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cjleongo1\Documents\SEGURIDAD Y SALUD EN EL TRABAJO MILENA LEON\4 MATRIZ DE PELIGROS Y RIESGOS\2017\matrices 2017\"/>
    </mc:Choice>
  </mc:AlternateContent>
  <bookViews>
    <workbookView xWindow="0" yWindow="0" windowWidth="28800" windowHeight="11835"/>
  </bookViews>
  <sheets>
    <sheet name="TIRIBITA" sheetId="1" r:id="rId1"/>
  </sheets>
  <externalReferences>
    <externalReference r:id="rId2"/>
    <externalReference r:id="rId3"/>
  </externalReferences>
  <definedNames>
    <definedName name="_xlnm.Database" localSheetId="0">#REF!</definedName>
    <definedName name="_xlnm.Database">#REF!</definedName>
    <definedName name="Estado_acta">[1]Listas!$H$2:$H$7</definedName>
    <definedName name="Estado_reunión">[1]Listas!$G$2:$G$6</definedName>
    <definedName name="Porce_ejecutado">[2]Listas!$J$2:$J$4</definedName>
    <definedName name="Tipo_reunión">[1]Listas!$F$2:$F$14</definedName>
  </definedNames>
  <calcPr calcId="152511"/>
</workbook>
</file>

<file path=xl/calcChain.xml><?xml version="1.0" encoding="utf-8"?>
<calcChain xmlns="http://schemas.openxmlformats.org/spreadsheetml/2006/main">
  <c r="V22" i="1" l="1"/>
  <c r="L22" i="1"/>
  <c r="O22" i="1"/>
  <c r="P22" i="1" s="1"/>
  <c r="Q22" i="1" s="1"/>
  <c r="M22" i="1"/>
  <c r="L12" i="1"/>
  <c r="O12" i="1" s="1"/>
  <c r="P12" i="1" s="1"/>
  <c r="Q12" i="1" s="1"/>
  <c r="L13" i="1"/>
  <c r="M13" i="1" s="1"/>
  <c r="O13" i="1"/>
  <c r="P13" i="1" s="1"/>
  <c r="Q13" i="1" s="1"/>
  <c r="L14" i="1"/>
  <c r="O14" i="1"/>
  <c r="P14" i="1"/>
  <c r="Q14" i="1" s="1"/>
  <c r="L15" i="1"/>
  <c r="O15" i="1"/>
  <c r="P15" i="1"/>
  <c r="Q15" i="1" s="1"/>
  <c r="L16" i="1"/>
  <c r="O16" i="1" s="1"/>
  <c r="P16" i="1" s="1"/>
  <c r="Q16" i="1" s="1"/>
  <c r="P17" i="1"/>
  <c r="L18" i="1"/>
  <c r="O18" i="1" s="1"/>
  <c r="P18" i="1" s="1"/>
  <c r="Q18" i="1" s="1"/>
  <c r="L19" i="1"/>
  <c r="O19" i="1"/>
  <c r="P19" i="1" s="1"/>
  <c r="Q19" i="1" s="1"/>
  <c r="L20" i="1"/>
  <c r="O20" i="1"/>
  <c r="P20" i="1"/>
  <c r="Q20" i="1" s="1"/>
  <c r="L21" i="1"/>
  <c r="O21" i="1"/>
  <c r="P21" i="1"/>
  <c r="Q21" i="1" s="1"/>
  <c r="L23" i="1"/>
  <c r="O23" i="1" s="1"/>
  <c r="P23" i="1" s="1"/>
  <c r="Q23" i="1" s="1"/>
  <c r="L24" i="1"/>
  <c r="O24" i="1"/>
  <c r="P24" i="1" s="1"/>
  <c r="Q24" i="1" s="1"/>
  <c r="L25" i="1"/>
  <c r="O25" i="1"/>
  <c r="P25" i="1"/>
  <c r="Q25" i="1" s="1"/>
  <c r="M25" i="1"/>
  <c r="M24" i="1"/>
  <c r="M14" i="1"/>
  <c r="M16" i="1"/>
  <c r="V16" i="1"/>
  <c r="V15" i="1"/>
  <c r="V14" i="1"/>
  <c r="V13" i="1"/>
  <c r="M15" i="1"/>
  <c r="V23" i="1"/>
  <c r="V24" i="1"/>
  <c r="V25" i="1"/>
  <c r="V17" i="1"/>
  <c r="M18" i="1"/>
  <c r="V21" i="1"/>
  <c r="M21" i="1"/>
  <c r="M12" i="1"/>
  <c r="V12" i="1"/>
  <c r="M19" i="1"/>
  <c r="V19" i="1"/>
  <c r="M20" i="1"/>
  <c r="M23" i="1" l="1"/>
</calcChain>
</file>

<file path=xl/comments1.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List>
</comments>
</file>

<file path=xl/sharedStrings.xml><?xml version="1.0" encoding="utf-8"?>
<sst xmlns="http://schemas.openxmlformats.org/spreadsheetml/2006/main" count="268" uniqueCount="140">
  <si>
    <t>Ninguno</t>
  </si>
  <si>
    <t>Si</t>
  </si>
  <si>
    <t>SI</t>
  </si>
  <si>
    <t>Señalización de extintores.</t>
  </si>
  <si>
    <t>Tropezones, caídas, golpes, heridas, fracturas</t>
  </si>
  <si>
    <t>Tropezones, caídas, golpes, heridas, fracturas abiertas o fracturas cerradas. Disconfort, molestia, dolores de cabeza, tensión nerviosa e incluso: Estrés.</t>
  </si>
  <si>
    <t xml:space="preserve">Quemaduras, contracciones musculares, </t>
  </si>
  <si>
    <t>Programa de Mantenimiento Instalaciones Eléctricas. Sistemas de Conexión a Tierra Protecciones Eléctricas</t>
  </si>
  <si>
    <t>Físico</t>
  </si>
  <si>
    <t>Traumas de tejidos blandos y óseos</t>
  </si>
  <si>
    <t>Personal Operativo - Conductores en función de su trabajo</t>
  </si>
  <si>
    <t xml:space="preserve">T: Utilización de EPP (Guantes de seguridad resistentes al corte y Botas de seguridad con puntera). Informe de Peligros e Incidentes. </t>
  </si>
  <si>
    <t>Traumas de tejidos blandos y óseos: contusiones, heridas, atrapamientos, esguinces y/o golpes.
Tropezones, Caídas.</t>
  </si>
  <si>
    <t>Químico</t>
  </si>
  <si>
    <t>EQUIPOS/ELEMENTOS DE PROTECCIÓN PERSONAL</t>
  </si>
  <si>
    <t>SEÑALIZACIÓN /ADMINISTRACIÓN CONTROLES ADMINISTRATIVOS</t>
  </si>
  <si>
    <t>CONTROLES DE INGENIERÍA</t>
  </si>
  <si>
    <t>SUSTITUCIÓN</t>
  </si>
  <si>
    <t>Existencia de Requisito Legal   Si / No</t>
  </si>
  <si>
    <t>Peor Consecuencia</t>
  </si>
  <si>
    <t>Tiempo de Exposición (Horas)</t>
  </si>
  <si>
    <t>No. Total Expuestos</t>
  </si>
  <si>
    <t>Outsourcing</t>
  </si>
  <si>
    <t>Contratistas</t>
  </si>
  <si>
    <t>Trabajadores  Directos</t>
  </si>
  <si>
    <t>Expuestos</t>
  </si>
  <si>
    <t>Aceptabilidad del Riesgo</t>
  </si>
  <si>
    <t>Interpretación del NR</t>
  </si>
  <si>
    <t>Nivel de Riesgo (NR) e Intervención</t>
  </si>
  <si>
    <t>Nivel de Consecuencia</t>
  </si>
  <si>
    <t>Interpretación del Nivel de Probabilidad</t>
  </si>
  <si>
    <t>Nivel de  Probabilidad NP (ND X NR)</t>
  </si>
  <si>
    <t xml:space="preserve">Nivel de Exposición </t>
  </si>
  <si>
    <t>Nivel de Deficiencia (ND)</t>
  </si>
  <si>
    <t>Individuo</t>
  </si>
  <si>
    <t>Medio</t>
  </si>
  <si>
    <t>Fuente</t>
  </si>
  <si>
    <t>FUENTE GENERADORA</t>
  </si>
  <si>
    <t>DESCRIPCIÓN DEL (LOS)  PELIGRO (S)</t>
  </si>
  <si>
    <t>CLASIFICACIÓN</t>
  </si>
  <si>
    <t>CRITERIOS PARA ESTABLECER CONTROLES</t>
  </si>
  <si>
    <t>Valoración del Riesgo</t>
  </si>
  <si>
    <t>CONTROLES EXISTENTES</t>
  </si>
  <si>
    <t>EFECTOS POSIBLES</t>
  </si>
  <si>
    <t>IDENTIFICACIÓN DEL PELIGRO</t>
  </si>
  <si>
    <t>Rutinaria
(SI / NO)</t>
  </si>
  <si>
    <t>TAREA</t>
  </si>
  <si>
    <t>ELABORADO POR:</t>
  </si>
  <si>
    <t>FECHA DE ELABORACIÓN</t>
  </si>
  <si>
    <t>ÁREA:</t>
  </si>
  <si>
    <t>ACTIVIDAD</t>
  </si>
  <si>
    <t>SUBDIRECCIÓN TÉCNICA DE RECURSOS FÍSICOS</t>
  </si>
  <si>
    <t>DEPENDENCIA:</t>
  </si>
  <si>
    <t>Gestión de Recursos Físicos</t>
  </si>
  <si>
    <t xml:space="preserve">PROCESO (S): </t>
  </si>
  <si>
    <t>TIRIBITA</t>
  </si>
  <si>
    <t>SEDE O PROYECTO:</t>
  </si>
  <si>
    <t xml:space="preserve">   </t>
  </si>
  <si>
    <t>MATRIZ IDENTIFICACION DE PELIGROS, VALORACION DE RIESGOS Y DETERMINACION DE CONTROLES</t>
  </si>
  <si>
    <t>Accidentes con posibles lesiones graves o severas: Golpes, contusiones, atrapamiento. Dificultad en la extinción rápida y oportuna del conato de incendio. Confusión al momento de seleccionar el extintor más apropiado para hacer frente al fuego.</t>
  </si>
  <si>
    <t>Quemaduras Politrauma</t>
  </si>
  <si>
    <t>Ubicación del trabajador acorde a su condición psico física y el trabajo a realizar.</t>
  </si>
  <si>
    <t xml:space="preserve">Inducción, Re inducción, Capacitaciones periódicas en temas de seguridad, salud ocupacional y medio ambiente, apoyo del Comité Paritario de Salud Ocupacional y apoyo del Comité de Convivencia Laboral. </t>
  </si>
  <si>
    <t>Psicosocial</t>
  </si>
  <si>
    <t>Estrés ocupacional, predisposición y aumento de susceptibilidad a enfermedades intestinales, cardiovasculares, metabólicas, neuropsiquiátricas, Conflictos, efectos negativos sobre la motivación y por lo tanto sobre la productividad, predisposición a mayores tasas de ausentismo y accidentalidad.  Disminución del rendimiento laboral.</t>
  </si>
  <si>
    <t>Todo el personal de planta y contratistas</t>
  </si>
  <si>
    <t>NO</t>
  </si>
  <si>
    <t>Malos olores, proliferación de plagas, infecciones, accidentes e incomodidad, muy deficiente presentación del servicio sanitario.</t>
  </si>
  <si>
    <t>Limpieza periodicaa del servicio sanitario.</t>
  </si>
  <si>
    <t>Malos olores, proliferación de plagas, infecciones, accidentes .</t>
  </si>
  <si>
    <t>Dermatitis y problemas del sistema respiratorio, intoxicación por inhalación de sustancias químicas, alergias o irritación por la utilización de éstos.</t>
  </si>
  <si>
    <t xml:space="preserve">Utilización de Elementos de Protección Personal: Guantes de neopreno, tapabocas y botas pantaneras. </t>
  </si>
  <si>
    <t>Dermatitis y problemas del sistema respiratorio</t>
  </si>
  <si>
    <t>Condiciones de Seguridad</t>
  </si>
  <si>
    <t>Mecánico</t>
  </si>
  <si>
    <t>Líquidos (nieblas y rocíos)</t>
  </si>
  <si>
    <t>Eléctrico (alta y baja tensión, estática)</t>
  </si>
  <si>
    <t>Locativo (sistemas y medios de almacenamiento)</t>
  </si>
  <si>
    <t>Tecnológico (explosión, fuga, derrame, incendio)</t>
  </si>
  <si>
    <t>Condiciones de seguridad</t>
  </si>
  <si>
    <t>Locativo superficies de trabajo (irregulares)</t>
  </si>
  <si>
    <t>Locativo superficies de trabajo (con diferencia del nivel)</t>
  </si>
  <si>
    <t>Locativo (caídas de objeto)</t>
  </si>
  <si>
    <t>Cortes, rozaduras, heridas, contusiones, fracturas, luxaciones, amputaciones, etc.</t>
  </si>
  <si>
    <r>
      <rPr>
        <b/>
        <sz val="8"/>
        <rFont val="Arial"/>
        <family val="2"/>
      </rPr>
      <t>Caída de objetos por desplome o derrumbamiento:</t>
    </r>
    <r>
      <rPr>
        <sz val="8"/>
        <rFont val="Arial"/>
        <family val="2"/>
      </rPr>
      <t xml:space="preserve">
Elevadores, deterioro de los elementos de sujeción y seguridad.
Polipastos y grúas portátiles, deterioro de elementos de amarre.
Escaleras, plataformas o mecanismos de apoyo mal dispuestos o mal fijados.
Ausencia de señalización de las zonas donde se realizan operaciones con máquinas elevadoras.
Mercancías mal apiladas.
Carpas hechizas instaladas inadecuadamente y sujetadas a vigas sin utilizar.
Objetos apilados encima de archivos.
</t>
    </r>
    <r>
      <rPr>
        <b/>
        <sz val="8"/>
        <rFont val="Arial"/>
        <family val="2"/>
      </rPr>
      <t>Caída de objetos por manipulación:</t>
    </r>
    <r>
      <rPr>
        <sz val="8"/>
        <rFont val="Arial"/>
        <family val="2"/>
      </rPr>
      <t xml:space="preserve">
Herramientas manuales o eléctricas en mal estado de conservación.
Inadecuación de la herramienta al trabajo que se realiza.
Equilibrador de ruedas, incorrecto aseguramiento de la rueda a la máquina.
Desmontadora de ruedas, caída del neumático.
Fosos y elevadores, caída de piezas del vehículo que está reparando.
</t>
    </r>
    <r>
      <rPr>
        <b/>
        <sz val="8"/>
        <rFont val="Arial"/>
        <family val="2"/>
      </rPr>
      <t xml:space="preserve">Caída de objetos desprendidos:
</t>
    </r>
    <r>
      <rPr>
        <sz val="8"/>
        <rFont val="Arial"/>
        <family val="2"/>
      </rPr>
      <t>Fosos y elevadores, caída de piezas sin fijar del vehículo.
Equilibrador de ruedas, caída de la rueda.
Polipastos y grúas portátiles, sujeción incorrecta de la carga, trabajo a velocidades indebidas, deterioro de elementos de amarre.</t>
    </r>
  </si>
  <si>
    <t>Biomecánicos</t>
  </si>
  <si>
    <t>Esfuerzo</t>
  </si>
  <si>
    <t>Trastornos músculo-esqueléticos (fracturas, distensiones, hernias, artritis, tendinitis, atrofia muscular, etc.).</t>
  </si>
  <si>
    <t>Postura antigravitacional</t>
  </si>
  <si>
    <t>Operaciones con los brazos elevados por encima de los hombros al encontrarse el vehículo elevado.
Alineadora de ruedas, posturas en cuclillas durante períodos prolongados. 
Reparaciones en posturas incómodas por falta de espacio en el foso o en el interior del vehículo.
Máquinas portátiles, falta de espacio en la zona de operación.</t>
  </si>
  <si>
    <t>Fatiga física, enfermedades laborales</t>
  </si>
  <si>
    <t>Enfermedades laborales</t>
  </si>
  <si>
    <t>Boquillas soplantes de aire comprimido, lavado y limpieza de piezas.
Sustitución de frenos y embragues, por el desgaste de los ferodos.
Manipulación de materiales aislantes del vehículo.</t>
  </si>
  <si>
    <t>Polvos orgánicos  o inorgánicos
Fibras</t>
  </si>
  <si>
    <t>Falta de aislamiento del origen del ruido o mantenimiento preventivo deficiente de la maquinaria.
Motores encendidos.
Circuitos de aire comprimido, compresores, herramientas neumáticas.
Ventiladores, extractores.</t>
  </si>
  <si>
    <t>Ruido continuo</t>
  </si>
  <si>
    <t>Hipoacusia o sordera inducida por ruido</t>
  </si>
  <si>
    <t xml:space="preserve">Disminución de la capacidad auditiva
Hipoacusia o sordera inducida por ruido, efectos sobre el sistema endocrino,cardiovascular, digestivo y función reproductiva, efectos psicológicos: Alteraciones del sueño, rendimiento y calidad del trabajo, alteraciones en la comunicación verbal seguridad del trabajo, disconfort, estrés, fatiga, dolor de cabeza, ansiedad y cambios conductuales.
</t>
  </si>
  <si>
    <t>Quemaduras, contracciones musculares, agarrotamiento, fibrilación ventricular, electrocución, Contracciones musculares, quemaduras internas y externas, trastornos cardiovasculares, daños neurológicos, asfixia, paro respiratorio y hasta la muerte.</t>
  </si>
  <si>
    <t>MEDIO</t>
  </si>
  <si>
    <t>No Aceptable o Aceptable con Control Específico</t>
  </si>
  <si>
    <t>EVALUACIÓN DEL RIESGO</t>
  </si>
  <si>
    <t>MEDIDAS DE INTERVENCIÓN</t>
  </si>
  <si>
    <t>ELIMINACIÓN</t>
  </si>
  <si>
    <t>Todos los cargos - Todos los Trabajadores Administrativos y Operativos</t>
  </si>
  <si>
    <t>Tablero de controles eléctricos sin identificación y señalización de instalaciones o equipos que atienden. Expuesto a condiciones climáticas
Tablero eléctrico obstaculizado con objetos
Cilindro de soldadura sin tulipán
Tomacorrientes sin señalizar. Instalaciones y conexiones eléctricas bastante defectuosas.
Posible contacto indirecto. Corto circuito. Electricidad estática.Tensión de Contacto. Tensión de Paso.</t>
  </si>
  <si>
    <t>Locativo condiciones de orden y aseo</t>
  </si>
  <si>
    <t>Entrada con diferencia de nivel a taller.
Ausencia de señalización y medidas de protección insuficientes en huecos u orificios en el piso (fosos). En el costado nor occidental del taller existe un Hueco tapado con palos, vigas y tabla de madera.</t>
  </si>
  <si>
    <t>Protector auditivo tipo inserción, Monogafas, Protección respiratoria: respirador media máscara de doble cartucho químico; dos válvulas de inhalación y una válvula de exhalación, Botas de seguridad antideslizantes punta de acero, Guantes carnaza</t>
  </si>
  <si>
    <t>Detergentes, limpiadores, jabones. Productos quimicos sin etiquetar y reenvasado de sustancias químicas en recipientes de diferente índole. Manipulación de insumos de aseo (productos químicos). Recipientes que contienen productos químicos para labores de limpieza; sin etiquetar de acuerdo con la hoja de seguridad MSDS ó HMIS III del producto químico correspondiente y no existencia de las mismas hojas en el IDU. Presencia de recipientes sustancias químicas sin etiquetar. Envases sin etiquetar adecuadamente. Sustancias químicas sin identificar. Aceite usado en baldes sin identificar</t>
  </si>
  <si>
    <t>Todos los cargos - Todos los Trabajadores Administrativos</t>
  </si>
  <si>
    <t xml:space="preserve">Mantenimiento  de vehículos livianos de propiedad del IDU </t>
  </si>
  <si>
    <t>CARLOS A. RODRIGUEZ</t>
  </si>
  <si>
    <t>Empuje manual de vehículos.
Transporte manual de neumáticos y otras piezas o recambios del vehículo.
Frecuente utilización Herramientas y equipo pesado
Manejo inadecuado de cargas.</t>
  </si>
  <si>
    <t>Manipulación de herramientas manuales en el mantenimiento o reparación de los vehículos.</t>
  </si>
  <si>
    <r>
      <rPr>
        <b/>
        <sz val="8"/>
        <rFont val="Arial"/>
        <family val="2"/>
      </rPr>
      <t xml:space="preserve">Se sugiere: </t>
    </r>
    <r>
      <rPr>
        <sz val="8"/>
        <rFont val="Arial"/>
        <family val="2"/>
      </rPr>
      <t xml:space="preserve">Implementación y Aplicación del Programa de Vigilancia Epidemiológico Osteomuscular. Capacitaciones periódicas en "Autocuidado y Prevención de Accidentes". Implementación y Aplicación del Programa "Observación del Comportamiento Seguro".   Implementación y Aplicación "Programa de "Reporte de Actos y/o Condiciones Inseguras".  </t>
    </r>
  </si>
  <si>
    <r>
      <rPr>
        <b/>
        <sz val="8"/>
        <rFont val="Arial"/>
        <family val="2"/>
      </rPr>
      <t>Se sugiere:</t>
    </r>
    <r>
      <rPr>
        <sz val="8"/>
        <rFont val="Arial"/>
        <family val="2"/>
      </rPr>
      <t xml:space="preserve"> Implementar y ejecutar GATISO NEUMOCONIOSIS (para derivados de exposición a trabajos de rocas silíceas, polvo de carbón y a los asbestos</t>
    </r>
    <r>
      <rPr>
        <u/>
        <sz val="8"/>
        <rFont val="Arial"/>
        <family val="2"/>
      </rPr>
      <t>)</t>
    </r>
    <r>
      <rPr>
        <sz val="8"/>
        <rFont val="Arial"/>
        <family val="2"/>
      </rPr>
      <t xml:space="preserve">; Realizar examen físico general de forma periodica con énfasis en el sistema respiratorio. Capacitaciones periódicas en "Autocuidado y Prevención de Accidentes". Programa "Observación del Comportamiento Seguro".  Implementación y Aplicación "Programa de "Reporte de Actos y/o Condiciones Inseguras".  </t>
    </r>
  </si>
  <si>
    <t xml:space="preserve">A medida que aumenta la fibrosis en el pulmón, se hace más difícil el intercambio de gases, que es la función principal del aparato respiratorio. Si las células no reciben un suministro adecuado de Oxígeno, se produce un aumento de la frecuencia respiratoria, como un intento de suplir el déficit; al comienzo se logra la compensación, pero con el tiempo el corazón también tiene que intervenir apoyando al pulmón; aumenta la frecuencia cardíaca y se produce en él un crecimiento (Hipertrófia), inicialmente benigna, pero que a la postre puede terminar en una capacidad contráctil insuficiente. La fase final de las Neunmoconiosis Fibrogénicas, suele ser la insuficiencia cardio-respiratoria.  Además se pueden producir: alteraciones a nivel de los ductos, tales como bronquitis, tos, espectoración, aumento de secreciones y algo de disnea (dificultad respiratoria). </t>
  </si>
  <si>
    <r>
      <rPr>
        <b/>
        <sz val="8"/>
        <rFont val="Arial"/>
        <family val="2"/>
      </rPr>
      <t>Se sugiere: "</t>
    </r>
    <r>
      <rPr>
        <sz val="8"/>
        <rFont val="Arial"/>
        <family val="2"/>
      </rPr>
      <t>Capacitaciones periodicas en Conservación Auditiva". Inspecciones Planeadas de seguridad a instalaciones y equipos.</t>
    </r>
  </si>
  <si>
    <r>
      <rPr>
        <b/>
        <sz val="8"/>
        <rFont val="Arial"/>
        <family val="2"/>
      </rPr>
      <t xml:space="preserve">Se sugiere: </t>
    </r>
    <r>
      <rPr>
        <sz val="8"/>
        <rFont val="Arial"/>
        <family val="2"/>
      </rPr>
      <t>Verificación periodica sobre la utilización de la protección auditiva por parte de los trabajadores expuestos a niveles de ruido.</t>
    </r>
  </si>
  <si>
    <t xml:space="preserve">Utilización de Elementos de Protección Personal - EPP (Protectores Auditivos tipo Inserción). </t>
  </si>
  <si>
    <r>
      <rPr>
        <b/>
        <sz val="8"/>
        <rFont val="Arial"/>
        <family val="2"/>
      </rPr>
      <t>Se sugiere:</t>
    </r>
    <r>
      <rPr>
        <sz val="8"/>
        <rFont val="Arial"/>
        <family val="2"/>
      </rPr>
      <t xml:space="preserve"> Inspecciones preoperacionales para los equipos y herramientas que se utilizan en las diferentes tareas de reparación de vehículos.  Capacitaciones periodicas a los trabajadores en temas tales como: "Uso y mantenimiento de equipos y herramientas"; "Conocimiento y Manejo de los Riesgos Mecánicos"; "Autocuidado y Prevención de Accidentes". Realización de Inspecciones planeadas de seguridad a todas las areas en Tiribita. Elaboración de normas de seguridad para la Manipulación de herramientas manuales, divulgación y verificación periodica de su cumplimiento.</t>
    </r>
  </si>
  <si>
    <t xml:space="preserve">Tanque deposito de agua, canecas de basuras.
Tanque de depósito agua sin la tapa respectiva; Presencia de canecas – recipientes  - con basuras, sin evacuar; </t>
  </si>
  <si>
    <t>Falta de aseo Desorden general No existencia de Programa de Manejo Integral de Plagas (Posible presencia de roedores y vectores). Señalización ruta de evacuación obstruida con elementos varios Presencia de escombros Presencia de vidrios rotos en “cualquier sitio” Presencia de Elementos de Protección Personal colocados en “cualquier sitio” incluso, dos cascos se observan en una caneca de agua (han sido acondicionados como recipiente recogedor de agua) 
Objetos en el piso (escombros, cajas apiladas, herramientas, tornillos, cascos, rines, radiadores y otros). Llantas apiladas.
No se evidencia disposición adecuada de residuos.
Elementos varios y de aseo desorganizados y apilados bajo la escalera y encima de ella.
Presencia de corrosión en los marcos de las ventanas
Cables sueltos y al piso (incluso cables de herramientas eléctricas manuales)
Pisos desnivelados e irregulares
Oficina del conductor – mecánico;  permanece cerrada todo el tiempo en horas no laborales (se pudo observar presencia de elementos varios en desorden, los cuales podrían ocasionar peligro potencial de incendio)
Cerchas de la cubierta (tejado) del parqueadero (taller) soportada con “palos” (madera) y perfiles (metálicos); además de piedras y ladrillos
Extintor de polvo químico seco tipo BC de 20 libras de capacidad ubicado muy cerca a caseta del perro, ocasionando peligro potencial de caída sobre este último y por consiguiente lesiones de alguna gravedad al canino o incluso su muerte.</t>
  </si>
  <si>
    <r>
      <rPr>
        <b/>
        <sz val="8"/>
        <rFont val="Arial"/>
        <family val="2"/>
      </rPr>
      <t xml:space="preserve">Se sugiere: </t>
    </r>
    <r>
      <rPr>
        <sz val="8"/>
        <rFont val="Arial"/>
        <family val="2"/>
      </rPr>
      <t>Inspecciones planeadas de seguridad a instalaciones eléctricas. Aplicación permanente de  la Resolución 2400 de 1979 sobre Condiciones de Vivienda, Higiene y Seguridad en los Establecimientos de Trabajo. Título II, Capítulo VII De la electricidad, alterna, continua y estática, artículos 121 a 152. Aplicación del RETIE 2008 y 2013. Inspecciones planeadas de seguridad a todas las areas e instalaciones. Capacitaciones periódicas en "Análisis de peligros y riesgos en el sitio de trabajo"; "Autocuidado y Prevención de Accidentes". Identificar los tableros de controles eléctricos e igualmente identificar cada uno de los tacos tanto en la puerta del tablero de controles eléctricos como en el mismo elemento (taco) de tal forma que identifique máquina, equipo o instalación que atiende.</t>
    </r>
  </si>
  <si>
    <r>
      <rPr>
        <b/>
        <sz val="8"/>
        <rFont val="Arial"/>
        <family val="2"/>
      </rPr>
      <t xml:space="preserve">Se sugiere: </t>
    </r>
    <r>
      <rPr>
        <sz val="8"/>
        <rFont val="Arial"/>
        <family val="2"/>
      </rPr>
      <t>Implementar y ejecutar un Programa de Manejo Integral de Plagas. Inspecciones planeadas de seguridad a todas las areas de trabajo e instalaciones. Hacer amarres por grupos de cables (eléctricos, telefónicos, etc.,) ó colocar los cables ordenadamente en canaletas. Asignar sitio especifico para la colocación de las herramientas eléctricas manuales. Reubicar a la mayor brevedad posible el extintor que se encuentra cerca a la caseta del canino de seguridad. Capacitaciones periodicas en Uso adecuado de los Elementos de Protección Personal. Realizar las reparaciones y/o adecuaciones locativas a cubiertas, pisos desnivelados, etc.</t>
    </r>
  </si>
  <si>
    <t>Circuitos de aire comprimido (compresor).
Baterías, desprendimiento de gases (hidrógeno y oxígeno). 
Operaciones de soldadura.
Neumáticos en prueba de presión. 
Manipulación de combustibles.
Gases y productos inflamables (aceites, grasas, gasolina).
Acumulación de residuos y desperdicios sin eliminar.
Operaciones de soldadura.
Recalentamiento del cableado y sobrecargas eléctricas. 
Puntos de luz e interruptores expuestos a atmósferas explosivas.</t>
  </si>
  <si>
    <r>
      <rPr>
        <b/>
        <sz val="8"/>
        <rFont val="Arial"/>
        <family val="2"/>
      </rPr>
      <t>Se sugiere:</t>
    </r>
    <r>
      <rPr>
        <sz val="8"/>
        <rFont val="Arial"/>
        <family val="2"/>
      </rPr>
      <t xml:space="preserve"> Implementación y ejecución de Procedimiento para Trabajo en Caliente. Implementación de Normas de Seguridad para trabajos en caliente y manejo de gases comprimidos; divulgar y verificar su aplicación y cumplimiento por parte de los trabajadores expuestos.</t>
    </r>
  </si>
  <si>
    <t xml:space="preserve">Características de la organización del trabajo: (comunicación, tecnología, organización del trabajo, demandas cualitativas y cuantitativas de la labor). </t>
  </si>
  <si>
    <t>Ambiente de Trabajo"relacionado con aquellas condiciones bajo las cuales se realiza el trabajo, incluyendo factores físicos, ambientales y de otro tipo (tales como el ruido, la temperatura, la humedad, la iluminación o las condiciones climáticas).</t>
  </si>
  <si>
    <t xml:space="preserve">Potencialización de cualquier evento y sus consecuencias </t>
  </si>
  <si>
    <r>
      <rPr>
        <b/>
        <sz val="8"/>
        <rFont val="Arial"/>
        <family val="2"/>
      </rPr>
      <t>Se sugiere</t>
    </r>
    <r>
      <rPr>
        <sz val="8"/>
        <rFont val="Arial"/>
        <family val="2"/>
      </rPr>
      <t>: Implementación y aplicación de un Programa de Seguridad basado en el comportamiento.  Implementar Programas de bienestar con participación de todos los trabajadores, aplicación práctica del programa de pausas activas (acondicionamiento físico y/o gimnasia laboral). Realización periódica de encuesta sobre clima organizacional para implementación y aplicación de sistema de vigilancia epidemiológico de riesgo psicosocial (Res. 2646/2008), capacitación en “Los riesgos psicosociales y el manejo del estrés”. Realizar programa de pausas cognitivas con el fin de disminuir el cansancio y prevenir accidentes de trabajo por el apremio de tiempo y la monotonía.</t>
    </r>
  </si>
  <si>
    <r>
      <rPr>
        <b/>
        <sz val="8"/>
        <rFont val="Arial"/>
        <family val="2"/>
      </rPr>
      <t xml:space="preserve">Se sugiere: </t>
    </r>
    <r>
      <rPr>
        <sz val="8"/>
        <rFont val="Arial"/>
        <family val="2"/>
      </rPr>
      <t>Implementación y Aplicación "Programa de "Reporte de Actos y/o Condiciones Inseguras". Inspecciones planeadas de seguridad a todas las areas de Tiribita. Revisión general de los techos y reparación, Elaboración de los Análisis de trabajo Seguro (ATS) previos a la tarea a realizar.</t>
    </r>
  </si>
  <si>
    <r>
      <rPr>
        <b/>
        <sz val="8"/>
        <rFont val="Arial"/>
        <family val="2"/>
      </rPr>
      <t xml:space="preserve">Se sugiere: </t>
    </r>
    <r>
      <rPr>
        <sz val="8"/>
        <rFont val="Arial"/>
        <family val="2"/>
      </rPr>
      <t>Implementar y ejecutar Programa de Manejo Seguro de Productos Químicos. F: Rotular - etiquetar cada uno de los recipientes y colocar en el area las correspondientes hojas de seguridad MSDS para productos químicos. Tener en cuenta la norma NTC 4435. HOJAS DE SEGURIDAD PARA MATERIALES. PREPARACIÓN. T: Capacitaciones periodicas  en el tema: "Manejo Seguro de los Productos Químicos. Se sugiere: Realizar control estricto al contratista del servicio de aseo en la manipulación, almacenamiento, re envasado, etc., de los productos químicos (insumos de aseo) que se utilizan para las labores de limpieza.</t>
    </r>
  </si>
  <si>
    <r>
      <rPr>
        <b/>
        <sz val="8"/>
        <rFont val="Arial"/>
        <family val="2"/>
      </rPr>
      <t>Se sugiere</t>
    </r>
    <r>
      <rPr>
        <sz val="8"/>
        <rFont val="Arial"/>
        <family val="2"/>
      </rPr>
      <t>: Mejorar las condiciones de aseo, higiene y presentación del area. Implementar y aplicar un programa de reciclaje.</t>
    </r>
  </si>
  <si>
    <t>Baldosas rotas e inestables. Tapas de cemento rotas y deterioradas. Superficies deterioradas. Fosos, irregularidad en el suelo cuando están cubiertos y no están protegidos.</t>
  </si>
  <si>
    <r>
      <rPr>
        <b/>
        <sz val="8"/>
        <rFont val="Arial"/>
        <family val="2"/>
      </rPr>
      <t xml:space="preserve">Se sugiere: </t>
    </r>
    <r>
      <rPr>
        <sz val="8"/>
        <rFont val="Arial"/>
        <family val="2"/>
      </rPr>
      <t>Reparar de inmediato las  baldosas, tapas de cemento, superficies deterioradas y foso.</t>
    </r>
  </si>
  <si>
    <t xml:space="preserve">Atrapamiento, Tropezones, caídas, golpes, heridas, fracturas abiertas o fracturas cerradas. </t>
  </si>
  <si>
    <t xml:space="preserve">Tropezones, caídas, golpes, heridas, fracturas abiertas o fracturas cerradas. </t>
  </si>
  <si>
    <r>
      <rPr>
        <b/>
        <sz val="8"/>
        <rFont val="Arial"/>
        <family val="2"/>
      </rPr>
      <t>Se sugiere:</t>
    </r>
    <r>
      <rPr>
        <sz val="8"/>
        <rFont val="Arial"/>
        <family val="2"/>
      </rPr>
      <t xml:space="preserve">Tapar el hueco - algibe - con madera, lámina o algún otro tipo de material que garantice una resistencia del doble del peso que va a recibir; es decir, si una persona que pasa por encima de este hueco pesa 70 kgr., el material con el que se tapa dicho hueco debe garantizar resistencia de 140 kg. y señalizar el area.  Implementación y Aplicación "Programa de "Reporte de Actos y/o Condiciones Inseguras".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</si>
</sst>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26" x14ac:knownFonts="1">
    <font>
      <sz val="11"/>
      <color indexed="8"/>
      <name val="Calibri"/>
      <family val="2"/>
    </font>
    <font>
      <sz val="10"/>
      <name val="Arial"/>
      <family val="2"/>
    </font>
    <font>
      <sz val="12"/>
      <name val="Arial"/>
      <family val="2"/>
    </font>
    <font>
      <sz val="8"/>
      <name val="Arial"/>
      <family val="2"/>
    </font>
    <font>
      <sz val="8"/>
      <color indexed="8"/>
      <name val="Arial"/>
      <family val="2"/>
    </font>
    <font>
      <sz val="14"/>
      <color indexed="8"/>
      <name val="Arial"/>
      <family val="2"/>
    </font>
    <font>
      <b/>
      <sz val="8"/>
      <name val="Arial"/>
      <family val="2"/>
    </font>
    <font>
      <sz val="8"/>
      <color indexed="12"/>
      <name val="Arial"/>
      <family val="2"/>
    </font>
    <font>
      <sz val="9"/>
      <name val="Arial"/>
      <family val="2"/>
    </font>
    <font>
      <b/>
      <sz val="9"/>
      <name val="Arial"/>
      <family val="2"/>
    </font>
    <font>
      <b/>
      <sz val="11"/>
      <color indexed="8"/>
      <name val="Calibri"/>
      <family val="2"/>
    </font>
    <font>
      <b/>
      <sz val="12"/>
      <name val="Arial"/>
      <family val="2"/>
    </font>
    <font>
      <sz val="7"/>
      <color indexed="8"/>
      <name val="Arial"/>
      <family val="2"/>
    </font>
    <font>
      <b/>
      <sz val="7"/>
      <color indexed="8"/>
      <name val="Tahoma"/>
      <family val="2"/>
    </font>
    <font>
      <sz val="7"/>
      <color indexed="8"/>
      <name val="Tahoma"/>
      <family val="2"/>
    </font>
    <font>
      <b/>
      <sz val="8"/>
      <color indexed="8"/>
      <name val="Arial"/>
      <family val="2"/>
    </font>
    <font>
      <b/>
      <sz val="8"/>
      <color indexed="8"/>
      <name val="Tahoma"/>
      <family val="2"/>
    </font>
    <font>
      <sz val="8"/>
      <color indexed="8"/>
      <name val="Tahoma"/>
      <family val="2"/>
    </font>
    <font>
      <b/>
      <sz val="9"/>
      <color indexed="8"/>
      <name val="Tahoma"/>
      <family val="2"/>
    </font>
    <font>
      <sz val="9"/>
      <color indexed="8"/>
      <name val="Tahoma"/>
      <family val="2"/>
    </font>
    <font>
      <b/>
      <sz val="9"/>
      <color indexed="81"/>
      <name val="Tahoma"/>
      <family val="2"/>
    </font>
    <font>
      <sz val="9"/>
      <color indexed="81"/>
      <name val="Tahoma"/>
      <family val="2"/>
    </font>
    <font>
      <b/>
      <sz val="8"/>
      <color theme="0"/>
      <name val="Arial"/>
      <family val="2"/>
    </font>
    <font>
      <b/>
      <sz val="8"/>
      <color theme="0"/>
      <name val="Calibri"/>
      <family val="2"/>
    </font>
    <font>
      <b/>
      <sz val="9"/>
      <color theme="0"/>
      <name val="Arial"/>
      <family val="2"/>
    </font>
    <font>
      <u/>
      <sz val="8"/>
      <name val="Arial"/>
      <family val="2"/>
    </font>
  </fonts>
  <fills count="10">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rgb="FFCCCCFF"/>
        <bgColor indexed="42"/>
      </patternFill>
    </fill>
    <fill>
      <patternFill patternType="solid">
        <fgColor rgb="FF60497A"/>
        <bgColor indexed="60"/>
      </patternFill>
    </fill>
    <fill>
      <patternFill patternType="solid">
        <fgColor theme="0"/>
        <bgColor indexed="60"/>
      </patternFill>
    </fill>
    <fill>
      <patternFill patternType="solid">
        <fgColor rgb="FF60497A"/>
        <bgColor indexed="64"/>
      </patternFill>
    </fill>
    <fill>
      <patternFill patternType="solid">
        <fgColor theme="0" tint="-0.249977111117893"/>
        <bgColor indexed="64"/>
      </patternFill>
    </fill>
    <fill>
      <patternFill patternType="solid">
        <fgColor indexed="9"/>
        <bgColor indexed="26"/>
      </patternFill>
    </fill>
  </fills>
  <borders count="39">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medium">
        <color indexed="8"/>
      </right>
      <top/>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146">
    <xf numFmtId="0" fontId="0" fillId="0" borderId="0" xfId="0"/>
    <xf numFmtId="0" fontId="1" fillId="2" borderId="0" xfId="1" applyFont="1" applyFill="1" applyProtection="1"/>
    <xf numFmtId="0" fontId="1" fillId="2" borderId="0" xfId="1" applyFont="1" applyFill="1" applyBorder="1" applyAlignment="1" applyProtection="1">
      <alignment horizontal="center"/>
    </xf>
    <xf numFmtId="0" fontId="2" fillId="2" borderId="0" xfId="1" applyFont="1" applyFill="1" applyProtection="1"/>
    <xf numFmtId="0" fontId="3" fillId="2" borderId="1" xfId="1" applyFont="1" applyFill="1" applyBorder="1" applyAlignment="1" applyProtection="1">
      <alignment horizontal="center" vertical="center" wrapText="1"/>
    </xf>
    <xf numFmtId="1" fontId="3" fillId="4" borderId="1" xfId="1"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1" fontId="3" fillId="4" borderId="1" xfId="0" applyNumberFormat="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wrapText="1"/>
    </xf>
    <xf numFmtId="1" fontId="3" fillId="4" borderId="3" xfId="1" applyNumberFormat="1" applyFont="1" applyFill="1" applyBorder="1" applyAlignment="1" applyProtection="1">
      <alignment horizontal="center" vertical="center" wrapText="1"/>
    </xf>
    <xf numFmtId="1" fontId="3" fillId="0" borderId="3" xfId="0" applyNumberFormat="1" applyFont="1" applyFill="1" applyBorder="1" applyAlignment="1" applyProtection="1">
      <alignment horizontal="center" vertical="center" wrapText="1"/>
    </xf>
    <xf numFmtId="1" fontId="3" fillId="4" borderId="3" xfId="0" applyNumberFormat="1" applyFont="1" applyFill="1" applyBorder="1" applyAlignment="1" applyProtection="1">
      <alignment horizontal="center" vertical="center" wrapText="1"/>
    </xf>
    <xf numFmtId="0" fontId="3" fillId="2" borderId="0" xfId="1" applyFont="1" applyFill="1" applyAlignment="1" applyProtection="1">
      <alignment horizontal="center" vertical="center"/>
    </xf>
    <xf numFmtId="0" fontId="6" fillId="2" borderId="0" xfId="1" applyFont="1" applyFill="1" applyProtection="1"/>
    <xf numFmtId="0" fontId="22" fillId="5" borderId="8" xfId="1" applyFont="1" applyFill="1" applyBorder="1" applyAlignment="1" applyProtection="1">
      <alignment horizontal="center" vertical="center" textRotation="90" wrapText="1"/>
    </xf>
    <xf numFmtId="0" fontId="22" fillId="5" borderId="9" xfId="1" applyFont="1" applyFill="1" applyBorder="1" applyAlignment="1" applyProtection="1">
      <alignment horizontal="center" vertical="center" textRotation="90" wrapText="1"/>
    </xf>
    <xf numFmtId="0" fontId="3" fillId="2" borderId="0" xfId="1" applyFont="1" applyFill="1" applyProtection="1"/>
    <xf numFmtId="0" fontId="1" fillId="3" borderId="0" xfId="1" applyFont="1" applyFill="1" applyProtection="1"/>
    <xf numFmtId="1" fontId="3" fillId="2" borderId="10" xfId="1" applyNumberFormat="1" applyFont="1" applyFill="1" applyBorder="1" applyAlignment="1" applyProtection="1">
      <alignment horizontal="center" vertical="center" wrapText="1"/>
    </xf>
    <xf numFmtId="1" fontId="3" fillId="2" borderId="0" xfId="1" applyNumberFormat="1" applyFont="1" applyFill="1" applyBorder="1" applyAlignment="1" applyProtection="1">
      <alignment horizontal="center" vertical="center" wrapText="1"/>
    </xf>
    <xf numFmtId="164" fontId="3" fillId="2" borderId="0" xfId="1" applyNumberFormat="1" applyFont="1" applyFill="1" applyBorder="1" applyAlignment="1" applyProtection="1">
      <alignment horizontal="center" vertical="top" wrapText="1"/>
    </xf>
    <xf numFmtId="1" fontId="3" fillId="2" borderId="0" xfId="1" applyNumberFormat="1" applyFont="1" applyFill="1" applyBorder="1" applyAlignment="1" applyProtection="1">
      <alignment horizontal="left" vertical="center" wrapText="1"/>
    </xf>
    <xf numFmtId="0" fontId="7" fillId="2" borderId="0" xfId="1" applyFont="1" applyFill="1" applyBorder="1" applyAlignment="1" applyProtection="1">
      <alignment horizontal="left" vertical="center" wrapText="1"/>
    </xf>
    <xf numFmtId="1" fontId="2" fillId="2" borderId="0" xfId="1" applyNumberFormat="1" applyFont="1" applyFill="1" applyBorder="1" applyAlignment="1" applyProtection="1">
      <alignment vertical="center" wrapText="1"/>
    </xf>
    <xf numFmtId="0" fontId="8" fillId="3" borderId="0" xfId="1" applyFont="1" applyFill="1" applyProtection="1"/>
    <xf numFmtId="1" fontId="24" fillId="5" borderId="11" xfId="1" applyNumberFormat="1" applyFont="1" applyFill="1" applyBorder="1" applyAlignment="1" applyProtection="1">
      <alignment horizontal="center" vertical="center" wrapText="1"/>
    </xf>
    <xf numFmtId="0" fontId="10" fillId="2" borderId="0" xfId="0" applyFont="1" applyFill="1" applyBorder="1" applyAlignment="1" applyProtection="1">
      <alignment horizontal="right"/>
    </xf>
    <xf numFmtId="0" fontId="1" fillId="2" borderId="0" xfId="1" applyFont="1" applyFill="1" applyBorder="1" applyProtection="1"/>
    <xf numFmtId="0" fontId="2" fillId="2" borderId="0" xfId="1" applyFont="1" applyFill="1" applyBorder="1" applyProtection="1"/>
    <xf numFmtId="1" fontId="3" fillId="0" borderId="3" xfId="1" applyNumberFormat="1" applyFont="1" applyFill="1" applyBorder="1" applyAlignment="1" applyProtection="1">
      <alignment horizontal="center" vertical="center" wrapText="1"/>
    </xf>
    <xf numFmtId="1" fontId="3" fillId="0" borderId="3" xfId="1" applyNumberFormat="1" applyFont="1" applyFill="1" applyBorder="1" applyAlignment="1" applyProtection="1">
      <alignment horizontal="justify" vertical="top" wrapText="1"/>
    </xf>
    <xf numFmtId="1" fontId="3" fillId="0" borderId="3" xfId="1" applyNumberFormat="1" applyFont="1" applyFill="1" applyBorder="1" applyAlignment="1" applyProtection="1">
      <alignment vertical="center" wrapText="1"/>
    </xf>
    <xf numFmtId="0" fontId="3" fillId="0" borderId="3" xfId="1" applyFont="1" applyFill="1" applyBorder="1" applyAlignment="1" applyProtection="1">
      <alignment horizontal="center" vertical="center" textRotation="90" wrapText="1"/>
    </xf>
    <xf numFmtId="1" fontId="3" fillId="0" borderId="3" xfId="1" applyNumberFormat="1" applyFont="1" applyFill="1" applyBorder="1" applyAlignment="1" applyProtection="1">
      <alignment horizontal="center" vertical="center" textRotation="90" wrapText="1"/>
    </xf>
    <xf numFmtId="0" fontId="3" fillId="0" borderId="3" xfId="0" applyFont="1" applyFill="1" applyBorder="1" applyAlignment="1" applyProtection="1">
      <alignment horizontal="center" vertical="center" wrapText="1"/>
    </xf>
    <xf numFmtId="0" fontId="3" fillId="0" borderId="3" xfId="1" applyFont="1" applyFill="1" applyBorder="1" applyAlignment="1" applyProtection="1">
      <alignment horizontal="justify" vertical="top" wrapText="1"/>
    </xf>
    <xf numFmtId="0" fontId="3" fillId="0" borderId="5" xfId="1" applyFont="1" applyFill="1" applyBorder="1" applyAlignment="1" applyProtection="1">
      <alignment horizontal="center" vertical="center" wrapText="1"/>
    </xf>
    <xf numFmtId="0" fontId="3" fillId="2" borderId="3" xfId="1" applyFont="1" applyFill="1" applyBorder="1" applyProtection="1"/>
    <xf numFmtId="0" fontId="3" fillId="2" borderId="3" xfId="1" applyFont="1" applyFill="1" applyBorder="1" applyAlignment="1" applyProtection="1">
      <alignment horizontal="center" vertical="center"/>
    </xf>
    <xf numFmtId="0" fontId="3" fillId="2" borderId="3" xfId="1" applyFont="1" applyFill="1" applyBorder="1" applyAlignment="1" applyProtection="1">
      <alignment horizontal="left" vertical="top" wrapText="1"/>
    </xf>
    <xf numFmtId="0" fontId="3" fillId="2" borderId="5" xfId="1" applyFont="1" applyFill="1" applyBorder="1" applyAlignment="1" applyProtection="1">
      <alignment horizontal="left" vertical="top"/>
    </xf>
    <xf numFmtId="0" fontId="3" fillId="2" borderId="3" xfId="1" applyFont="1" applyFill="1" applyBorder="1" applyAlignment="1" applyProtection="1">
      <alignment horizontal="justify" vertical="top" wrapText="1"/>
    </xf>
    <xf numFmtId="1" fontId="22" fillId="5" borderId="9" xfId="1" applyNumberFormat="1" applyFont="1" applyFill="1" applyBorder="1" applyAlignment="1" applyProtection="1">
      <alignment horizontal="center" vertical="center" textRotation="90" wrapText="1"/>
    </xf>
    <xf numFmtId="1" fontId="22" fillId="5" borderId="9" xfId="0" applyNumberFormat="1" applyFont="1" applyFill="1" applyBorder="1" applyAlignment="1" applyProtection="1">
      <alignment horizontal="center" textRotation="90" wrapText="1"/>
    </xf>
    <xf numFmtId="1" fontId="22" fillId="5" borderId="9" xfId="1" applyNumberFormat="1" applyFont="1" applyFill="1" applyBorder="1" applyAlignment="1" applyProtection="1">
      <alignment textRotation="90" wrapText="1"/>
    </xf>
    <xf numFmtId="1" fontId="22" fillId="5" borderId="9" xfId="1" applyNumberFormat="1" applyFont="1" applyFill="1" applyBorder="1" applyAlignment="1" applyProtection="1">
      <alignment horizontal="center" textRotation="90" wrapText="1"/>
    </xf>
    <xf numFmtId="0" fontId="23" fillId="5" borderId="9" xfId="0" applyFont="1" applyFill="1" applyBorder="1" applyAlignment="1" applyProtection="1">
      <alignment horizontal="center" vertical="center" textRotation="90" wrapText="1"/>
    </xf>
    <xf numFmtId="0" fontId="22" fillId="5" borderId="9" xfId="0" applyFont="1" applyFill="1" applyBorder="1" applyAlignment="1" applyProtection="1">
      <alignment horizontal="center" vertical="center" textRotation="90" wrapText="1"/>
    </xf>
    <xf numFmtId="0" fontId="22" fillId="5" borderId="9" xfId="1" applyFont="1" applyFill="1" applyBorder="1" applyAlignment="1" applyProtection="1">
      <alignment horizontal="center" vertical="center" wrapText="1"/>
    </xf>
    <xf numFmtId="0" fontId="22" fillId="5" borderId="37" xfId="1" applyFont="1" applyFill="1" applyBorder="1" applyAlignment="1" applyProtection="1">
      <alignment horizontal="center" vertical="center" wrapText="1"/>
    </xf>
    <xf numFmtId="1" fontId="22" fillId="5" borderId="9" xfId="1" applyNumberFormat="1" applyFont="1" applyFill="1" applyBorder="1" applyAlignment="1" applyProtection="1">
      <alignment horizontal="center" vertical="center" wrapText="1"/>
    </xf>
    <xf numFmtId="0" fontId="22" fillId="5" borderId="33" xfId="1" applyFont="1" applyFill="1" applyBorder="1" applyAlignment="1" applyProtection="1">
      <alignment horizontal="center" vertical="center" wrapText="1"/>
    </xf>
    <xf numFmtId="1" fontId="3" fillId="3" borderId="3" xfId="1" applyNumberFormat="1" applyFont="1" applyFill="1" applyBorder="1" applyAlignment="1" applyProtection="1">
      <alignment horizontal="center" vertical="center" wrapText="1"/>
    </xf>
    <xf numFmtId="1" fontId="3" fillId="2" borderId="3" xfId="1" applyNumberFormat="1"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1" fontId="3" fillId="2" borderId="3" xfId="0" applyNumberFormat="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wrapText="1"/>
    </xf>
    <xf numFmtId="0" fontId="3" fillId="3" borderId="3" xfId="0" applyFont="1" applyFill="1" applyBorder="1" applyAlignment="1" applyProtection="1">
      <alignment horizontal="justify" vertical="top" wrapText="1"/>
    </xf>
    <xf numFmtId="0" fontId="4" fillId="3" borderId="3" xfId="1" applyFont="1" applyFill="1" applyBorder="1" applyAlignment="1" applyProtection="1">
      <alignment horizontal="center" vertical="center"/>
    </xf>
    <xf numFmtId="0" fontId="3" fillId="3" borderId="5" xfId="0" applyFont="1" applyFill="1" applyBorder="1" applyAlignment="1" applyProtection="1">
      <alignment horizontal="justify" vertical="top" wrapText="1"/>
    </xf>
    <xf numFmtId="0" fontId="3" fillId="3" borderId="0" xfId="0" applyFont="1" applyFill="1" applyBorder="1" applyAlignment="1" applyProtection="1">
      <alignment horizontal="justify" vertical="top" wrapText="1"/>
    </xf>
    <xf numFmtId="0" fontId="3" fillId="2" borderId="3" xfId="0" applyFont="1" applyFill="1" applyBorder="1" applyAlignment="1" applyProtection="1">
      <alignment horizontal="justify" vertical="top" wrapText="1"/>
    </xf>
    <xf numFmtId="0" fontId="4" fillId="2" borderId="3" xfId="1" applyFont="1" applyFill="1" applyBorder="1" applyAlignment="1" applyProtection="1">
      <alignment horizontal="center" vertical="center"/>
    </xf>
    <xf numFmtId="0" fontId="3" fillId="2" borderId="3" xfId="1" applyFont="1" applyFill="1" applyBorder="1" applyAlignment="1" applyProtection="1">
      <alignment horizontal="center" vertical="top" wrapText="1"/>
    </xf>
    <xf numFmtId="0" fontId="3" fillId="3" borderId="3" xfId="0" applyFont="1" applyFill="1" applyBorder="1" applyAlignment="1" applyProtection="1">
      <alignment horizontal="center" vertical="top" wrapText="1"/>
    </xf>
    <xf numFmtId="1" fontId="3" fillId="3"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top" wrapText="1"/>
    </xf>
    <xf numFmtId="0" fontId="3" fillId="2" borderId="3" xfId="0" applyFont="1" applyFill="1" applyBorder="1" applyAlignment="1" applyProtection="1">
      <alignment horizontal="justify" vertical="top"/>
    </xf>
    <xf numFmtId="0" fontId="3" fillId="2" borderId="3" xfId="0" applyFont="1" applyFill="1" applyBorder="1" applyAlignment="1" applyProtection="1">
      <alignment horizontal="center" vertical="top" wrapText="1"/>
    </xf>
    <xf numFmtId="0" fontId="3" fillId="0" borderId="3" xfId="1" applyFont="1" applyFill="1" applyBorder="1" applyAlignment="1" applyProtection="1">
      <alignment horizontal="center" vertical="center" wrapText="1"/>
    </xf>
    <xf numFmtId="0" fontId="3" fillId="9" borderId="5" xfId="0" applyFont="1" applyFill="1" applyBorder="1" applyAlignment="1" applyProtection="1">
      <alignment horizontal="justify" vertical="top" wrapText="1"/>
    </xf>
    <xf numFmtId="0" fontId="4" fillId="2" borderId="3" xfId="1" applyFont="1" applyFill="1" applyBorder="1" applyAlignment="1" applyProtection="1">
      <alignment horizontal="justify" vertical="center" wrapText="1"/>
    </xf>
    <xf numFmtId="0" fontId="3" fillId="2" borderId="5" xfId="0" applyFont="1" applyFill="1" applyBorder="1" applyAlignment="1" applyProtection="1">
      <alignment horizontal="justify" vertical="top" wrapText="1"/>
    </xf>
    <xf numFmtId="0" fontId="3" fillId="3" borderId="5" xfId="0" applyFont="1" applyFill="1" applyBorder="1" applyAlignment="1" applyProtection="1">
      <alignment horizontal="left" vertical="top" wrapText="1"/>
    </xf>
    <xf numFmtId="0" fontId="3" fillId="0" borderId="3" xfId="0" applyFont="1" applyFill="1" applyBorder="1" applyAlignment="1" applyProtection="1">
      <alignment horizontal="justify" vertical="top" wrapText="1"/>
    </xf>
    <xf numFmtId="0" fontId="3" fillId="2" borderId="1" xfId="1" applyFont="1" applyFill="1" applyBorder="1" applyAlignment="1" applyProtection="1">
      <alignment horizontal="center" vertical="top" wrapText="1"/>
    </xf>
    <xf numFmtId="0" fontId="4" fillId="3" borderId="1" xfId="1" applyFont="1" applyFill="1" applyBorder="1" applyAlignment="1" applyProtection="1">
      <alignment horizontal="center" vertical="center" wrapText="1"/>
    </xf>
    <xf numFmtId="1" fontId="3" fillId="3" borderId="1" xfId="0" applyNumberFormat="1" applyFont="1" applyFill="1" applyBorder="1" applyAlignment="1" applyProtection="1">
      <alignment horizontal="center" vertical="center" wrapText="1"/>
    </xf>
    <xf numFmtId="1" fontId="3" fillId="3" borderId="1" xfId="1"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4" fillId="2" borderId="1" xfId="1" applyFont="1" applyFill="1" applyBorder="1" applyAlignment="1" applyProtection="1">
      <alignment horizontal="center" vertical="center"/>
    </xf>
    <xf numFmtId="0" fontId="3" fillId="2" borderId="1" xfId="1" applyFont="1" applyFill="1" applyBorder="1" applyAlignment="1" applyProtection="1">
      <alignment horizontal="center" vertical="center"/>
    </xf>
    <xf numFmtId="0" fontId="3" fillId="0" borderId="5" xfId="0" applyFont="1" applyFill="1" applyBorder="1" applyAlignment="1" applyProtection="1">
      <alignment horizontal="justify" vertical="top" wrapText="1"/>
    </xf>
    <xf numFmtId="0" fontId="3" fillId="2" borderId="3" xfId="1" applyFont="1" applyFill="1" applyBorder="1" applyAlignment="1" applyProtection="1">
      <alignment horizontal="justify" vertical="center" wrapText="1"/>
    </xf>
    <xf numFmtId="0" fontId="4" fillId="3" borderId="3" xfId="1" applyFont="1" applyFill="1" applyBorder="1" applyAlignment="1" applyProtection="1">
      <alignment horizontal="justify" vertical="center" wrapText="1"/>
    </xf>
    <xf numFmtId="0" fontId="3" fillId="2" borderId="3" xfId="0" applyFont="1" applyFill="1" applyBorder="1" applyAlignment="1" applyProtection="1">
      <alignment horizontal="justify" vertical="center" wrapText="1"/>
    </xf>
    <xf numFmtId="0" fontId="3" fillId="3" borderId="3" xfId="0" applyFont="1" applyFill="1" applyBorder="1" applyAlignment="1" applyProtection="1">
      <alignment horizontal="justify" vertical="center" wrapText="1"/>
    </xf>
    <xf numFmtId="0" fontId="3" fillId="2" borderId="38" xfId="1" applyFont="1" applyFill="1" applyBorder="1" applyAlignment="1" applyProtection="1">
      <alignment horizontal="center" vertical="center"/>
    </xf>
    <xf numFmtId="0" fontId="4" fillId="2" borderId="3" xfId="1" applyFont="1" applyFill="1" applyBorder="1" applyAlignment="1" applyProtection="1">
      <alignment horizontal="center" vertical="top" wrapText="1"/>
    </xf>
    <xf numFmtId="0" fontId="3" fillId="2" borderId="6" xfId="1" applyFont="1" applyFill="1" applyBorder="1" applyAlignment="1" applyProtection="1">
      <alignment horizontal="center" vertical="center"/>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justify" vertical="center" wrapText="1"/>
    </xf>
    <xf numFmtId="0" fontId="3" fillId="2" borderId="1" xfId="0" applyFont="1" applyFill="1" applyBorder="1" applyAlignment="1" applyProtection="1">
      <alignment horizontal="justify" vertical="top" wrapText="1"/>
    </xf>
    <xf numFmtId="0" fontId="3" fillId="0" borderId="1" xfId="0" applyFont="1" applyFill="1" applyBorder="1" applyAlignment="1" applyProtection="1">
      <alignment horizontal="center" vertical="top" wrapText="1"/>
    </xf>
    <xf numFmtId="1" fontId="3" fillId="2" borderId="1" xfId="1"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xf>
    <xf numFmtId="0" fontId="5" fillId="8" borderId="12" xfId="0" applyFont="1" applyFill="1" applyBorder="1" applyAlignment="1" applyProtection="1">
      <alignment horizontal="center" vertical="center" textRotation="90" wrapText="1"/>
    </xf>
    <xf numFmtId="0" fontId="5" fillId="8" borderId="29" xfId="0" applyFont="1" applyFill="1" applyBorder="1" applyAlignment="1" applyProtection="1">
      <alignment horizontal="center" vertical="center" textRotation="90" wrapText="1"/>
    </xf>
    <xf numFmtId="0" fontId="0" fillId="0" borderId="29" xfId="0" applyBorder="1" applyAlignment="1">
      <alignment horizontal="center" vertical="center" textRotation="90" wrapText="1"/>
    </xf>
    <xf numFmtId="0" fontId="0" fillId="0" borderId="30" xfId="0" applyBorder="1" applyAlignment="1">
      <alignment horizontal="center" vertical="center" textRotation="90" wrapText="1"/>
    </xf>
    <xf numFmtId="0" fontId="2" fillId="2" borderId="24" xfId="1" applyFont="1" applyFill="1" applyBorder="1" applyAlignment="1" applyProtection="1">
      <alignment horizontal="center"/>
    </xf>
    <xf numFmtId="0" fontId="2" fillId="2" borderId="16" xfId="1" applyFont="1" applyFill="1" applyBorder="1" applyAlignment="1" applyProtection="1">
      <alignment horizontal="center"/>
    </xf>
    <xf numFmtId="0" fontId="2" fillId="2" borderId="25"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26" xfId="1" applyFont="1" applyFill="1" applyBorder="1" applyAlignment="1" applyProtection="1">
      <alignment horizontal="center"/>
    </xf>
    <xf numFmtId="0" fontId="2" fillId="2" borderId="27" xfId="1" applyFont="1" applyFill="1" applyBorder="1" applyAlignment="1" applyProtection="1">
      <alignment horizontal="center"/>
    </xf>
    <xf numFmtId="0" fontId="1" fillId="7" borderId="7" xfId="1" applyFont="1" applyFill="1" applyBorder="1" applyAlignment="1" applyProtection="1">
      <alignment horizontal="center"/>
    </xf>
    <xf numFmtId="0" fontId="1" fillId="7" borderId="6" xfId="1" applyFont="1" applyFill="1" applyBorder="1" applyAlignment="1" applyProtection="1">
      <alignment horizontal="center"/>
    </xf>
    <xf numFmtId="0" fontId="11" fillId="2" borderId="3" xfId="1" applyFont="1" applyFill="1" applyBorder="1" applyAlignment="1" applyProtection="1">
      <alignment horizontal="center" vertical="center"/>
    </xf>
    <xf numFmtId="0" fontId="11" fillId="2" borderId="5" xfId="1" applyFont="1" applyFill="1" applyBorder="1" applyAlignment="1" applyProtection="1">
      <alignment horizontal="center" vertical="center"/>
    </xf>
    <xf numFmtId="0" fontId="11" fillId="2" borderId="1" xfId="1" applyFont="1" applyFill="1" applyBorder="1" applyAlignment="1" applyProtection="1">
      <alignment horizontal="center" vertical="center"/>
    </xf>
    <xf numFmtId="0" fontId="11" fillId="2" borderId="13" xfId="1" applyFont="1" applyFill="1" applyBorder="1" applyAlignment="1" applyProtection="1">
      <alignment horizontal="center" vertical="center"/>
    </xf>
    <xf numFmtId="0" fontId="11" fillId="2" borderId="0" xfId="1" applyFont="1" applyFill="1" applyBorder="1" applyAlignment="1" applyProtection="1">
      <alignment horizontal="center" vertical="center" wrapText="1"/>
    </xf>
    <xf numFmtId="1" fontId="24" fillId="5" borderId="28" xfId="1" applyNumberFormat="1" applyFont="1" applyFill="1" applyBorder="1" applyAlignment="1" applyProtection="1">
      <alignment horizontal="center" vertical="center" wrapText="1"/>
    </xf>
    <xf numFmtId="1" fontId="24" fillId="5" borderId="14" xfId="1" applyNumberFormat="1" applyFont="1" applyFill="1" applyBorder="1" applyAlignment="1" applyProtection="1">
      <alignment horizontal="center" vertical="center" wrapText="1"/>
    </xf>
    <xf numFmtId="1" fontId="24" fillId="5" borderId="15" xfId="1" applyNumberFormat="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1" fontId="24" fillId="5" borderId="7" xfId="1" applyNumberFormat="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2" fillId="6" borderId="16" xfId="1" applyFont="1" applyFill="1" applyBorder="1" applyAlignment="1" applyProtection="1">
      <alignment horizontal="center" vertical="center" wrapText="1"/>
    </xf>
    <xf numFmtId="0" fontId="22" fillId="6" borderId="17" xfId="1" applyFont="1" applyFill="1" applyBorder="1" applyAlignment="1" applyProtection="1">
      <alignment horizontal="center" vertical="center" wrapText="1"/>
    </xf>
    <xf numFmtId="0" fontId="22" fillId="6" borderId="18" xfId="1" applyFont="1" applyFill="1" applyBorder="1" applyAlignment="1" applyProtection="1">
      <alignment horizontal="center" vertical="center" wrapText="1"/>
    </xf>
    <xf numFmtId="0" fontId="22" fillId="6" borderId="0" xfId="1" applyFont="1" applyFill="1" applyBorder="1" applyAlignment="1" applyProtection="1">
      <alignment horizontal="center" vertical="center" wrapText="1"/>
    </xf>
    <xf numFmtId="0" fontId="22" fillId="6" borderId="19" xfId="1" applyFont="1" applyFill="1" applyBorder="1" applyAlignment="1" applyProtection="1">
      <alignment horizontal="center" vertical="center" wrapText="1"/>
    </xf>
    <xf numFmtId="1" fontId="24" fillId="5" borderId="4" xfId="1" applyNumberFormat="1" applyFont="1" applyFill="1" applyBorder="1" applyAlignment="1" applyProtection="1">
      <alignment horizontal="center" vertical="center" wrapText="1"/>
    </xf>
    <xf numFmtId="1" fontId="24" fillId="5" borderId="20" xfId="1" applyNumberFormat="1" applyFont="1" applyFill="1" applyBorder="1" applyAlignment="1" applyProtection="1">
      <alignment horizontal="center" vertical="center" wrapText="1"/>
    </xf>
    <xf numFmtId="1" fontId="24" fillId="5" borderId="21" xfId="1" applyNumberFormat="1" applyFont="1" applyFill="1" applyBorder="1" applyAlignment="1" applyProtection="1">
      <alignment horizontal="center" vertical="center" wrapText="1"/>
    </xf>
    <xf numFmtId="1" fontId="24" fillId="5" borderId="3" xfId="1" applyNumberFormat="1" applyFont="1" applyFill="1" applyBorder="1" applyAlignment="1" applyProtection="1">
      <alignment horizontal="center" vertical="center" wrapText="1"/>
    </xf>
    <xf numFmtId="1" fontId="9" fillId="2" borderId="3" xfId="1" applyNumberFormat="1" applyFont="1" applyFill="1" applyBorder="1" applyAlignment="1" applyProtection="1">
      <alignment horizontal="center" vertical="center" wrapText="1"/>
    </xf>
    <xf numFmtId="1" fontId="22" fillId="5" borderId="31" xfId="1" applyNumberFormat="1" applyFont="1" applyFill="1" applyBorder="1" applyAlignment="1" applyProtection="1">
      <alignment horizontal="center" vertical="center" textRotation="90" wrapText="1"/>
    </xf>
    <xf numFmtId="1" fontId="22" fillId="5" borderId="35" xfId="1" applyNumberFormat="1" applyFont="1" applyFill="1" applyBorder="1" applyAlignment="1" applyProtection="1">
      <alignment horizontal="center" vertical="center" textRotation="90" wrapText="1"/>
    </xf>
    <xf numFmtId="1" fontId="22" fillId="5" borderId="32" xfId="1" applyNumberFormat="1" applyFont="1" applyFill="1" applyBorder="1" applyAlignment="1" applyProtection="1">
      <alignment horizontal="center" vertical="center" textRotation="90" wrapText="1"/>
    </xf>
    <xf numFmtId="1" fontId="22" fillId="5" borderId="36" xfId="1" applyNumberFormat="1" applyFont="1" applyFill="1" applyBorder="1" applyAlignment="1" applyProtection="1">
      <alignment horizontal="center" vertical="center" textRotation="90" wrapText="1"/>
    </xf>
    <xf numFmtId="1" fontId="22" fillId="5" borderId="33" xfId="1" applyNumberFormat="1" applyFont="1" applyFill="1" applyBorder="1" applyAlignment="1" applyProtection="1">
      <alignment horizontal="center" vertical="center" wrapText="1"/>
    </xf>
    <xf numFmtId="1" fontId="22" fillId="5" borderId="9" xfId="1" applyNumberFormat="1" applyFont="1" applyFill="1" applyBorder="1" applyAlignment="1" applyProtection="1">
      <alignment horizontal="center" vertical="center" wrapText="1"/>
    </xf>
    <xf numFmtId="0" fontId="22" fillId="5" borderId="33" xfId="1" applyFont="1" applyFill="1" applyBorder="1" applyAlignment="1" applyProtection="1">
      <alignment horizontal="center" vertical="center" wrapText="1"/>
    </xf>
    <xf numFmtId="0" fontId="22" fillId="5" borderId="34" xfId="1" applyFont="1" applyFill="1" applyBorder="1" applyAlignment="1" applyProtection="1">
      <alignment horizontal="center" vertical="center" wrapText="1"/>
    </xf>
    <xf numFmtId="1" fontId="24" fillId="5" borderId="2" xfId="1" applyNumberFormat="1" applyFont="1" applyFill="1" applyBorder="1" applyAlignment="1" applyProtection="1">
      <alignment horizontal="center" vertical="center" wrapText="1"/>
    </xf>
    <xf numFmtId="1" fontId="24" fillId="5" borderId="22" xfId="1" applyNumberFormat="1" applyFont="1" applyFill="1" applyBorder="1" applyAlignment="1" applyProtection="1">
      <alignment horizontal="center" vertical="center" wrapText="1"/>
    </xf>
    <xf numFmtId="1" fontId="24" fillId="5" borderId="23"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1" fontId="24" fillId="5" borderId="1" xfId="1" applyNumberFormat="1" applyFont="1" applyFill="1" applyBorder="1" applyAlignment="1" applyProtection="1">
      <alignment horizontal="center" vertical="center" wrapText="1"/>
    </xf>
    <xf numFmtId="17" fontId="6" fillId="2" borderId="3" xfId="1" applyNumberFormat="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cellXfs>
  <cellStyles count="2">
    <cellStyle name="Normal" xfId="0" builtinId="0"/>
    <cellStyle name="Normal 2" xfId="1"/>
  </cellStyles>
  <dxfs count="108">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66FF33"/>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134470</xdr:colOff>
      <xdr:row>0</xdr:row>
      <xdr:rowOff>78441</xdr:rowOff>
    </xdr:from>
    <xdr:to>
      <xdr:col>2</xdr:col>
      <xdr:colOff>201706</xdr:colOff>
      <xdr:row>3</xdr:row>
      <xdr:rowOff>145677</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0" y="78441"/>
          <a:ext cx="1042148" cy="806824"/>
        </a:xfrm>
        <a:prstGeom prst="rect">
          <a:avLst/>
        </a:prstGeom>
        <a:noFill/>
        <a:ln>
          <a:noFill/>
        </a:ln>
        <a:extLst/>
      </xdr:spPr>
    </xdr:pic>
    <xdr:clientData/>
  </xdr:twoCellAnchor>
  <xdr:twoCellAnchor>
    <xdr:from>
      <xdr:col>3</xdr:col>
      <xdr:colOff>1030942</xdr:colOff>
      <xdr:row>0</xdr:row>
      <xdr:rowOff>156883</xdr:rowOff>
    </xdr:from>
    <xdr:to>
      <xdr:col>4</xdr:col>
      <xdr:colOff>537883</xdr:colOff>
      <xdr:row>3</xdr:row>
      <xdr:rowOff>119801</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9707" y="156883"/>
          <a:ext cx="1075764" cy="7025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07%20Herramienta%20seguimiento\Consolidar\PQ.FR004.01%20seguimiento%20actividad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inio\RUNT\05%20Gerencia%20Tecnica\05%20Integrador\07%20Calidad%20y%20Pruebas\01%20Calidad\02%20Control%20y%20Seguimiento\07%20Herramienta%20seguimiento\SWA\Seguimiento%20actividades%20S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solidado"/>
      <sheetName val="Informe"/>
      <sheetName val="Bitacora"/>
      <sheetName val="Act_comité"/>
      <sheetName val="Listas"/>
      <sheetName val="Tabla1"/>
    </sheetNames>
    <sheetDataSet>
      <sheetData sheetId="0" refreshError="1"/>
      <sheetData sheetId="1"/>
      <sheetData sheetId="2" refreshError="1"/>
      <sheetData sheetId="3" refreshError="1"/>
      <sheetData sheetId="4" refreshError="1"/>
      <sheetData sheetId="5">
        <row r="2">
          <cell r="F2" t="str">
            <v>Interna</v>
          </cell>
          <cell r="G2" t="str">
            <v>Programada</v>
          </cell>
          <cell r="H2" t="str">
            <v>En revisión Interna</v>
          </cell>
        </row>
        <row r="3">
          <cell r="F3" t="str">
            <v>MT</v>
          </cell>
          <cell r="G3" t="str">
            <v>Ejecutada</v>
          </cell>
          <cell r="H3" t="str">
            <v>En revisión MT</v>
          </cell>
        </row>
        <row r="4">
          <cell r="F4" t="str">
            <v>OT</v>
          </cell>
          <cell r="G4" t="str">
            <v>Aplazada</v>
          </cell>
          <cell r="H4" t="str">
            <v>Firmada</v>
          </cell>
        </row>
        <row r="5">
          <cell r="F5" t="str">
            <v>Otro Actor</v>
          </cell>
          <cell r="H5" t="str">
            <v>En revisión Interventoría</v>
          </cell>
        </row>
        <row r="6">
          <cell r="F6" t="str">
            <v>DT</v>
          </cell>
        </row>
        <row r="7">
          <cell r="F7" t="str">
            <v>Proveedor</v>
          </cell>
        </row>
        <row r="8">
          <cell r="F8" t="str">
            <v>Interventoria</v>
          </cell>
        </row>
        <row r="9">
          <cell r="F9" t="str">
            <v>HSH</v>
          </cell>
        </row>
        <row r="10">
          <cell r="F10" t="str">
            <v>Externa</v>
          </cell>
        </row>
        <row r="11">
          <cell r="F11" t="str">
            <v>-</v>
          </cell>
        </row>
        <row r="12">
          <cell r="F12" t="str">
            <v>-</v>
          </cell>
        </row>
        <row r="13">
          <cell r="F13" t="str">
            <v>-</v>
          </cell>
        </row>
        <row r="14">
          <cell r="F14" t="str">
            <v>-</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Listas"/>
    </sheetNames>
    <sheetDataSet>
      <sheetData sheetId="0" refreshError="1"/>
      <sheetData sheetId="1">
        <row r="2">
          <cell r="J2">
            <v>0</v>
          </cell>
        </row>
        <row r="3">
          <cell r="J3">
            <v>0.5</v>
          </cell>
        </row>
        <row r="4">
          <cell r="J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E25"/>
  <sheetViews>
    <sheetView tabSelected="1" zoomScale="85" zoomScaleNormal="85" workbookViewId="0">
      <selection activeCell="E15" sqref="E15"/>
    </sheetView>
  </sheetViews>
  <sheetFormatPr baseColWidth="10" defaultRowHeight="15" x14ac:dyDescent="0.2"/>
  <cols>
    <col min="1" max="1" width="9.140625" style="3" customWidth="1"/>
    <col min="2" max="2" width="5.5703125" style="3" customWidth="1"/>
    <col min="3" max="3" width="18.7109375" style="1" customWidth="1"/>
    <col min="4" max="4" width="23.5703125" style="1" customWidth="1"/>
    <col min="5" max="5" width="42.42578125" style="1" customWidth="1"/>
    <col min="6" max="6" width="24.28515625" style="1" customWidth="1"/>
    <col min="7" max="9" width="15.7109375" style="1" customWidth="1"/>
    <col min="10" max="12" width="4.28515625" style="2" customWidth="1"/>
    <col min="13" max="13" width="7.7109375" style="2" customWidth="1"/>
    <col min="14" max="14" width="4.28515625" style="2" customWidth="1"/>
    <col min="15" max="15" width="7.7109375" style="2" customWidth="1"/>
    <col min="16" max="16" width="4.28515625" style="2" customWidth="1"/>
    <col min="17" max="17" width="13.85546875" style="2" customWidth="1"/>
    <col min="18" max="18" width="16.7109375" style="1" customWidth="1"/>
    <col min="19" max="21" width="4.7109375" style="1" customWidth="1"/>
    <col min="22" max="23" width="4.42578125" style="1" customWidth="1"/>
    <col min="24" max="24" width="17" style="2" customWidth="1"/>
    <col min="25" max="25" width="7.28515625" style="2" customWidth="1"/>
    <col min="26" max="28" width="20.7109375" style="1" customWidth="1"/>
    <col min="29" max="29" width="43.140625" style="1" customWidth="1"/>
    <col min="30" max="30" width="20.7109375" style="1" customWidth="1"/>
    <col min="31" max="16384" width="11.42578125" style="1"/>
  </cols>
  <sheetData>
    <row r="1" spans="1:30" ht="20.100000000000001" customHeight="1" x14ac:dyDescent="0.2">
      <c r="A1" s="102"/>
      <c r="B1" s="103"/>
      <c r="C1" s="103"/>
      <c r="D1" s="103"/>
      <c r="E1" s="103"/>
      <c r="F1" s="103"/>
      <c r="G1" s="103"/>
      <c r="H1" s="103"/>
      <c r="I1" s="108"/>
      <c r="J1" s="108"/>
      <c r="K1" s="108"/>
      <c r="L1" s="108"/>
      <c r="M1" s="108"/>
      <c r="N1" s="108"/>
      <c r="O1" s="108"/>
      <c r="P1" s="108"/>
      <c r="Q1" s="108"/>
      <c r="R1" s="108"/>
      <c r="S1" s="108"/>
      <c r="T1" s="108"/>
      <c r="U1" s="108"/>
      <c r="V1" s="108"/>
      <c r="W1" s="108"/>
      <c r="X1" s="108"/>
      <c r="Y1" s="108"/>
      <c r="Z1" s="108"/>
      <c r="AA1" s="108"/>
      <c r="AB1" s="108"/>
      <c r="AC1" s="108"/>
      <c r="AD1" s="109"/>
    </row>
    <row r="2" spans="1:30" ht="20.100000000000001" customHeight="1" x14ac:dyDescent="0.2">
      <c r="A2" s="104"/>
      <c r="B2" s="105"/>
      <c r="C2" s="105"/>
      <c r="D2" s="105"/>
      <c r="E2" s="105"/>
      <c r="F2" s="105"/>
      <c r="G2" s="105"/>
      <c r="H2" s="105"/>
      <c r="I2" s="110" t="s">
        <v>58</v>
      </c>
      <c r="J2" s="110"/>
      <c r="K2" s="110"/>
      <c r="L2" s="110"/>
      <c r="M2" s="110"/>
      <c r="N2" s="110"/>
      <c r="O2" s="110"/>
      <c r="P2" s="110"/>
      <c r="Q2" s="110"/>
      <c r="R2" s="110"/>
      <c r="S2" s="110"/>
      <c r="T2" s="110"/>
      <c r="U2" s="110"/>
      <c r="V2" s="110"/>
      <c r="W2" s="110"/>
      <c r="X2" s="110"/>
      <c r="Y2" s="110"/>
      <c r="Z2" s="110"/>
      <c r="AA2" s="110"/>
      <c r="AB2" s="110"/>
      <c r="AC2" s="110"/>
      <c r="AD2" s="111"/>
    </row>
    <row r="3" spans="1:30" ht="20.100000000000001" customHeight="1" x14ac:dyDescent="0.2">
      <c r="A3" s="104"/>
      <c r="B3" s="105"/>
      <c r="C3" s="105"/>
      <c r="D3" s="105"/>
      <c r="E3" s="105"/>
      <c r="F3" s="105"/>
      <c r="G3" s="105"/>
      <c r="H3" s="105"/>
      <c r="I3" s="110"/>
      <c r="J3" s="110"/>
      <c r="K3" s="110"/>
      <c r="L3" s="110"/>
      <c r="M3" s="110"/>
      <c r="N3" s="110"/>
      <c r="O3" s="110"/>
      <c r="P3" s="110"/>
      <c r="Q3" s="110"/>
      <c r="R3" s="110"/>
      <c r="S3" s="110"/>
      <c r="T3" s="110"/>
      <c r="U3" s="110"/>
      <c r="V3" s="110"/>
      <c r="W3" s="110"/>
      <c r="X3" s="110"/>
      <c r="Y3" s="110"/>
      <c r="Z3" s="110"/>
      <c r="AA3" s="110"/>
      <c r="AB3" s="110"/>
      <c r="AC3" s="110"/>
      <c r="AD3" s="111"/>
    </row>
    <row r="4" spans="1:30" ht="20.100000000000001" customHeight="1" thickBot="1" x14ac:dyDescent="0.25">
      <c r="A4" s="106"/>
      <c r="B4" s="107"/>
      <c r="C4" s="107"/>
      <c r="D4" s="107"/>
      <c r="E4" s="107"/>
      <c r="F4" s="107"/>
      <c r="G4" s="107"/>
      <c r="H4" s="107"/>
      <c r="I4" s="112"/>
      <c r="J4" s="112"/>
      <c r="K4" s="112"/>
      <c r="L4" s="112"/>
      <c r="M4" s="112"/>
      <c r="N4" s="112"/>
      <c r="O4" s="112"/>
      <c r="P4" s="112"/>
      <c r="Q4" s="112"/>
      <c r="R4" s="112"/>
      <c r="S4" s="112"/>
      <c r="T4" s="112"/>
      <c r="U4" s="112"/>
      <c r="V4" s="112"/>
      <c r="W4" s="112"/>
      <c r="X4" s="112"/>
      <c r="Y4" s="112"/>
      <c r="Z4" s="112"/>
      <c r="AA4" s="112"/>
      <c r="AB4" s="112"/>
      <c r="AC4" s="112"/>
      <c r="AD4" s="113"/>
    </row>
    <row r="5" spans="1:30" ht="15" customHeight="1" thickBot="1" x14ac:dyDescent="0.3">
      <c r="A5" s="28"/>
      <c r="B5" s="28"/>
      <c r="C5" s="27"/>
      <c r="D5" s="27"/>
      <c r="E5" s="27"/>
      <c r="F5" s="114" t="s">
        <v>57</v>
      </c>
      <c r="G5" s="114"/>
      <c r="H5" s="114"/>
      <c r="I5" s="114"/>
      <c r="J5" s="114"/>
      <c r="K5" s="114"/>
      <c r="L5" s="114"/>
      <c r="M5" s="114"/>
      <c r="N5" s="114"/>
      <c r="O5" s="114"/>
      <c r="P5" s="114"/>
      <c r="Q5" s="114"/>
      <c r="R5" s="114"/>
      <c r="S5" s="114"/>
      <c r="T5" s="114"/>
      <c r="U5" s="114"/>
      <c r="V5" s="114"/>
      <c r="W5" s="114"/>
      <c r="X5" s="114"/>
      <c r="Y5" s="114"/>
      <c r="Z5" s="114"/>
      <c r="AA5" s="114"/>
      <c r="AB5" s="114"/>
      <c r="AC5" s="114"/>
      <c r="AD5" s="26"/>
    </row>
    <row r="6" spans="1:30" s="17" customFormat="1" ht="18" customHeight="1" x14ac:dyDescent="0.2">
      <c r="A6" s="115" t="s">
        <v>56</v>
      </c>
      <c r="B6" s="116"/>
      <c r="C6" s="117"/>
      <c r="D6" s="118"/>
      <c r="E6" s="118"/>
      <c r="F6" s="118"/>
      <c r="G6" s="118"/>
      <c r="H6" s="118"/>
      <c r="I6" s="118"/>
      <c r="J6" s="116" t="s">
        <v>54</v>
      </c>
      <c r="K6" s="119"/>
      <c r="L6" s="119"/>
      <c r="M6" s="117"/>
      <c r="N6" s="120" t="s">
        <v>53</v>
      </c>
      <c r="O6" s="120"/>
      <c r="P6" s="120"/>
      <c r="Q6" s="120"/>
      <c r="R6" s="120"/>
      <c r="S6" s="120"/>
      <c r="T6" s="120"/>
      <c r="U6" s="120"/>
      <c r="V6" s="120"/>
      <c r="W6" s="120"/>
      <c r="X6" s="120"/>
      <c r="Y6" s="120"/>
      <c r="Z6" s="120"/>
      <c r="AA6" s="121"/>
      <c r="AB6" s="121"/>
      <c r="AC6" s="121"/>
      <c r="AD6" s="122"/>
    </row>
    <row r="7" spans="1:30" s="17" customFormat="1" ht="18" customHeight="1" x14ac:dyDescent="0.2">
      <c r="A7" s="126" t="s">
        <v>52</v>
      </c>
      <c r="B7" s="127"/>
      <c r="C7" s="128"/>
      <c r="D7" s="120" t="s">
        <v>51</v>
      </c>
      <c r="E7" s="120"/>
      <c r="F7" s="120"/>
      <c r="G7" s="120"/>
      <c r="H7" s="120"/>
      <c r="I7" s="120"/>
      <c r="J7" s="127" t="s">
        <v>50</v>
      </c>
      <c r="K7" s="129"/>
      <c r="L7" s="129"/>
      <c r="M7" s="128"/>
      <c r="N7" s="120"/>
      <c r="O7" s="120"/>
      <c r="P7" s="120"/>
      <c r="Q7" s="120"/>
      <c r="R7" s="120"/>
      <c r="S7" s="120"/>
      <c r="T7" s="120"/>
      <c r="U7" s="120"/>
      <c r="V7" s="120"/>
      <c r="W7" s="120"/>
      <c r="X7" s="120"/>
      <c r="Y7" s="120"/>
      <c r="Z7" s="120"/>
      <c r="AA7" s="123"/>
      <c r="AB7" s="124"/>
      <c r="AC7" s="124"/>
      <c r="AD7" s="125"/>
    </row>
    <row r="8" spans="1:30" s="24" customFormat="1" ht="36.75" customHeight="1" thickBot="1" x14ac:dyDescent="0.25">
      <c r="A8" s="139" t="s">
        <v>49</v>
      </c>
      <c r="B8" s="140"/>
      <c r="C8" s="141"/>
      <c r="D8" s="142" t="s">
        <v>55</v>
      </c>
      <c r="E8" s="142"/>
      <c r="F8" s="142"/>
      <c r="G8" s="142"/>
      <c r="H8" s="142"/>
      <c r="I8" s="142"/>
      <c r="J8" s="140" t="s">
        <v>48</v>
      </c>
      <c r="K8" s="143"/>
      <c r="L8" s="143"/>
      <c r="M8" s="141"/>
      <c r="N8" s="144">
        <v>42795</v>
      </c>
      <c r="O8" s="145"/>
      <c r="P8" s="145"/>
      <c r="Q8" s="145"/>
      <c r="R8" s="145"/>
      <c r="S8" s="145"/>
      <c r="T8" s="145"/>
      <c r="U8" s="145"/>
      <c r="V8" s="145"/>
      <c r="W8" s="145"/>
      <c r="X8" s="145"/>
      <c r="Y8" s="145"/>
      <c r="Z8" s="145"/>
      <c r="AA8" s="25" t="s">
        <v>47</v>
      </c>
      <c r="AB8" s="130" t="s">
        <v>112</v>
      </c>
      <c r="AC8" s="130"/>
      <c r="AD8" s="130"/>
    </row>
    <row r="9" spans="1:30" s="17" customFormat="1" ht="15" customHeight="1" thickBot="1" x14ac:dyDescent="0.25">
      <c r="A9" s="23"/>
      <c r="B9" s="23"/>
      <c r="C9" s="22"/>
      <c r="D9" s="22"/>
      <c r="E9" s="22"/>
      <c r="F9" s="21"/>
      <c r="G9" s="20"/>
      <c r="H9" s="20"/>
      <c r="I9" s="20"/>
      <c r="J9" s="20"/>
      <c r="K9" s="20"/>
      <c r="L9" s="19"/>
      <c r="M9" s="19"/>
      <c r="N9" s="19"/>
      <c r="O9" s="19"/>
      <c r="P9" s="19"/>
      <c r="Q9" s="19"/>
      <c r="R9" s="20"/>
      <c r="S9" s="20"/>
      <c r="T9" s="20"/>
      <c r="U9" s="20"/>
      <c r="V9" s="20"/>
      <c r="W9" s="20"/>
      <c r="X9" s="19"/>
      <c r="Y9" s="19"/>
      <c r="Z9" s="19"/>
      <c r="AA9" s="19"/>
      <c r="AB9" s="19"/>
      <c r="AC9" s="19"/>
      <c r="AD9" s="18"/>
    </row>
    <row r="10" spans="1:30" s="16" customFormat="1" ht="22.5" customHeight="1" x14ac:dyDescent="0.2">
      <c r="A10" s="131" t="s">
        <v>46</v>
      </c>
      <c r="B10" s="133" t="s">
        <v>45</v>
      </c>
      <c r="C10" s="135" t="s">
        <v>44</v>
      </c>
      <c r="D10" s="135"/>
      <c r="E10" s="135"/>
      <c r="F10" s="135" t="s">
        <v>43</v>
      </c>
      <c r="G10" s="135" t="s">
        <v>42</v>
      </c>
      <c r="H10" s="135"/>
      <c r="I10" s="135"/>
      <c r="J10" s="137" t="s">
        <v>101</v>
      </c>
      <c r="K10" s="137"/>
      <c r="L10" s="137"/>
      <c r="M10" s="137"/>
      <c r="N10" s="137"/>
      <c r="O10" s="137"/>
      <c r="P10" s="137"/>
      <c r="Q10" s="51" t="s">
        <v>41</v>
      </c>
      <c r="R10" s="137" t="s">
        <v>40</v>
      </c>
      <c r="S10" s="137"/>
      <c r="T10" s="137"/>
      <c r="U10" s="137"/>
      <c r="V10" s="137"/>
      <c r="W10" s="137"/>
      <c r="X10" s="137"/>
      <c r="Y10" s="137"/>
      <c r="Z10" s="137" t="s">
        <v>102</v>
      </c>
      <c r="AA10" s="137"/>
      <c r="AB10" s="137"/>
      <c r="AC10" s="137"/>
      <c r="AD10" s="138"/>
    </row>
    <row r="11" spans="1:30" s="13" customFormat="1" ht="69.95" customHeight="1" x14ac:dyDescent="0.2">
      <c r="A11" s="132"/>
      <c r="B11" s="134"/>
      <c r="C11" s="50" t="s">
        <v>39</v>
      </c>
      <c r="D11" s="50" t="s">
        <v>38</v>
      </c>
      <c r="E11" s="50" t="s">
        <v>37</v>
      </c>
      <c r="F11" s="136"/>
      <c r="G11" s="42" t="s">
        <v>36</v>
      </c>
      <c r="H11" s="42" t="s">
        <v>35</v>
      </c>
      <c r="I11" s="42" t="s">
        <v>34</v>
      </c>
      <c r="J11" s="43" t="s">
        <v>33</v>
      </c>
      <c r="K11" s="43" t="s">
        <v>32</v>
      </c>
      <c r="L11" s="43" t="s">
        <v>31</v>
      </c>
      <c r="M11" s="43" t="s">
        <v>30</v>
      </c>
      <c r="N11" s="44" t="s">
        <v>29</v>
      </c>
      <c r="O11" s="45" t="s">
        <v>28</v>
      </c>
      <c r="P11" s="44" t="s">
        <v>27</v>
      </c>
      <c r="Q11" s="46" t="s">
        <v>26</v>
      </c>
      <c r="R11" s="42" t="s">
        <v>25</v>
      </c>
      <c r="S11" s="15" t="s">
        <v>24</v>
      </c>
      <c r="T11" s="14" t="s">
        <v>23</v>
      </c>
      <c r="U11" s="14" t="s">
        <v>22</v>
      </c>
      <c r="V11" s="42" t="s">
        <v>21</v>
      </c>
      <c r="W11" s="42" t="s">
        <v>20</v>
      </c>
      <c r="X11" s="47" t="s">
        <v>19</v>
      </c>
      <c r="Y11" s="47" t="s">
        <v>18</v>
      </c>
      <c r="Z11" s="48" t="s">
        <v>103</v>
      </c>
      <c r="AA11" s="48" t="s">
        <v>17</v>
      </c>
      <c r="AB11" s="48" t="s">
        <v>16</v>
      </c>
      <c r="AC11" s="48" t="s">
        <v>15</v>
      </c>
      <c r="AD11" s="49" t="s">
        <v>14</v>
      </c>
    </row>
    <row r="12" spans="1:30" ht="132" customHeight="1" x14ac:dyDescent="0.2">
      <c r="A12" s="98" t="s">
        <v>111</v>
      </c>
      <c r="B12" s="8" t="s">
        <v>2</v>
      </c>
      <c r="C12" s="55" t="s">
        <v>73</v>
      </c>
      <c r="D12" s="56" t="s">
        <v>74</v>
      </c>
      <c r="E12" s="63" t="s">
        <v>114</v>
      </c>
      <c r="F12" s="59" t="s">
        <v>12</v>
      </c>
      <c r="G12" s="59" t="s">
        <v>0</v>
      </c>
      <c r="H12" s="59" t="s">
        <v>0</v>
      </c>
      <c r="I12" s="59" t="s">
        <v>11</v>
      </c>
      <c r="J12" s="38">
        <v>2</v>
      </c>
      <c r="K12" s="38">
        <v>2</v>
      </c>
      <c r="L12" s="11">
        <f t="shared" ref="L12:L25" si="0">IF(J12="",K12,J12*K12)</f>
        <v>4</v>
      </c>
      <c r="M12" s="10" t="str">
        <f t="shared" ref="M12:M25" si="1">IF(L12&gt;23,"MUY ALTO",IF(L12&gt;9,"ALTO",IF(L12&gt;5,"MEDIO","BAJO")))</f>
        <v>BAJO</v>
      </c>
      <c r="N12" s="38">
        <v>25</v>
      </c>
      <c r="O12" s="9">
        <f t="shared" ref="O12:O25" si="2">L12*N12</f>
        <v>100</v>
      </c>
      <c r="P12" s="52" t="str">
        <f t="shared" ref="P12:P25" si="3">IF(O12&gt;501,"I",IF(O12&gt;149,"II",IF(O12&gt;39,"III","IV")))</f>
        <v>III</v>
      </c>
      <c r="Q12" s="8" t="str">
        <f t="shared" ref="Q12:Q22" si="4">IF(P12="I","No aceptable",IF(P12="II","No Aceptable o Aceptable con Control Específico",IF(P12="III","Mejorable","Aceptable")))</f>
        <v>Mejorable</v>
      </c>
      <c r="R12" s="53" t="s">
        <v>10</v>
      </c>
      <c r="S12" s="54">
        <v>1</v>
      </c>
      <c r="T12" s="54"/>
      <c r="U12" s="54"/>
      <c r="V12" s="64">
        <f t="shared" ref="V12:V25" si="5">SUM(S12:U12)</f>
        <v>1</v>
      </c>
      <c r="W12" s="60">
        <v>3</v>
      </c>
      <c r="X12" s="58" t="s">
        <v>9</v>
      </c>
      <c r="Y12" s="58" t="s">
        <v>1</v>
      </c>
      <c r="Z12" s="54" t="s">
        <v>0</v>
      </c>
      <c r="AA12" s="54" t="s">
        <v>0</v>
      </c>
      <c r="AB12" s="54" t="s">
        <v>0</v>
      </c>
      <c r="AC12" s="59" t="s">
        <v>121</v>
      </c>
      <c r="AD12" s="61"/>
    </row>
    <row r="13" spans="1:30" ht="81.75" customHeight="1" x14ac:dyDescent="0.2">
      <c r="A13" s="99"/>
      <c r="B13" s="65" t="s">
        <v>2</v>
      </c>
      <c r="C13" s="38" t="s">
        <v>85</v>
      </c>
      <c r="D13" s="8" t="s">
        <v>86</v>
      </c>
      <c r="E13" s="39" t="s">
        <v>113</v>
      </c>
      <c r="F13" s="39" t="s">
        <v>87</v>
      </c>
      <c r="G13" s="66" t="s">
        <v>0</v>
      </c>
      <c r="H13" s="66" t="s">
        <v>0</v>
      </c>
      <c r="I13" s="66" t="s">
        <v>0</v>
      </c>
      <c r="J13" s="67">
        <v>2</v>
      </c>
      <c r="K13" s="67">
        <v>2</v>
      </c>
      <c r="L13" s="11">
        <f t="shared" si="0"/>
        <v>4</v>
      </c>
      <c r="M13" s="10" t="str">
        <f t="shared" si="1"/>
        <v>BAJO</v>
      </c>
      <c r="N13" s="8">
        <v>25</v>
      </c>
      <c r="O13" s="9">
        <f t="shared" si="2"/>
        <v>100</v>
      </c>
      <c r="P13" s="52" t="str">
        <f t="shared" si="3"/>
        <v>III</v>
      </c>
      <c r="Q13" s="8" t="str">
        <f t="shared" si="4"/>
        <v>Mejorable</v>
      </c>
      <c r="R13" s="53" t="s">
        <v>10</v>
      </c>
      <c r="S13" s="37"/>
      <c r="T13" s="54">
        <v>7</v>
      </c>
      <c r="U13" s="37"/>
      <c r="V13" s="64">
        <f>SUM(S13:U13)</f>
        <v>7</v>
      </c>
      <c r="W13" s="38">
        <v>6</v>
      </c>
      <c r="X13" s="58" t="s">
        <v>90</v>
      </c>
      <c r="Y13" s="60" t="s">
        <v>2</v>
      </c>
      <c r="Z13" s="54" t="s">
        <v>0</v>
      </c>
      <c r="AA13" s="54" t="s">
        <v>0</v>
      </c>
      <c r="AB13" s="54" t="s">
        <v>0</v>
      </c>
      <c r="AC13" s="59" t="s">
        <v>115</v>
      </c>
      <c r="AD13" s="40"/>
    </row>
    <row r="14" spans="1:30" ht="94.5" customHeight="1" x14ac:dyDescent="0.2">
      <c r="A14" s="99"/>
      <c r="B14" s="65" t="s">
        <v>2</v>
      </c>
      <c r="C14" s="38" t="s">
        <v>85</v>
      </c>
      <c r="D14" s="8" t="s">
        <v>88</v>
      </c>
      <c r="E14" s="39" t="s">
        <v>89</v>
      </c>
      <c r="F14" s="39" t="s">
        <v>87</v>
      </c>
      <c r="G14" s="66" t="s">
        <v>0</v>
      </c>
      <c r="H14" s="66" t="s">
        <v>0</v>
      </c>
      <c r="I14" s="66" t="s">
        <v>0</v>
      </c>
      <c r="J14" s="67">
        <v>2</v>
      </c>
      <c r="K14" s="67">
        <v>2</v>
      </c>
      <c r="L14" s="11">
        <f t="shared" ref="L14" si="6">IF(J14="",K14,J14*K14)</f>
        <v>4</v>
      </c>
      <c r="M14" s="10" t="str">
        <f t="shared" ref="M14" si="7">IF(L14&gt;23,"MUY ALTO",IF(L14&gt;9,"ALTO",IF(L14&gt;5,"MEDIO","BAJO")))</f>
        <v>BAJO</v>
      </c>
      <c r="N14" s="8">
        <v>25</v>
      </c>
      <c r="O14" s="9">
        <f t="shared" ref="O14" si="8">L14*N14</f>
        <v>100</v>
      </c>
      <c r="P14" s="52" t="str">
        <f t="shared" si="3"/>
        <v>III</v>
      </c>
      <c r="Q14" s="8" t="str">
        <f t="shared" ref="Q14" si="9">IF(P14="I","No aceptable",IF(P14="II","No Aceptable o Aceptable con Control Específico",IF(P14="III","Mejorable","Aceptable")))</f>
        <v>Mejorable</v>
      </c>
      <c r="R14" s="53" t="s">
        <v>10</v>
      </c>
      <c r="S14" s="37"/>
      <c r="T14" s="54">
        <v>7</v>
      </c>
      <c r="U14" s="37"/>
      <c r="V14" s="64">
        <f t="shared" ref="V14:V15" si="10">SUM(S14:U14)</f>
        <v>7</v>
      </c>
      <c r="W14" s="38">
        <v>6</v>
      </c>
      <c r="X14" s="58" t="s">
        <v>90</v>
      </c>
      <c r="Y14" s="60" t="s">
        <v>2</v>
      </c>
      <c r="Z14" s="54" t="s">
        <v>0</v>
      </c>
      <c r="AA14" s="54" t="s">
        <v>0</v>
      </c>
      <c r="AB14" s="54" t="s">
        <v>0</v>
      </c>
      <c r="AC14" s="59" t="s">
        <v>115</v>
      </c>
      <c r="AD14" s="40"/>
    </row>
    <row r="15" spans="1:30" ht="323.25" customHeight="1" x14ac:dyDescent="0.2">
      <c r="A15" s="99"/>
      <c r="B15" s="65" t="s">
        <v>2</v>
      </c>
      <c r="C15" s="38" t="s">
        <v>13</v>
      </c>
      <c r="D15" s="85" t="s">
        <v>93</v>
      </c>
      <c r="E15" s="39" t="s">
        <v>92</v>
      </c>
      <c r="F15" s="41" t="s">
        <v>117</v>
      </c>
      <c r="G15" s="68" t="s">
        <v>0</v>
      </c>
      <c r="H15" s="68" t="s">
        <v>0</v>
      </c>
      <c r="I15" s="68" t="s">
        <v>0</v>
      </c>
      <c r="J15" s="67">
        <v>2</v>
      </c>
      <c r="K15" s="67">
        <v>1</v>
      </c>
      <c r="L15" s="11">
        <f t="shared" ref="L15:L16" si="11">IF(J15="",K15,J15*K15)</f>
        <v>2</v>
      </c>
      <c r="M15" s="10" t="str">
        <f t="shared" ref="M15:M16" si="12">IF(L15&gt;23,"MUY ALTO",IF(L15&gt;9,"ALTO",IF(L15&gt;5,"MEDIO","BAJO")))</f>
        <v>BAJO</v>
      </c>
      <c r="N15" s="38">
        <v>25</v>
      </c>
      <c r="O15" s="9">
        <f>L15*N15</f>
        <v>50</v>
      </c>
      <c r="P15" s="52" t="str">
        <f t="shared" si="3"/>
        <v>III</v>
      </c>
      <c r="Q15" s="38" t="str">
        <f t="shared" ref="Q15:Q16" si="13">IF(P15="I","No aceptable",IF(P15="II","No Aceptable o Aceptable con Control Específico",IF(P15="III","Mejorable","Aceptable")))</f>
        <v>Mejorable</v>
      </c>
      <c r="R15" s="53" t="s">
        <v>10</v>
      </c>
      <c r="S15" s="37"/>
      <c r="T15" s="54">
        <v>7</v>
      </c>
      <c r="U15" s="37"/>
      <c r="V15" s="64">
        <f t="shared" si="10"/>
        <v>7</v>
      </c>
      <c r="W15" s="38">
        <v>6</v>
      </c>
      <c r="X15" s="58" t="s">
        <v>91</v>
      </c>
      <c r="Y15" s="60" t="s">
        <v>2</v>
      </c>
      <c r="Z15" s="54" t="s">
        <v>0</v>
      </c>
      <c r="AA15" s="54" t="s">
        <v>0</v>
      </c>
      <c r="AB15" s="54" t="s">
        <v>0</v>
      </c>
      <c r="AC15" s="59" t="s">
        <v>116</v>
      </c>
      <c r="AD15" s="40"/>
    </row>
    <row r="16" spans="1:30" ht="177.75" customHeight="1" x14ac:dyDescent="0.2">
      <c r="A16" s="99"/>
      <c r="B16" s="65" t="s">
        <v>2</v>
      </c>
      <c r="C16" s="38" t="s">
        <v>8</v>
      </c>
      <c r="D16" s="8" t="s">
        <v>95</v>
      </c>
      <c r="E16" s="39" t="s">
        <v>94</v>
      </c>
      <c r="F16" s="69" t="s">
        <v>97</v>
      </c>
      <c r="G16" s="66" t="s">
        <v>0</v>
      </c>
      <c r="H16" s="66" t="s">
        <v>0</v>
      </c>
      <c r="I16" s="70" t="s">
        <v>120</v>
      </c>
      <c r="J16" s="67">
        <v>2</v>
      </c>
      <c r="K16" s="67">
        <v>1</v>
      </c>
      <c r="L16" s="11">
        <f t="shared" si="11"/>
        <v>2</v>
      </c>
      <c r="M16" s="10" t="str">
        <f t="shared" si="12"/>
        <v>BAJO</v>
      </c>
      <c r="N16" s="71">
        <v>10</v>
      </c>
      <c r="O16" s="9">
        <f t="shared" ref="O16" si="14">L16*N16</f>
        <v>20</v>
      </c>
      <c r="P16" s="52" t="str">
        <f t="shared" si="3"/>
        <v>IV</v>
      </c>
      <c r="Q16" s="8" t="str">
        <f t="shared" si="13"/>
        <v>Aceptable</v>
      </c>
      <c r="R16" s="53" t="s">
        <v>10</v>
      </c>
      <c r="S16" s="37"/>
      <c r="T16" s="54">
        <v>7</v>
      </c>
      <c r="U16" s="37"/>
      <c r="V16" s="64">
        <f t="shared" ref="V16" si="15">SUM(S16:U16)</f>
        <v>7</v>
      </c>
      <c r="W16" s="38">
        <v>6</v>
      </c>
      <c r="X16" s="58" t="s">
        <v>96</v>
      </c>
      <c r="Y16" s="60" t="s">
        <v>2</v>
      </c>
      <c r="Z16" s="54" t="s">
        <v>0</v>
      </c>
      <c r="AA16" s="54" t="s">
        <v>0</v>
      </c>
      <c r="AB16" s="54" t="s">
        <v>0</v>
      </c>
      <c r="AC16" s="59" t="s">
        <v>118</v>
      </c>
      <c r="AD16" s="72" t="s">
        <v>119</v>
      </c>
    </row>
    <row r="17" spans="1:31" ht="335.25" customHeight="1" x14ac:dyDescent="0.2">
      <c r="A17" s="99"/>
      <c r="B17" s="65" t="s">
        <v>2</v>
      </c>
      <c r="C17" s="55" t="s">
        <v>79</v>
      </c>
      <c r="D17" s="56" t="s">
        <v>82</v>
      </c>
      <c r="E17" s="63" t="s">
        <v>84</v>
      </c>
      <c r="F17" s="63" t="s">
        <v>83</v>
      </c>
      <c r="G17" s="29" t="s">
        <v>0</v>
      </c>
      <c r="H17" s="29" t="s">
        <v>0</v>
      </c>
      <c r="I17" s="29" t="s">
        <v>0</v>
      </c>
      <c r="J17" s="67">
        <v>2</v>
      </c>
      <c r="K17" s="67">
        <v>3</v>
      </c>
      <c r="L17" s="11">
        <v>6</v>
      </c>
      <c r="M17" s="10" t="s">
        <v>99</v>
      </c>
      <c r="N17" s="8">
        <v>25</v>
      </c>
      <c r="O17" s="9">
        <v>150</v>
      </c>
      <c r="P17" s="52" t="str">
        <f t="shared" si="3"/>
        <v>II</v>
      </c>
      <c r="Q17" s="8" t="s">
        <v>100</v>
      </c>
      <c r="R17" s="54" t="s">
        <v>104</v>
      </c>
      <c r="S17" s="54"/>
      <c r="T17" s="54">
        <v>7</v>
      </c>
      <c r="U17" s="54"/>
      <c r="V17" s="64">
        <f>SUM(S17:U17)</f>
        <v>7</v>
      </c>
      <c r="W17" s="38">
        <v>6</v>
      </c>
      <c r="X17" s="55" t="s">
        <v>4</v>
      </c>
      <c r="Y17" s="58" t="s">
        <v>1</v>
      </c>
      <c r="Z17" s="54" t="s">
        <v>0</v>
      </c>
      <c r="AA17" s="54" t="s">
        <v>0</v>
      </c>
      <c r="AB17" s="54" t="s">
        <v>0</v>
      </c>
      <c r="AC17" s="63" t="s">
        <v>132</v>
      </c>
      <c r="AD17" s="84" t="s">
        <v>108</v>
      </c>
    </row>
    <row r="18" spans="1:31" s="12" customFormat="1" ht="143.25" customHeight="1" x14ac:dyDescent="0.25">
      <c r="A18" s="100"/>
      <c r="B18" s="29" t="s">
        <v>2</v>
      </c>
      <c r="C18" s="29" t="s">
        <v>13</v>
      </c>
      <c r="D18" s="86" t="s">
        <v>75</v>
      </c>
      <c r="E18" s="30" t="s">
        <v>109</v>
      </c>
      <c r="F18" s="30" t="s">
        <v>70</v>
      </c>
      <c r="G18" s="29" t="s">
        <v>0</v>
      </c>
      <c r="H18" s="29" t="s">
        <v>0</v>
      </c>
      <c r="I18" s="30" t="s">
        <v>71</v>
      </c>
      <c r="J18" s="10">
        <v>2</v>
      </c>
      <c r="K18" s="10">
        <v>4</v>
      </c>
      <c r="L18" s="11">
        <f>IF(J18="",K18,J18*K18)</f>
        <v>8</v>
      </c>
      <c r="M18" s="10" t="str">
        <f>IF(L18&gt;23,"MUY ALTO",IF(L18&gt;9,"ALTO",IF(L18&gt;5,"MEDIO","BAJO")))</f>
        <v>MEDIO</v>
      </c>
      <c r="N18" s="31">
        <v>25</v>
      </c>
      <c r="O18" s="9">
        <f>L18*N18</f>
        <v>200</v>
      </c>
      <c r="P18" s="52" t="str">
        <f t="shared" si="3"/>
        <v>II</v>
      </c>
      <c r="Q18" s="8" t="str">
        <f>IF(P18="I","No aceptable",IF(P18="II","No Aceptable o Aceptable con Control Específico",IF(P18="III","Mejorable","Aceptable")))</f>
        <v>No Aceptable o Aceptable con Control Específico</v>
      </c>
      <c r="R18" s="53" t="s">
        <v>65</v>
      </c>
      <c r="S18" s="32"/>
      <c r="T18" s="32"/>
      <c r="U18" s="32"/>
      <c r="V18" s="33"/>
      <c r="W18" s="29">
        <v>4</v>
      </c>
      <c r="X18" s="34" t="s">
        <v>72</v>
      </c>
      <c r="Y18" s="58" t="s">
        <v>1</v>
      </c>
      <c r="Z18" s="54" t="s">
        <v>0</v>
      </c>
      <c r="AA18" s="54" t="s">
        <v>0</v>
      </c>
      <c r="AB18" s="54" t="s">
        <v>0</v>
      </c>
      <c r="AC18" s="35" t="s">
        <v>133</v>
      </c>
      <c r="AD18" s="36"/>
      <c r="AE18" s="62"/>
    </row>
    <row r="19" spans="1:31" ht="360.75" customHeight="1" x14ac:dyDescent="0.2">
      <c r="A19" s="100"/>
      <c r="B19" s="8" t="s">
        <v>2</v>
      </c>
      <c r="C19" s="55" t="s">
        <v>73</v>
      </c>
      <c r="D19" s="87" t="s">
        <v>106</v>
      </c>
      <c r="E19" s="63" t="s">
        <v>123</v>
      </c>
      <c r="F19" s="63" t="s">
        <v>5</v>
      </c>
      <c r="G19" s="63" t="s">
        <v>0</v>
      </c>
      <c r="H19" s="63" t="s">
        <v>0</v>
      </c>
      <c r="I19" s="63" t="s">
        <v>0</v>
      </c>
      <c r="J19" s="38">
        <v>6</v>
      </c>
      <c r="K19" s="38">
        <v>3</v>
      </c>
      <c r="L19" s="11">
        <f t="shared" si="0"/>
        <v>18</v>
      </c>
      <c r="M19" s="10" t="str">
        <f t="shared" si="1"/>
        <v>ALTO</v>
      </c>
      <c r="N19" s="38">
        <v>10</v>
      </c>
      <c r="O19" s="9">
        <f t="shared" si="2"/>
        <v>180</v>
      </c>
      <c r="P19" s="52" t="str">
        <f t="shared" si="3"/>
        <v>II</v>
      </c>
      <c r="Q19" s="8" t="str">
        <f t="shared" si="4"/>
        <v>No Aceptable o Aceptable con Control Específico</v>
      </c>
      <c r="R19" s="53" t="s">
        <v>65</v>
      </c>
      <c r="S19" s="54">
        <v>1</v>
      </c>
      <c r="T19" s="54"/>
      <c r="U19" s="54"/>
      <c r="V19" s="64">
        <f t="shared" si="5"/>
        <v>1</v>
      </c>
      <c r="W19" s="64">
        <v>3</v>
      </c>
      <c r="X19" s="73" t="s">
        <v>4</v>
      </c>
      <c r="Y19" s="58" t="s">
        <v>1</v>
      </c>
      <c r="Z19" s="54" t="s">
        <v>0</v>
      </c>
      <c r="AA19" s="54" t="s">
        <v>0</v>
      </c>
      <c r="AB19" s="54" t="s">
        <v>0</v>
      </c>
      <c r="AC19" s="63" t="s">
        <v>125</v>
      </c>
      <c r="AD19" s="74"/>
    </row>
    <row r="20" spans="1:31" ht="38.25" customHeight="1" x14ac:dyDescent="0.2">
      <c r="A20" s="100"/>
      <c r="B20" s="65" t="s">
        <v>66</v>
      </c>
      <c r="C20" s="55" t="s">
        <v>73</v>
      </c>
      <c r="D20" s="88" t="s">
        <v>77</v>
      </c>
      <c r="E20" s="59" t="s">
        <v>122</v>
      </c>
      <c r="F20" s="59" t="s">
        <v>67</v>
      </c>
      <c r="G20" s="66" t="s">
        <v>68</v>
      </c>
      <c r="H20" s="66" t="s">
        <v>0</v>
      </c>
      <c r="I20" s="66" t="s">
        <v>0</v>
      </c>
      <c r="J20" s="67">
        <v>2</v>
      </c>
      <c r="K20" s="67">
        <v>3</v>
      </c>
      <c r="L20" s="11">
        <f t="shared" si="0"/>
        <v>6</v>
      </c>
      <c r="M20" s="10" t="str">
        <f t="shared" si="1"/>
        <v>MEDIO</v>
      </c>
      <c r="N20" s="8">
        <v>25</v>
      </c>
      <c r="O20" s="9">
        <f t="shared" si="2"/>
        <v>150</v>
      </c>
      <c r="P20" s="52" t="str">
        <f t="shared" si="3"/>
        <v>II</v>
      </c>
      <c r="Q20" s="8" t="str">
        <f t="shared" si="4"/>
        <v>No Aceptable o Aceptable con Control Específico</v>
      </c>
      <c r="R20" s="53" t="s">
        <v>65</v>
      </c>
      <c r="S20" s="54">
        <v>4</v>
      </c>
      <c r="T20" s="54">
        <v>1</v>
      </c>
      <c r="U20" s="54"/>
      <c r="V20" s="64"/>
      <c r="W20" s="38"/>
      <c r="X20" s="58" t="s">
        <v>69</v>
      </c>
      <c r="Y20" s="58" t="s">
        <v>1</v>
      </c>
      <c r="Z20" s="54" t="s">
        <v>0</v>
      </c>
      <c r="AA20" s="54" t="s">
        <v>0</v>
      </c>
      <c r="AB20" s="54" t="s">
        <v>0</v>
      </c>
      <c r="AC20" s="59" t="s">
        <v>134</v>
      </c>
      <c r="AD20" s="75"/>
    </row>
    <row r="21" spans="1:31" ht="127.5" customHeight="1" thickBot="1" x14ac:dyDescent="0.25">
      <c r="A21" s="100"/>
      <c r="B21" s="65" t="s">
        <v>2</v>
      </c>
      <c r="C21" s="55" t="s">
        <v>73</v>
      </c>
      <c r="D21" s="86" t="s">
        <v>78</v>
      </c>
      <c r="E21" s="63" t="s">
        <v>126</v>
      </c>
      <c r="F21" s="59" t="s">
        <v>59</v>
      </c>
      <c r="G21" s="66" t="s">
        <v>0</v>
      </c>
      <c r="H21" s="66" t="s">
        <v>3</v>
      </c>
      <c r="I21" s="66" t="s">
        <v>0</v>
      </c>
      <c r="J21" s="57">
        <v>2</v>
      </c>
      <c r="K21" s="57">
        <v>3</v>
      </c>
      <c r="L21" s="11">
        <f t="shared" si="0"/>
        <v>6</v>
      </c>
      <c r="M21" s="10" t="str">
        <f t="shared" si="1"/>
        <v>MEDIO</v>
      </c>
      <c r="N21" s="53">
        <v>60</v>
      </c>
      <c r="O21" s="9">
        <f t="shared" si="2"/>
        <v>360</v>
      </c>
      <c r="P21" s="52" t="str">
        <f t="shared" si="3"/>
        <v>II</v>
      </c>
      <c r="Q21" s="8" t="str">
        <f t="shared" si="4"/>
        <v>No Aceptable o Aceptable con Control Específico</v>
      </c>
      <c r="R21" s="53" t="s">
        <v>65</v>
      </c>
      <c r="S21" s="54"/>
      <c r="T21" s="54">
        <v>7</v>
      </c>
      <c r="U21" s="54"/>
      <c r="V21" s="64">
        <f t="shared" si="5"/>
        <v>7</v>
      </c>
      <c r="W21" s="60">
        <v>8</v>
      </c>
      <c r="X21" s="55" t="s">
        <v>60</v>
      </c>
      <c r="Y21" s="58" t="s">
        <v>1</v>
      </c>
      <c r="Z21" s="54" t="s">
        <v>0</v>
      </c>
      <c r="AA21" s="54" t="s">
        <v>0</v>
      </c>
      <c r="AB21" s="54" t="s">
        <v>0</v>
      </c>
      <c r="AC21" s="59" t="s">
        <v>127</v>
      </c>
      <c r="AD21" s="75"/>
    </row>
    <row r="22" spans="1:31" ht="142.5" customHeight="1" x14ac:dyDescent="0.2">
      <c r="A22" s="100"/>
      <c r="B22" s="65" t="s">
        <v>2</v>
      </c>
      <c r="C22" s="90" t="s">
        <v>63</v>
      </c>
      <c r="D22" s="76" t="s">
        <v>128</v>
      </c>
      <c r="E22" s="63" t="s">
        <v>129</v>
      </c>
      <c r="F22" s="63" t="s">
        <v>64</v>
      </c>
      <c r="G22" s="66" t="s">
        <v>0</v>
      </c>
      <c r="H22" s="70" t="s">
        <v>61</v>
      </c>
      <c r="I22" s="70" t="s">
        <v>62</v>
      </c>
      <c r="J22" s="67">
        <v>2</v>
      </c>
      <c r="K22" s="67">
        <v>3</v>
      </c>
      <c r="L22" s="11">
        <f t="shared" si="0"/>
        <v>6</v>
      </c>
      <c r="M22" s="10" t="str">
        <f t="shared" si="1"/>
        <v>MEDIO</v>
      </c>
      <c r="N22" s="8">
        <v>10</v>
      </c>
      <c r="O22" s="9">
        <f t="shared" si="2"/>
        <v>60</v>
      </c>
      <c r="P22" s="52" t="str">
        <f t="shared" si="3"/>
        <v>III</v>
      </c>
      <c r="Q22" s="8" t="str">
        <f t="shared" si="4"/>
        <v>Mejorable</v>
      </c>
      <c r="R22" s="54" t="s">
        <v>110</v>
      </c>
      <c r="S22" s="54"/>
      <c r="T22" s="54">
        <v>7</v>
      </c>
      <c r="U22" s="54"/>
      <c r="V22" s="64">
        <f t="shared" si="5"/>
        <v>7</v>
      </c>
      <c r="W22" s="38">
        <v>6</v>
      </c>
      <c r="X22" s="55" t="s">
        <v>130</v>
      </c>
      <c r="Y22" s="58" t="s">
        <v>1</v>
      </c>
      <c r="Z22" s="54" t="s">
        <v>0</v>
      </c>
      <c r="AA22" s="54" t="s">
        <v>0</v>
      </c>
      <c r="AB22" s="54" t="s">
        <v>0</v>
      </c>
      <c r="AC22" s="63" t="s">
        <v>131</v>
      </c>
      <c r="AD22" s="91" t="s">
        <v>0</v>
      </c>
    </row>
    <row r="23" spans="1:31" ht="222" customHeight="1" x14ac:dyDescent="0.2">
      <c r="A23" s="100"/>
      <c r="B23" s="65" t="s">
        <v>2</v>
      </c>
      <c r="C23" s="55" t="s">
        <v>79</v>
      </c>
      <c r="D23" s="87" t="s">
        <v>76</v>
      </c>
      <c r="E23" s="63" t="s">
        <v>105</v>
      </c>
      <c r="F23" s="63" t="s">
        <v>98</v>
      </c>
      <c r="G23" s="70" t="s">
        <v>7</v>
      </c>
      <c r="H23" s="29" t="s">
        <v>0</v>
      </c>
      <c r="I23" s="29" t="s">
        <v>0</v>
      </c>
      <c r="J23" s="67">
        <v>6</v>
      </c>
      <c r="K23" s="67">
        <v>3</v>
      </c>
      <c r="L23" s="11">
        <f t="shared" si="0"/>
        <v>18</v>
      </c>
      <c r="M23" s="10" t="str">
        <f t="shared" si="1"/>
        <v>ALTO</v>
      </c>
      <c r="N23" s="8">
        <v>25</v>
      </c>
      <c r="O23" s="9">
        <f t="shared" si="2"/>
        <v>450</v>
      </c>
      <c r="P23" s="52" t="str">
        <f t="shared" si="3"/>
        <v>II</v>
      </c>
      <c r="Q23" s="8" t="str">
        <f t="shared" ref="Q23:Q25" si="16">IF(P23="I","No aceptable",IF(P23="II","No Aceptable o Aceptable con Control Específico",IF(P23="III","Mejorable","Aceptable")))</f>
        <v>No Aceptable o Aceptable con Control Específico</v>
      </c>
      <c r="R23" s="53" t="s">
        <v>65</v>
      </c>
      <c r="S23" s="54"/>
      <c r="T23" s="54">
        <v>7</v>
      </c>
      <c r="U23" s="54"/>
      <c r="V23" s="64">
        <f t="shared" si="5"/>
        <v>7</v>
      </c>
      <c r="W23" s="38">
        <v>6</v>
      </c>
      <c r="X23" s="55" t="s">
        <v>6</v>
      </c>
      <c r="Y23" s="58" t="s">
        <v>1</v>
      </c>
      <c r="Z23" s="54" t="s">
        <v>0</v>
      </c>
      <c r="AA23" s="54" t="s">
        <v>0</v>
      </c>
      <c r="AB23" s="54" t="s">
        <v>0</v>
      </c>
      <c r="AC23" s="63" t="s">
        <v>124</v>
      </c>
      <c r="AD23" s="89" t="s">
        <v>0</v>
      </c>
    </row>
    <row r="24" spans="1:31" ht="42.75" customHeight="1" x14ac:dyDescent="0.2">
      <c r="A24" s="100"/>
      <c r="B24" s="65" t="s">
        <v>2</v>
      </c>
      <c r="C24" s="55" t="s">
        <v>79</v>
      </c>
      <c r="D24" s="87" t="s">
        <v>80</v>
      </c>
      <c r="E24" s="63" t="s">
        <v>135</v>
      </c>
      <c r="F24" s="63" t="s">
        <v>137</v>
      </c>
      <c r="G24" s="29" t="s">
        <v>0</v>
      </c>
      <c r="H24" s="29" t="s">
        <v>0</v>
      </c>
      <c r="I24" s="29" t="s">
        <v>0</v>
      </c>
      <c r="J24" s="67">
        <v>6</v>
      </c>
      <c r="K24" s="67">
        <v>3</v>
      </c>
      <c r="L24" s="11">
        <f t="shared" si="0"/>
        <v>18</v>
      </c>
      <c r="M24" s="10" t="str">
        <f t="shared" si="1"/>
        <v>ALTO</v>
      </c>
      <c r="N24" s="8">
        <v>25</v>
      </c>
      <c r="O24" s="9">
        <f t="shared" si="2"/>
        <v>450</v>
      </c>
      <c r="P24" s="52" t="str">
        <f t="shared" si="3"/>
        <v>II</v>
      </c>
      <c r="Q24" s="8" t="str">
        <f t="shared" si="16"/>
        <v>No Aceptable o Aceptable con Control Específico</v>
      </c>
      <c r="R24" s="53" t="s">
        <v>65</v>
      </c>
      <c r="S24" s="54"/>
      <c r="T24" s="54">
        <v>7</v>
      </c>
      <c r="U24" s="54"/>
      <c r="V24" s="64">
        <f t="shared" si="5"/>
        <v>7</v>
      </c>
      <c r="W24" s="38">
        <v>6</v>
      </c>
      <c r="X24" s="55" t="s">
        <v>4</v>
      </c>
      <c r="Y24" s="58" t="s">
        <v>1</v>
      </c>
      <c r="Z24" s="54" t="s">
        <v>0</v>
      </c>
      <c r="AA24" s="54" t="s">
        <v>0</v>
      </c>
      <c r="AB24" s="54" t="s">
        <v>0</v>
      </c>
      <c r="AC24" s="63" t="s">
        <v>136</v>
      </c>
      <c r="AD24" s="89" t="s">
        <v>0</v>
      </c>
    </row>
    <row r="25" spans="1:31" ht="84" customHeight="1" thickBot="1" x14ac:dyDescent="0.25">
      <c r="A25" s="101"/>
      <c r="B25" s="77" t="s">
        <v>2</v>
      </c>
      <c r="C25" s="92" t="s">
        <v>79</v>
      </c>
      <c r="D25" s="93" t="s">
        <v>81</v>
      </c>
      <c r="E25" s="94" t="s">
        <v>107</v>
      </c>
      <c r="F25" s="94" t="s">
        <v>138</v>
      </c>
      <c r="G25" s="95" t="s">
        <v>0</v>
      </c>
      <c r="H25" s="95" t="s">
        <v>0</v>
      </c>
      <c r="I25" s="95" t="s">
        <v>0</v>
      </c>
      <c r="J25" s="79">
        <v>6</v>
      </c>
      <c r="K25" s="79">
        <v>3</v>
      </c>
      <c r="L25" s="7">
        <f t="shared" si="0"/>
        <v>18</v>
      </c>
      <c r="M25" s="6" t="str">
        <f t="shared" si="1"/>
        <v>ALTO</v>
      </c>
      <c r="N25" s="4">
        <v>25</v>
      </c>
      <c r="O25" s="5">
        <f t="shared" si="2"/>
        <v>450</v>
      </c>
      <c r="P25" s="80" t="str">
        <f t="shared" si="3"/>
        <v>II</v>
      </c>
      <c r="Q25" s="4" t="str">
        <f t="shared" si="16"/>
        <v>No Aceptable o Aceptable con Control Específico</v>
      </c>
      <c r="R25" s="96" t="s">
        <v>65</v>
      </c>
      <c r="S25" s="81"/>
      <c r="T25" s="81">
        <v>7</v>
      </c>
      <c r="U25" s="81"/>
      <c r="V25" s="82">
        <f t="shared" si="5"/>
        <v>7</v>
      </c>
      <c r="W25" s="83">
        <v>6</v>
      </c>
      <c r="X25" s="92" t="s">
        <v>4</v>
      </c>
      <c r="Y25" s="78" t="s">
        <v>1</v>
      </c>
      <c r="Z25" s="81" t="s">
        <v>0</v>
      </c>
      <c r="AA25" s="81" t="s">
        <v>0</v>
      </c>
      <c r="AB25" s="81" t="s">
        <v>0</v>
      </c>
      <c r="AC25" s="94" t="s">
        <v>139</v>
      </c>
      <c r="AD25" s="97" t="s">
        <v>0</v>
      </c>
    </row>
  </sheetData>
  <sheetProtection selectLockedCells="1" selectUnlockedCells="1"/>
  <mergeCells count="27">
    <mergeCell ref="R10:Y10"/>
    <mergeCell ref="Z10:AD10"/>
    <mergeCell ref="A8:C8"/>
    <mergeCell ref="D8:I8"/>
    <mergeCell ref="J8:M8"/>
    <mergeCell ref="N8:Z8"/>
    <mergeCell ref="B10:B11"/>
    <mergeCell ref="C10:E10"/>
    <mergeCell ref="F10:F11"/>
    <mergeCell ref="G10:I10"/>
    <mergeCell ref="J10:P10"/>
    <mergeCell ref="A12:A25"/>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s>
  <conditionalFormatting sqref="Q26:Q73 Q12 Q19">
    <cfRule type="cellIs" dxfId="107" priority="249" operator="equal">
      <formula>"Aceptable"</formula>
    </cfRule>
    <cfRule type="cellIs" dxfId="106" priority="250" operator="equal">
      <formula>"No aceptable"</formula>
    </cfRule>
    <cfRule type="cellIs" dxfId="105" priority="251" operator="equal">
      <formula>"Mejorable"</formula>
    </cfRule>
    <cfRule type="cellIs" dxfId="104" priority="252" operator="equal">
      <formula>"No Aceptable o Aceptable con Control Específico"</formula>
    </cfRule>
  </conditionalFormatting>
  <conditionalFormatting sqref="M26:M73">
    <cfRule type="cellIs" dxfId="103" priority="245" operator="equal">
      <formula>"MUY ALTO"</formula>
    </cfRule>
    <cfRule type="cellIs" dxfId="102" priority="246" operator="equal">
      <formula>"ALTO"</formula>
    </cfRule>
    <cfRule type="cellIs" dxfId="101" priority="247" operator="equal">
      <formula>"MEDIO"</formula>
    </cfRule>
    <cfRule type="cellIs" dxfId="100" priority="248" operator="equal">
      <formula>"BAJO"</formula>
    </cfRule>
  </conditionalFormatting>
  <conditionalFormatting sqref="M12 M19">
    <cfRule type="cellIs" dxfId="99" priority="237" operator="equal">
      <formula>"MUY ALTO"</formula>
    </cfRule>
    <cfRule type="cellIs" dxfId="98" priority="238" operator="equal">
      <formula>"BAJO"</formula>
    </cfRule>
    <cfRule type="cellIs" dxfId="97" priority="239" operator="equal">
      <formula>"MEDIO"</formula>
    </cfRule>
    <cfRule type="cellIs" dxfId="96" priority="240" operator="equal">
      <formula>"ALTO"</formula>
    </cfRule>
  </conditionalFormatting>
  <conditionalFormatting sqref="M21">
    <cfRule type="cellIs" dxfId="95" priority="193" operator="equal">
      <formula>"MUY ALTO"</formula>
    </cfRule>
    <cfRule type="cellIs" dxfId="94" priority="194" operator="equal">
      <formula>"BAJO"</formula>
    </cfRule>
    <cfRule type="cellIs" dxfId="93" priority="195" operator="equal">
      <formula>"MEDIO"</formula>
    </cfRule>
    <cfRule type="cellIs" dxfId="92" priority="196" operator="equal">
      <formula>"ALTO"</formula>
    </cfRule>
  </conditionalFormatting>
  <conditionalFormatting sqref="Q21">
    <cfRule type="cellIs" dxfId="91" priority="197" operator="equal">
      <formula>"Aceptable"</formula>
    </cfRule>
    <cfRule type="cellIs" dxfId="90" priority="198" operator="equal">
      <formula>"Mejorable"</formula>
    </cfRule>
    <cfRule type="cellIs" dxfId="89" priority="199" operator="equal">
      <formula>"No Aceptable o Aceptable con Control Específico"</formula>
    </cfRule>
    <cfRule type="cellIs" dxfId="88" priority="200" operator="equal">
      <formula>"No aceptable"</formula>
    </cfRule>
  </conditionalFormatting>
  <conditionalFormatting sqref="M17">
    <cfRule type="cellIs" dxfId="87" priority="177" operator="equal">
      <formula>"MUY ALTO"</formula>
    </cfRule>
    <cfRule type="cellIs" dxfId="86" priority="178" operator="equal">
      <formula>"BAJO"</formula>
    </cfRule>
    <cfRule type="cellIs" dxfId="85" priority="179" operator="equal">
      <formula>"MEDIO"</formula>
    </cfRule>
    <cfRule type="cellIs" dxfId="84" priority="180" operator="equal">
      <formula>"ALTO"</formula>
    </cfRule>
  </conditionalFormatting>
  <conditionalFormatting sqref="Q17">
    <cfRule type="cellIs" dxfId="83" priority="181" operator="equal">
      <formula>"Aceptable"</formula>
    </cfRule>
    <cfRule type="cellIs" dxfId="82" priority="182" operator="equal">
      <formula>"Mejorable"</formula>
    </cfRule>
    <cfRule type="cellIs" dxfId="81" priority="183" operator="equal">
      <formula>"No Aceptable o Aceptable con Control Específico"</formula>
    </cfRule>
    <cfRule type="cellIs" dxfId="80" priority="184" operator="equal">
      <formula>"No aceptable"</formula>
    </cfRule>
  </conditionalFormatting>
  <conditionalFormatting sqref="Q20">
    <cfRule type="cellIs" dxfId="79" priority="165" operator="equal">
      <formula>"Aceptable"</formula>
    </cfRule>
    <cfRule type="cellIs" dxfId="78" priority="166" operator="equal">
      <formula>"Mejorable"</formula>
    </cfRule>
    <cfRule type="cellIs" dxfId="77" priority="167" operator="equal">
      <formula>"No Aceptable o Aceptable con Control Específico"</formula>
    </cfRule>
    <cfRule type="cellIs" dxfId="76" priority="168" operator="equal">
      <formula>"No aceptable"</formula>
    </cfRule>
  </conditionalFormatting>
  <conditionalFormatting sqref="M20">
    <cfRule type="cellIs" dxfId="75" priority="161" operator="equal">
      <formula>"MUY ALTO"</formula>
    </cfRule>
    <cfRule type="cellIs" dxfId="74" priority="162" operator="equal">
      <formula>"BAJO"</formula>
    </cfRule>
    <cfRule type="cellIs" dxfId="73" priority="163" operator="equal">
      <formula>"MEDIO"</formula>
    </cfRule>
    <cfRule type="cellIs" dxfId="72" priority="164" operator="equal">
      <formula>"ALTO"</formula>
    </cfRule>
  </conditionalFormatting>
  <conditionalFormatting sqref="M18">
    <cfRule type="cellIs" dxfId="71" priority="153" operator="equal">
      <formula>"MUY ALTO"</formula>
    </cfRule>
    <cfRule type="cellIs" dxfId="70" priority="154" operator="equal">
      <formula>"BAJO"</formula>
    </cfRule>
    <cfRule type="cellIs" dxfId="69" priority="155" operator="equal">
      <formula>"MEDIO"</formula>
    </cfRule>
    <cfRule type="cellIs" dxfId="68" priority="156" operator="equal">
      <formula>"ALTO"</formula>
    </cfRule>
  </conditionalFormatting>
  <conditionalFormatting sqref="Q18">
    <cfRule type="cellIs" dxfId="67" priority="157" operator="equal">
      <formula>"Aceptable"</formula>
    </cfRule>
    <cfRule type="cellIs" dxfId="66" priority="158" operator="equal">
      <formula>"Mejorable"</formula>
    </cfRule>
    <cfRule type="cellIs" dxfId="65" priority="159" operator="equal">
      <formula>"No Aceptable o Aceptable con Control Específico"</formula>
    </cfRule>
    <cfRule type="cellIs" dxfId="64" priority="160" operator="equal">
      <formula>"No aceptable"</formula>
    </cfRule>
  </conditionalFormatting>
  <conditionalFormatting sqref="Q15">
    <cfRule type="cellIs" dxfId="63" priority="133" operator="equal">
      <formula>"Aceptable"</formula>
    </cfRule>
    <cfRule type="cellIs" dxfId="62" priority="134" operator="equal">
      <formula>"No aceptable"</formula>
    </cfRule>
    <cfRule type="cellIs" dxfId="61" priority="135" operator="equal">
      <formula>"Mejorable"</formula>
    </cfRule>
    <cfRule type="cellIs" dxfId="60" priority="136" operator="equal">
      <formula>"No Aceptable o Aceptable con Control Específico"</formula>
    </cfRule>
  </conditionalFormatting>
  <conditionalFormatting sqref="M15">
    <cfRule type="cellIs" dxfId="59" priority="129" operator="equal">
      <formula>"MUY ALTO"</formula>
    </cfRule>
    <cfRule type="cellIs" dxfId="58" priority="130" operator="equal">
      <formula>"BAJO"</formula>
    </cfRule>
    <cfRule type="cellIs" dxfId="57" priority="131" operator="equal">
      <formula>"MEDIO"</formula>
    </cfRule>
    <cfRule type="cellIs" dxfId="56" priority="132" operator="equal">
      <formula>"ALTO"</formula>
    </cfRule>
  </conditionalFormatting>
  <conditionalFormatting sqref="M13">
    <cfRule type="cellIs" dxfId="55" priority="57" operator="equal">
      <formula>"MUY ALTO"</formula>
    </cfRule>
    <cfRule type="cellIs" dxfId="54" priority="58" operator="equal">
      <formula>"BAJO"</formula>
    </cfRule>
    <cfRule type="cellIs" dxfId="53" priority="59" operator="equal">
      <formula>"MEDIO"</formula>
    </cfRule>
    <cfRule type="cellIs" dxfId="52" priority="60" operator="equal">
      <formula>"ALTO"</formula>
    </cfRule>
  </conditionalFormatting>
  <conditionalFormatting sqref="Q16">
    <cfRule type="cellIs" dxfId="51" priority="77" operator="equal">
      <formula>"Aceptable"</formula>
    </cfRule>
    <cfRule type="cellIs" dxfId="50" priority="78" operator="equal">
      <formula>"No aceptable"</formula>
    </cfRule>
    <cfRule type="cellIs" dxfId="49" priority="79" operator="equal">
      <formula>"Mejorable"</formula>
    </cfRule>
    <cfRule type="cellIs" dxfId="48" priority="80" operator="equal">
      <formula>"No Aceptable o Aceptable con Control Específico"</formula>
    </cfRule>
  </conditionalFormatting>
  <conditionalFormatting sqref="M16">
    <cfRule type="cellIs" dxfId="47" priority="73" operator="equal">
      <formula>"MUY ALTO"</formula>
    </cfRule>
    <cfRule type="cellIs" dxfId="46" priority="74" operator="equal">
      <formula>"BAJO"</formula>
    </cfRule>
    <cfRule type="cellIs" dxfId="45" priority="75" operator="equal">
      <formula>"MEDIO"</formula>
    </cfRule>
    <cfRule type="cellIs" dxfId="44" priority="76" operator="equal">
      <formula>"ALTO"</formula>
    </cfRule>
  </conditionalFormatting>
  <conditionalFormatting sqref="M14">
    <cfRule type="cellIs" dxfId="43" priority="65" operator="equal">
      <formula>"MUY ALTO"</formula>
    </cfRule>
    <cfRule type="cellIs" dxfId="42" priority="66" operator="equal">
      <formula>"BAJO"</formula>
    </cfRule>
    <cfRule type="cellIs" dxfId="41" priority="67" operator="equal">
      <formula>"MEDIO"</formula>
    </cfRule>
    <cfRule type="cellIs" dxfId="40" priority="68" operator="equal">
      <formula>"ALTO"</formula>
    </cfRule>
  </conditionalFormatting>
  <conditionalFormatting sqref="Q14">
    <cfRule type="cellIs" dxfId="39" priority="69" operator="equal">
      <formula>"Aceptable"</formula>
    </cfRule>
    <cfRule type="cellIs" dxfId="38" priority="70" operator="equal">
      <formula>"Mejorable"</formula>
    </cfRule>
    <cfRule type="cellIs" dxfId="37" priority="71" operator="equal">
      <formula>"No Aceptable o Aceptable con Control Específico"</formula>
    </cfRule>
    <cfRule type="cellIs" dxfId="36" priority="72" operator="equal">
      <formula>"No aceptable"</formula>
    </cfRule>
  </conditionalFormatting>
  <conditionalFormatting sqref="Q13">
    <cfRule type="cellIs" dxfId="35" priority="61" operator="equal">
      <formula>"Aceptable"</formula>
    </cfRule>
    <cfRule type="cellIs" dxfId="34" priority="62" operator="equal">
      <formula>"Mejorable"</formula>
    </cfRule>
    <cfRule type="cellIs" dxfId="33" priority="63" operator="equal">
      <formula>"No Aceptable o Aceptable con Control Específico"</formula>
    </cfRule>
    <cfRule type="cellIs" dxfId="32" priority="64" operator="equal">
      <formula>"No aceptable"</formula>
    </cfRule>
  </conditionalFormatting>
  <conditionalFormatting sqref="M23">
    <cfRule type="cellIs" dxfId="31" priority="41" operator="equal">
      <formula>"MUY ALTO"</formula>
    </cfRule>
    <cfRule type="cellIs" dxfId="30" priority="42" operator="equal">
      <formula>"BAJO"</formula>
    </cfRule>
    <cfRule type="cellIs" dxfId="29" priority="43" operator="equal">
      <formula>"MEDIO"</formula>
    </cfRule>
    <cfRule type="cellIs" dxfId="28" priority="44" operator="equal">
      <formula>"ALTO"</formula>
    </cfRule>
  </conditionalFormatting>
  <conditionalFormatting sqref="Q23">
    <cfRule type="cellIs" dxfId="27" priority="45" operator="equal">
      <formula>"Aceptable"</formula>
    </cfRule>
    <cfRule type="cellIs" dxfId="26" priority="46" operator="equal">
      <formula>"Mejorable"</formula>
    </cfRule>
    <cfRule type="cellIs" dxfId="25" priority="47" operator="equal">
      <formula>"No Aceptable o Aceptable con Control Específico"</formula>
    </cfRule>
    <cfRule type="cellIs" dxfId="24" priority="48" operator="equal">
      <formula>"No aceptable"</formula>
    </cfRule>
  </conditionalFormatting>
  <conditionalFormatting sqref="M24">
    <cfRule type="cellIs" dxfId="23" priority="33" operator="equal">
      <formula>"MUY ALTO"</formula>
    </cfRule>
    <cfRule type="cellIs" dxfId="22" priority="34" operator="equal">
      <formula>"BAJO"</formula>
    </cfRule>
    <cfRule type="cellIs" dxfId="21" priority="35" operator="equal">
      <formula>"MEDIO"</formula>
    </cfRule>
    <cfRule type="cellIs" dxfId="20" priority="36" operator="equal">
      <formula>"ALTO"</formula>
    </cfRule>
  </conditionalFormatting>
  <conditionalFormatting sqref="Q24">
    <cfRule type="cellIs" dxfId="19" priority="37" operator="equal">
      <formula>"Aceptable"</formula>
    </cfRule>
    <cfRule type="cellIs" dxfId="18" priority="38" operator="equal">
      <formula>"Mejorable"</formula>
    </cfRule>
    <cfRule type="cellIs" dxfId="17" priority="39" operator="equal">
      <formula>"No Aceptable o Aceptable con Control Específico"</formula>
    </cfRule>
    <cfRule type="cellIs" dxfId="16" priority="40" operator="equal">
      <formula>"No aceptable"</formula>
    </cfRule>
  </conditionalFormatting>
  <conditionalFormatting sqref="M25">
    <cfRule type="cellIs" dxfId="15" priority="25" operator="equal">
      <formula>"MUY ALTO"</formula>
    </cfRule>
    <cfRule type="cellIs" dxfId="14" priority="26" operator="equal">
      <formula>"BAJO"</formula>
    </cfRule>
    <cfRule type="cellIs" dxfId="13" priority="27" operator="equal">
      <formula>"MEDIO"</formula>
    </cfRule>
    <cfRule type="cellIs" dxfId="12" priority="28" operator="equal">
      <formula>"ALTO"</formula>
    </cfRule>
  </conditionalFormatting>
  <conditionalFormatting sqref="Q25">
    <cfRule type="cellIs" dxfId="11" priority="29" operator="equal">
      <formula>"Aceptable"</formula>
    </cfRule>
    <cfRule type="cellIs" dxfId="10" priority="30" operator="equal">
      <formula>"Mejorable"</formula>
    </cfRule>
    <cfRule type="cellIs" dxfId="9" priority="31" operator="equal">
      <formula>"No Aceptable o Aceptable con Control Específico"</formula>
    </cfRule>
    <cfRule type="cellIs" dxfId="8" priority="32" operator="equal">
      <formula>"No aceptable"</formula>
    </cfRule>
  </conditionalFormatting>
  <conditionalFormatting sqref="Q22">
    <cfRule type="cellIs" dxfId="7" priority="5" operator="equal">
      <formula>"Aceptable"</formula>
    </cfRule>
    <cfRule type="cellIs" dxfId="6" priority="6" operator="equal">
      <formula>"Mejorable"</formula>
    </cfRule>
    <cfRule type="cellIs" dxfId="5" priority="7" operator="equal">
      <formula>"No Aceptable o Aceptable con Control Específico"</formula>
    </cfRule>
    <cfRule type="cellIs" dxfId="4" priority="8" operator="equal">
      <formula>"No aceptable"</formula>
    </cfRule>
  </conditionalFormatting>
  <conditionalFormatting sqref="M22">
    <cfRule type="cellIs" dxfId="3" priority="1" operator="equal">
      <formula>"MUY ALTO"</formula>
    </cfRule>
    <cfRule type="cellIs" dxfId="2" priority="2" operator="equal">
      <formula>"BAJO"</formula>
    </cfRule>
    <cfRule type="cellIs" dxfId="1" priority="3" operator="equal">
      <formula>"MEDIO"</formula>
    </cfRule>
    <cfRule type="cellIs" dxfId="0" priority="4" operator="equal">
      <formula>"ALTO"</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TIRIBITA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Arturo Rodríguez</dc:creator>
  <cp:lastModifiedBy>Jenny Milena Leon Gomez</cp:lastModifiedBy>
  <dcterms:created xsi:type="dcterms:W3CDTF">2014-10-02T12:26:57Z</dcterms:created>
  <dcterms:modified xsi:type="dcterms:W3CDTF">2017-03-27T20:08:29Z</dcterms:modified>
</cp:coreProperties>
</file>