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cjleongo1\Documents\SEGURIDAD Y SALUD EN EL TRABAJO MILENA LEON\4 MATRIZ DE PELIGROS Y RIESGOS\2017\matrices 2017\"/>
    </mc:Choice>
  </mc:AlternateContent>
  <bookViews>
    <workbookView xWindow="0" yWindow="0" windowWidth="28800" windowHeight="11835" activeTab="3"/>
  </bookViews>
  <sheets>
    <sheet name="SUPERCADE BOSA" sheetId="36" r:id="rId1"/>
    <sheet name="SUPERCADE AMERICAS" sheetId="16" r:id="rId2"/>
    <sheet name="SUPERCADE SUBA" sheetId="34" r:id="rId3"/>
    <sheet name="SUPERCADE CAD DISTRITAL" sheetId="35" r:id="rId4"/>
  </sheets>
  <externalReferences>
    <externalReference r:id="rId5"/>
    <externalReference r:id="rId6"/>
  </externalReferences>
  <definedNames>
    <definedName name="_xlnm.Database" localSheetId="1">#REF!</definedName>
    <definedName name="_xlnm.Database" localSheetId="0">#REF!</definedName>
    <definedName name="_xlnm.Database" localSheetId="3">#REF!</definedName>
    <definedName name="_xlnm.Database" localSheetId="2">#REF!</definedName>
    <definedName name="_xlnm.Database">#REF!</definedName>
    <definedName name="Estado_acta">[1]Listas!$H$2:$H$7</definedName>
    <definedName name="Estado_reunión">[1]Listas!$G$2:$G$6</definedName>
    <definedName name="Porce_ejecutado">[2]Listas!$J$2:$J$4</definedName>
    <definedName name="Tipo_reunión">[1]Listas!$F$2:$F$14</definedName>
  </definedNames>
  <calcPr calcId="152511"/>
</workbook>
</file>

<file path=xl/calcChain.xml><?xml version="1.0" encoding="utf-8"?>
<calcChain xmlns="http://schemas.openxmlformats.org/spreadsheetml/2006/main">
  <c r="V16" i="36" l="1"/>
  <c r="L16" i="36"/>
  <c r="O16" i="36" s="1"/>
  <c r="P16" i="36" s="1"/>
  <c r="Q16" i="36" s="1"/>
  <c r="V15" i="36"/>
  <c r="O15" i="36"/>
  <c r="P15" i="36" s="1"/>
  <c r="Q15" i="36" s="1"/>
  <c r="M15" i="36"/>
  <c r="L15" i="36"/>
  <c r="V14" i="36"/>
  <c r="L14" i="36"/>
  <c r="O14" i="36" s="1"/>
  <c r="P14" i="36" s="1"/>
  <c r="Q14" i="36" s="1"/>
  <c r="V13" i="36"/>
  <c r="O13" i="36"/>
  <c r="P13" i="36" s="1"/>
  <c r="Q13" i="36" s="1"/>
  <c r="M13" i="36"/>
  <c r="L13" i="36"/>
  <c r="V12" i="36"/>
  <c r="L12" i="36"/>
  <c r="O12" i="36" s="1"/>
  <c r="P12" i="36" s="1"/>
  <c r="Q12" i="36" s="1"/>
  <c r="M12" i="36" l="1"/>
  <c r="M14" i="36"/>
  <c r="M16" i="36"/>
  <c r="V14" i="16"/>
  <c r="L14" i="16"/>
  <c r="M14" i="16" s="1"/>
  <c r="O14" i="16" l="1"/>
  <c r="P14" i="16" s="1"/>
  <c r="Q14" i="16" s="1"/>
  <c r="V13" i="16"/>
  <c r="V15" i="16"/>
  <c r="V16" i="16"/>
  <c r="V15" i="35"/>
  <c r="L15" i="35"/>
  <c r="O15" i="35" s="1"/>
  <c r="P15" i="35" s="1"/>
  <c r="Q15" i="35" s="1"/>
  <c r="V14" i="35"/>
  <c r="L14" i="35"/>
  <c r="O14" i="35" s="1"/>
  <c r="P14" i="35" s="1"/>
  <c r="Q14" i="35" s="1"/>
  <c r="V13" i="35"/>
  <c r="L13" i="35"/>
  <c r="M13" i="35" s="1"/>
  <c r="V12" i="35"/>
  <c r="L12" i="35"/>
  <c r="O12" i="35" s="1"/>
  <c r="P12" i="35" s="1"/>
  <c r="Q12" i="35" s="1"/>
  <c r="O13" i="35" l="1"/>
  <c r="P13" i="35" s="1"/>
  <c r="Q13" i="35" s="1"/>
  <c r="M15" i="35"/>
  <c r="M14" i="35"/>
  <c r="M12" i="35"/>
  <c r="V13" i="34"/>
  <c r="V14" i="34"/>
  <c r="V15" i="34"/>
  <c r="L16" i="16"/>
  <c r="M16" i="16" s="1"/>
  <c r="L15" i="34"/>
  <c r="O15" i="34" s="1"/>
  <c r="P15" i="34" s="1"/>
  <c r="Q15" i="34" s="1"/>
  <c r="L14" i="34"/>
  <c r="O14" i="34" s="1"/>
  <c r="P14" i="34" s="1"/>
  <c r="Q14" i="34" s="1"/>
  <c r="L13" i="34"/>
  <c r="O13" i="34" s="1"/>
  <c r="P13" i="34" s="1"/>
  <c r="Q13" i="34" s="1"/>
  <c r="V12" i="34"/>
  <c r="L12" i="34"/>
  <c r="M12" i="34" s="1"/>
  <c r="O12" i="34" l="1"/>
  <c r="P12" i="34" s="1"/>
  <c r="Q12" i="34" s="1"/>
  <c r="M15" i="34"/>
  <c r="O16" i="16"/>
  <c r="P16" i="16" s="1"/>
  <c r="Q16" i="16" s="1"/>
  <c r="M13" i="34"/>
  <c r="M14" i="34"/>
  <c r="L15" i="16"/>
  <c r="O15" i="16" s="1"/>
  <c r="P15" i="16" s="1"/>
  <c r="Q15" i="16" s="1"/>
  <c r="L13" i="16"/>
  <c r="O13" i="16" s="1"/>
  <c r="P13" i="16" s="1"/>
  <c r="Q13" i="16" s="1"/>
  <c r="V12" i="16"/>
  <c r="L12" i="16"/>
  <c r="O12" i="16" s="1"/>
  <c r="P12" i="16" s="1"/>
  <c r="Q12" i="16" s="1"/>
  <c r="M12" i="16" l="1"/>
  <c r="M13" i="16"/>
  <c r="M15" i="16"/>
</calcChain>
</file>

<file path=xl/comments1.xml><?xml version="1.0" encoding="utf-8"?>
<comments xmlns="http://schemas.openxmlformats.org/spreadsheetml/2006/main">
  <authors>
    <author>Diego Alejandro Rodríguez García</author>
    <author/>
  </authors>
  <commentList>
    <comment ref="J6" authorId="0" shapeId="0">
      <text>
        <r>
          <rPr>
            <b/>
            <sz val="9"/>
            <color indexed="81"/>
            <rFont val="Tahoma"/>
            <family val="2"/>
          </rPr>
          <t xml:space="preserve">Proceso: </t>
        </r>
        <r>
          <rPr>
            <sz val="9"/>
            <color indexed="81"/>
            <rFont val="Tahoma"/>
            <family val="2"/>
          </rPr>
          <t>Conjunto de actividades mutuamente relacionadas o que interactúan, las cuales transforman elementos de entrada en resultados (NTC ISO 9000).</t>
        </r>
      </text>
    </comment>
    <comment ref="C10" authorId="1" shapeId="0">
      <text>
        <r>
          <rPr>
            <b/>
            <sz val="9"/>
            <color indexed="8"/>
            <rFont val="Tahoma"/>
            <family val="2"/>
          </rPr>
          <t>Peligro:</t>
        </r>
        <r>
          <rPr>
            <sz val="9"/>
            <color indexed="8"/>
            <rFont val="Tahoma"/>
            <family val="2"/>
          </rPr>
          <t xml:space="preserve"> Fuente, situación o acto con potencial de daño en términos de enfermedad, lesión a las personas o una combinación de éstos.</t>
        </r>
      </text>
    </comment>
    <comment ref="G10" authorId="1" shapeId="0">
      <text>
        <r>
          <rPr>
            <sz val="8"/>
            <color indexed="8"/>
            <rFont val="Arial"/>
            <family val="2"/>
          </rPr>
          <t>Corresponden a Medidas de Intervención en Fuente (F), Medio (M) y Trabajador (T) que se vienen aplicando de forma permanente en el IDU, de acuerdo con "Medidas de Control para cada uno de los Peligros (Factores de Riesgo)" y según Métodos de Control OHSAS 18001: Eliminación, Sustitución, Controles de Ingeniería, Señalización / Advertencia, Controles Administrativos y Equipos / Elementos de Protección Personal.</t>
        </r>
      </text>
    </comment>
    <comment ref="J10" authorId="1" shapeId="0">
      <text>
        <r>
          <rPr>
            <sz val="8"/>
            <color indexed="8"/>
            <rFont val="Arial"/>
            <family val="2"/>
          </rPr>
          <t>Evaluación del Riesgo: Proceso para determinar el nivel de riesgo  asociado al nivel de probabilidad y el nivel de consecuencia. Es calificar el riesgo asociado a cada peligro, incluyendo los controles existentes que están implementados. Se considera la eficacia de dichos controles, así como la probabilidad y las consecuencias si éstos fallan.</t>
        </r>
      </text>
    </comment>
    <comment ref="J11" authorId="1" shapeId="0">
      <text>
        <r>
          <rPr>
            <b/>
            <sz val="8"/>
            <color indexed="8"/>
            <rFont val="Tahoma"/>
            <family val="2"/>
          </rPr>
          <t xml:space="preserve">Nivel de Deficiencia:
</t>
        </r>
        <r>
          <rPr>
            <sz val="8"/>
            <color indexed="8"/>
            <rFont val="Tahoma"/>
            <family val="2"/>
          </rPr>
          <t>Magnitud de la relación esperable entre (1) el conjunto de peligros detectados y su relación causal directa con posibles incidentes y (2), con la eficacia de las medidas preventivas existentes en un lugar de trabajo.</t>
        </r>
      </text>
    </comment>
    <comment ref="K11" authorId="1" shapeId="0">
      <text>
        <r>
          <rPr>
            <b/>
            <sz val="8"/>
            <color indexed="8"/>
            <rFont val="Tahoma"/>
            <family val="2"/>
          </rPr>
          <t xml:space="preserve">NIVEL DE EXPOSICIÓN (NE)
</t>
        </r>
        <r>
          <rPr>
            <sz val="8"/>
            <color indexed="8"/>
            <rFont val="Tahoma"/>
            <family val="2"/>
          </rPr>
          <t>Situación de exposición a un peligro que se presenta en un tiempo determinado durante la jornada Laboral</t>
        </r>
      </text>
    </comment>
    <comment ref="L11" authorId="1" shapeId="0">
      <text>
        <r>
          <rPr>
            <b/>
            <sz val="8"/>
            <color indexed="8"/>
            <rFont val="Tahoma"/>
            <family val="2"/>
          </rPr>
          <t xml:space="preserve">NIVEL DE PROBABILIDAD (NP) 
</t>
        </r>
        <r>
          <rPr>
            <sz val="8"/>
            <color indexed="8"/>
            <rFont val="Tahoma"/>
            <family val="2"/>
          </rPr>
          <t>Producto del Nivel de Deficiencia por el Nivel de Exposición.</t>
        </r>
      </text>
    </comment>
    <comment ref="M11" authorId="1" shapeId="0">
      <text>
        <r>
          <rPr>
            <b/>
            <sz val="8"/>
            <color indexed="8"/>
            <rFont val="Tahoma"/>
            <family val="2"/>
          </rPr>
          <t>Muy Alto (MA) Entre 40 y 24</t>
        </r>
        <r>
          <rPr>
            <sz val="8"/>
            <color indexed="8"/>
            <rFont val="Tahoma"/>
            <family val="2"/>
          </rPr>
          <t xml:space="preserve"> Situación deficiente con exposición continua, o muy deficiente con exposición frecuente. Normalmente la materialización del riesgo ocurre con frecuencia.
</t>
        </r>
        <r>
          <rPr>
            <b/>
            <sz val="8"/>
            <color indexed="8"/>
            <rFont val="Tahoma"/>
            <family val="2"/>
          </rPr>
          <t>Alto (A) Entre 20 y 10</t>
        </r>
        <r>
          <rPr>
            <sz val="8"/>
            <color indexed="8"/>
            <rFont val="Tahoma"/>
            <family val="2"/>
          </rPr>
          <t xml:space="preserve"> Situación deficiente con exposición frecuente u ocasional, o bien situación muy deficiente con exposición ocasional o esporádica. La materialización del riesgo es posible que suceda varias veces en la
vida laboral.
</t>
        </r>
        <r>
          <rPr>
            <b/>
            <sz val="8"/>
            <color indexed="8"/>
            <rFont val="Tahoma"/>
            <family val="2"/>
          </rPr>
          <t xml:space="preserve">Medio (M) Entre 8 y 6 </t>
        </r>
        <r>
          <rPr>
            <sz val="8"/>
            <color indexed="8"/>
            <rFont val="Tahoma"/>
            <family val="2"/>
          </rPr>
          <t xml:space="preserve">Situación deficiente con exposición esporádica, o bien situación mejorable con exposición continuada o frecuente. Es posible que suceda el daño alguna vez.
</t>
        </r>
        <r>
          <rPr>
            <b/>
            <sz val="8"/>
            <color indexed="8"/>
            <rFont val="Tahoma"/>
            <family val="2"/>
          </rPr>
          <t xml:space="preserve">Bajo (B) Entre 4 y 2
</t>
        </r>
        <r>
          <rPr>
            <sz val="8"/>
            <color indexed="8"/>
            <rFont val="Tahoma"/>
            <family val="2"/>
          </rPr>
          <t>Situación mejorable con exposición ocasional o esporádica, o situación sin anomalía destacable con cualquier nivel de exposición. No es esperable que se materialice el riesgo, aunque puede ser</t>
        </r>
      </text>
    </comment>
    <comment ref="N11" authorId="1" shapeId="0">
      <text>
        <r>
          <rPr>
            <b/>
            <sz val="8"/>
            <color indexed="8"/>
            <rFont val="Tahoma"/>
            <family val="2"/>
          </rPr>
          <t>Mortal o Catastrófico</t>
        </r>
        <r>
          <rPr>
            <sz val="8"/>
            <color indexed="8"/>
            <rFont val="Tahoma"/>
            <family val="2"/>
          </rPr>
          <t xml:space="preserve"> (M) 100 Muerte (s)
</t>
        </r>
        <r>
          <rPr>
            <b/>
            <sz val="8"/>
            <color indexed="8"/>
            <rFont val="Tahoma"/>
            <family val="2"/>
          </rPr>
          <t>Muy grave (</t>
        </r>
        <r>
          <rPr>
            <sz val="8"/>
            <color indexed="8"/>
            <rFont val="Tahoma"/>
            <family val="2"/>
          </rPr>
          <t xml:space="preserve">MG) 60 Lesiones o enfermedades graves irreparables (incapacidad permante parcial o invalidez
</t>
        </r>
        <r>
          <rPr>
            <b/>
            <sz val="8"/>
            <color indexed="8"/>
            <rFont val="Tahoma"/>
            <family val="2"/>
          </rPr>
          <t>Grave</t>
        </r>
        <r>
          <rPr>
            <sz val="8"/>
            <color indexed="8"/>
            <rFont val="Tahoma"/>
            <family val="2"/>
          </rPr>
          <t xml:space="preserve"> (G) 25 , Les\ones o enfermedades con Incapacidad laboral temporal (ILT).
</t>
        </r>
        <r>
          <rPr>
            <b/>
            <sz val="8"/>
            <color indexed="8"/>
            <rFont val="Tahoma"/>
            <family val="2"/>
          </rPr>
          <t xml:space="preserve">Leve </t>
        </r>
        <r>
          <rPr>
            <sz val="8"/>
            <color indexed="8"/>
            <rFont val="Tahoma"/>
            <family val="2"/>
          </rPr>
          <t>(L) 10 Lesiones o enfermedades que no requieren incapacidad.</t>
        </r>
      </text>
    </comment>
    <comment ref="O11" authorId="1" shapeId="0">
      <text>
        <r>
          <rPr>
            <sz val="8"/>
            <color indexed="8"/>
            <rFont val="Tahoma"/>
            <family val="2"/>
          </rPr>
          <t>Nivel de riesgo y de intervención</t>
        </r>
        <r>
          <rPr>
            <b/>
            <sz val="8"/>
            <color indexed="8"/>
            <rFont val="Tahoma"/>
            <family val="2"/>
          </rPr>
          <t xml:space="preserve"> NR=NPxNC</t>
        </r>
      </text>
    </comment>
    <comment ref="P11" authorId="1" shapeId="0">
      <text>
        <r>
          <rPr>
            <b/>
            <sz val="8"/>
            <color indexed="8"/>
            <rFont val="Tahoma"/>
            <family val="2"/>
          </rPr>
          <t xml:space="preserve">I 4000 - 600 </t>
        </r>
        <r>
          <rPr>
            <sz val="8"/>
            <color indexed="8"/>
            <rFont val="Tahoma"/>
            <family val="2"/>
          </rPr>
          <t xml:space="preserve">Situación crítica. Suspender actividades hasta que el riesgo esté bajo control. intervención urgente.
</t>
        </r>
        <r>
          <rPr>
            <b/>
            <sz val="8"/>
            <color indexed="8"/>
            <rFont val="Tahoma"/>
            <family val="2"/>
          </rPr>
          <t xml:space="preserve">Il 500 - 150 </t>
        </r>
        <r>
          <rPr>
            <sz val="8"/>
            <color indexed="8"/>
            <rFont val="Tahoma"/>
            <family val="2"/>
          </rPr>
          <t xml:space="preserve">Corregir y adoptar medidas de control de inmediato
</t>
        </r>
        <r>
          <rPr>
            <b/>
            <sz val="8"/>
            <color indexed="8"/>
            <rFont val="Tahoma"/>
            <family val="2"/>
          </rPr>
          <t xml:space="preserve">Ill 120 - 40 </t>
        </r>
        <r>
          <rPr>
            <sz val="8"/>
            <color indexed="8"/>
            <rFont val="Tahoma"/>
            <family val="2"/>
          </rPr>
          <t xml:space="preserve">Mejorar si es posible. Sería conveniente justificar la intervención y su rentabilidad.
</t>
        </r>
        <r>
          <rPr>
            <b/>
            <sz val="8"/>
            <color indexed="8"/>
            <rFont val="Tahoma"/>
            <family val="2"/>
          </rPr>
          <t xml:space="preserve">IV 20 </t>
        </r>
        <r>
          <rPr>
            <sz val="8"/>
            <color indexed="8"/>
            <rFont val="Tahoma"/>
            <family val="2"/>
          </rPr>
          <t>Mantener las medidas de control existentes, pero se deberían considerar soluciones o mejoras y se deben hacer comprobaciones periódicas para asegurar que el riesgo aún es aceptable.</t>
        </r>
      </text>
    </comment>
    <comment ref="Q11" authorId="1" shapeId="0">
      <text>
        <r>
          <rPr>
            <b/>
            <sz val="8"/>
            <color indexed="8"/>
            <rFont val="Arial"/>
            <family val="2"/>
          </rPr>
          <t>I No Aceptable</t>
        </r>
        <r>
          <rPr>
            <sz val="8"/>
            <color indexed="8"/>
            <rFont val="Arial"/>
            <family val="2"/>
          </rPr>
          <t xml:space="preserve"> Situación crítica, corrección urgente
</t>
        </r>
        <r>
          <rPr>
            <b/>
            <sz val="8"/>
            <color indexed="8"/>
            <rFont val="Arial"/>
            <family val="2"/>
          </rPr>
          <t>II No Aceptable o Aceptable
con control especifico.</t>
        </r>
        <r>
          <rPr>
            <sz val="8"/>
            <color indexed="8"/>
            <rFont val="Arial"/>
            <family val="2"/>
          </rPr>
          <t xml:space="preserve"> Corregir o adoptar medidas de control
</t>
        </r>
        <r>
          <rPr>
            <b/>
            <sz val="8"/>
            <color indexed="8"/>
            <rFont val="Arial"/>
            <family val="2"/>
          </rPr>
          <t>III Mejorable.</t>
        </r>
        <r>
          <rPr>
            <sz val="8"/>
            <color indexed="8"/>
            <rFont val="Arial"/>
            <family val="2"/>
          </rPr>
          <t xml:space="preserve"> Mejorar el control existente
</t>
        </r>
        <r>
          <rPr>
            <b/>
            <sz val="8"/>
            <color indexed="8"/>
            <rFont val="Arial"/>
            <family val="2"/>
          </rPr>
          <t>IV Aceptable</t>
        </r>
        <r>
          <rPr>
            <sz val="8"/>
            <color indexed="8"/>
            <rFont val="Arial"/>
            <family val="2"/>
          </rPr>
          <t xml:space="preserve"> No intervenir, salvo que un análisis más preciso lo justifique</t>
        </r>
      </text>
    </comment>
    <comment ref="Z11" authorId="1" shapeId="0">
      <text>
        <r>
          <rPr>
            <b/>
            <sz val="7"/>
            <color indexed="8"/>
            <rFont val="Tahoma"/>
            <family val="2"/>
          </rPr>
          <t xml:space="preserve">Eliminación: </t>
        </r>
        <r>
          <rPr>
            <sz val="7"/>
            <color indexed="8"/>
            <rFont val="Tahoma"/>
            <family val="2"/>
          </rPr>
          <t xml:space="preserve">Modificar un diseño para eliminar el peligro, por ejemplo, introducir
dispositivos mecánicos de levantamiento para eliminar el peligro de manipulación manual.
</t>
        </r>
      </text>
    </comment>
    <comment ref="AA11" authorId="1" shapeId="0">
      <text>
        <r>
          <rPr>
            <b/>
            <sz val="7"/>
            <color indexed="8"/>
            <rFont val="Tahoma"/>
            <family val="2"/>
          </rPr>
          <t>Sustitución:</t>
        </r>
        <r>
          <rPr>
            <sz val="7"/>
            <color indexed="8"/>
            <rFont val="Tahoma"/>
            <family val="2"/>
          </rPr>
          <t xml:space="preserve"> reemplazar por un material menos peligroso o reducir la energía del sistema (por ejemplo, reducir la fuerza, el amperaje, la presión, la temperatura, el ruido, etc.).
• Sustitución por un material menos peligroso  </t>
        </r>
      </text>
    </comment>
    <comment ref="AB11" authorId="1" shapeId="0">
      <text>
        <r>
          <rPr>
            <b/>
            <sz val="7"/>
            <color indexed="8"/>
            <rFont val="Tahoma"/>
            <family val="2"/>
          </rPr>
          <t xml:space="preserve">Controles de ingeniería: </t>
        </r>
        <r>
          <rPr>
            <sz val="7"/>
            <color indexed="8"/>
            <rFont val="Tahoma"/>
            <family val="2"/>
          </rPr>
          <t xml:space="preserve">instalar sistemas de ventilación, protección para las máquinas, enclavamiento, cerramientos acústicos, etc. 
• Sistemas de ventilación
• Guardas de Maquinaria
• Encerramientos para el ruido
• Los cortacircuitos (breakers)  
• Barandas de seguridad
</t>
        </r>
      </text>
    </comment>
    <comment ref="AC11" authorId="1" shapeId="0">
      <text>
        <r>
          <rPr>
            <b/>
            <sz val="7"/>
            <color indexed="8"/>
            <rFont val="Tahoma"/>
            <family val="2"/>
          </rPr>
          <t xml:space="preserve">Controles administrativos: 
</t>
        </r>
        <r>
          <rPr>
            <sz val="7"/>
            <color indexed="8"/>
            <rFont val="Tahoma"/>
            <family val="2"/>
          </rPr>
          <t>• Instalación de alarmas,
• procedimientos de seguridad de los equipos, controles de acceso, capacitación del personal.
• Procedimientos de trabajo seguro (Controles Operacionales)
• Rotación de trabajadores
• Inspecciones de Seguridad
• Entrenamientos de Seguridad en General</t>
        </r>
      </text>
    </comment>
    <comment ref="AD11" authorId="1" shapeId="0">
      <text>
        <r>
          <rPr>
            <sz val="7"/>
            <color indexed="8"/>
            <rFont val="Arial"/>
            <family val="2"/>
          </rPr>
          <t>• Cascos
• Gafas de Seguridad
• Protectores Auditivos
• Protectores Respiratorios 
• Protectores Faciales
• Botas de Seguridad
• Guantes de Seguridad
• Entre otros</t>
        </r>
      </text>
    </comment>
  </commentList>
</comments>
</file>

<file path=xl/comments2.xml><?xml version="1.0" encoding="utf-8"?>
<comments xmlns="http://schemas.openxmlformats.org/spreadsheetml/2006/main">
  <authors>
    <author>Diego Alejandro Rodríguez García</author>
    <author/>
  </authors>
  <commentList>
    <comment ref="J6" authorId="0" shapeId="0">
      <text>
        <r>
          <rPr>
            <b/>
            <sz val="9"/>
            <color indexed="81"/>
            <rFont val="Tahoma"/>
            <family val="2"/>
          </rPr>
          <t xml:space="preserve">Proceso: </t>
        </r>
        <r>
          <rPr>
            <sz val="9"/>
            <color indexed="81"/>
            <rFont val="Tahoma"/>
            <family val="2"/>
          </rPr>
          <t>Conjunto de actividades mutuamente relacionadas o que interactúan, las cuales transforman elementos de entrada en resultados (NTC ISO 9000).</t>
        </r>
      </text>
    </comment>
    <comment ref="C10" authorId="1" shapeId="0">
      <text>
        <r>
          <rPr>
            <b/>
            <sz val="9"/>
            <color indexed="8"/>
            <rFont val="Tahoma"/>
            <family val="2"/>
          </rPr>
          <t>Peligro:</t>
        </r>
        <r>
          <rPr>
            <sz val="9"/>
            <color indexed="8"/>
            <rFont val="Tahoma"/>
            <family val="2"/>
          </rPr>
          <t xml:space="preserve"> Fuente, situación o acto con potencial de daño en términos de enfermedad, lesión a las personas o una combinación de éstos.</t>
        </r>
      </text>
    </comment>
    <comment ref="G10" authorId="1" shapeId="0">
      <text>
        <r>
          <rPr>
            <sz val="8"/>
            <color indexed="8"/>
            <rFont val="Arial"/>
            <family val="2"/>
          </rPr>
          <t>Corresponden a Medidas de Intervención en Fuente (F), Medio (M) y Trabajador (T) que se vienen aplicando de forma permanente en el IDU, de acuerdo con "Medidas de Control para cada uno de los Peligros (Factores de Riesgo)" y según Métodos de Control OHSAS 18001: Eliminación, Sustitución, Controles de Ingeniería, Señalización / Advertencia, Controles Administrativos y Equipos / Elementos de Protección Personal.</t>
        </r>
      </text>
    </comment>
    <comment ref="J10" authorId="1" shapeId="0">
      <text>
        <r>
          <rPr>
            <sz val="8"/>
            <color indexed="8"/>
            <rFont val="Arial"/>
            <family val="2"/>
          </rPr>
          <t>Evaluación del Riesgo: Proceso para determinar el nivel de riesgo  asociado al nivel de probabilidad y el nivel de consecuencia. Es calificar el riesgo asociado a cada peligro, incluyendo los controles existentes que están implementados. Se considera la eficacia de dichos controles, así como la probabilidad y las consecuencias si éstos fallan.</t>
        </r>
      </text>
    </comment>
    <comment ref="J11" authorId="1" shapeId="0">
      <text>
        <r>
          <rPr>
            <b/>
            <sz val="8"/>
            <color indexed="8"/>
            <rFont val="Tahoma"/>
            <family val="2"/>
          </rPr>
          <t xml:space="preserve">Nivel de Deficiencia:
</t>
        </r>
        <r>
          <rPr>
            <sz val="8"/>
            <color indexed="8"/>
            <rFont val="Tahoma"/>
            <family val="2"/>
          </rPr>
          <t>Magnitud de la relación esperable entre (1) el conjunto de peligros detectados y su relación causal directa con posibles incidentes y (2), con la eficacia de las medidas preventivas existentes en un lugar de trabajo.</t>
        </r>
      </text>
    </comment>
    <comment ref="K11" authorId="1" shapeId="0">
      <text>
        <r>
          <rPr>
            <b/>
            <sz val="8"/>
            <color indexed="8"/>
            <rFont val="Tahoma"/>
            <family val="2"/>
          </rPr>
          <t xml:space="preserve">NIVEL DE EXPOSICIÓN (NE)
</t>
        </r>
        <r>
          <rPr>
            <sz val="8"/>
            <color indexed="8"/>
            <rFont val="Tahoma"/>
            <family val="2"/>
          </rPr>
          <t>Situación de exposición a un peligro que se presenta en un tiempo determinado durante la jornada Laboral</t>
        </r>
      </text>
    </comment>
    <comment ref="L11" authorId="1" shapeId="0">
      <text>
        <r>
          <rPr>
            <b/>
            <sz val="8"/>
            <color indexed="8"/>
            <rFont val="Tahoma"/>
            <family val="2"/>
          </rPr>
          <t xml:space="preserve">NIVEL DE PROBABILIDAD (NP) 
</t>
        </r>
        <r>
          <rPr>
            <sz val="8"/>
            <color indexed="8"/>
            <rFont val="Tahoma"/>
            <family val="2"/>
          </rPr>
          <t>Producto del Nivel de Deficiencia por el Nivel de Exposición.</t>
        </r>
      </text>
    </comment>
    <comment ref="M11" authorId="1" shapeId="0">
      <text>
        <r>
          <rPr>
            <b/>
            <sz val="8"/>
            <color indexed="8"/>
            <rFont val="Tahoma"/>
            <family val="2"/>
          </rPr>
          <t>Muy Alto (MA) Entre 40 y 24</t>
        </r>
        <r>
          <rPr>
            <sz val="8"/>
            <color indexed="8"/>
            <rFont val="Tahoma"/>
            <family val="2"/>
          </rPr>
          <t xml:space="preserve"> Situación deficiente con exposición continua, o muy deficiente con exposición frecuente. Normalmente la materialización del riesgo ocurre con frecuencia.
</t>
        </r>
        <r>
          <rPr>
            <b/>
            <sz val="8"/>
            <color indexed="8"/>
            <rFont val="Tahoma"/>
            <family val="2"/>
          </rPr>
          <t>Alto (A) Entre 20 y 10</t>
        </r>
        <r>
          <rPr>
            <sz val="8"/>
            <color indexed="8"/>
            <rFont val="Tahoma"/>
            <family val="2"/>
          </rPr>
          <t xml:space="preserve"> Situación deficiente con exposición frecuente u ocasional, o bien situación muy deficiente con exposición ocasional o esporádica. La materialización del riesgo es posible que suceda varias veces en la
vida laboral.
</t>
        </r>
        <r>
          <rPr>
            <b/>
            <sz val="8"/>
            <color indexed="8"/>
            <rFont val="Tahoma"/>
            <family val="2"/>
          </rPr>
          <t xml:space="preserve">Medio (M) Entre 8 y 6 </t>
        </r>
        <r>
          <rPr>
            <sz val="8"/>
            <color indexed="8"/>
            <rFont val="Tahoma"/>
            <family val="2"/>
          </rPr>
          <t xml:space="preserve">Situación deficiente con exposición esporádica, o bien situación mejorable con exposición continuada o frecuente. Es posible que suceda el daño alguna vez.
</t>
        </r>
        <r>
          <rPr>
            <b/>
            <sz val="8"/>
            <color indexed="8"/>
            <rFont val="Tahoma"/>
            <family val="2"/>
          </rPr>
          <t xml:space="preserve">Bajo (B) Entre 4 y 2
</t>
        </r>
        <r>
          <rPr>
            <sz val="8"/>
            <color indexed="8"/>
            <rFont val="Tahoma"/>
            <family val="2"/>
          </rPr>
          <t>Situación mejorable con exposición ocasional o esporádica, o situación sin anomalía destacable con cualquier nivel de exposición. No es esperable que se materialice el riesgo, aunque puede ser</t>
        </r>
      </text>
    </comment>
    <comment ref="N11" authorId="1" shapeId="0">
      <text>
        <r>
          <rPr>
            <b/>
            <sz val="8"/>
            <color indexed="8"/>
            <rFont val="Tahoma"/>
            <family val="2"/>
          </rPr>
          <t>Mortal o Catastrófico</t>
        </r>
        <r>
          <rPr>
            <sz val="8"/>
            <color indexed="8"/>
            <rFont val="Tahoma"/>
            <family val="2"/>
          </rPr>
          <t xml:space="preserve"> (M) 100 Muerte (s)
</t>
        </r>
        <r>
          <rPr>
            <b/>
            <sz val="8"/>
            <color indexed="8"/>
            <rFont val="Tahoma"/>
            <family val="2"/>
          </rPr>
          <t>Muy grave (</t>
        </r>
        <r>
          <rPr>
            <sz val="8"/>
            <color indexed="8"/>
            <rFont val="Tahoma"/>
            <family val="2"/>
          </rPr>
          <t xml:space="preserve">MG) 60 Lesiones o enfermedades graves irreparables (incapacidad permante parcial o invalidez
</t>
        </r>
        <r>
          <rPr>
            <b/>
            <sz val="8"/>
            <color indexed="8"/>
            <rFont val="Tahoma"/>
            <family val="2"/>
          </rPr>
          <t>Grave</t>
        </r>
        <r>
          <rPr>
            <sz val="8"/>
            <color indexed="8"/>
            <rFont val="Tahoma"/>
            <family val="2"/>
          </rPr>
          <t xml:space="preserve"> (G) 25 , Les\ones o enfermedades con Incapacidad laboral temporal (ILT).
</t>
        </r>
        <r>
          <rPr>
            <b/>
            <sz val="8"/>
            <color indexed="8"/>
            <rFont val="Tahoma"/>
            <family val="2"/>
          </rPr>
          <t xml:space="preserve">Leve </t>
        </r>
        <r>
          <rPr>
            <sz val="8"/>
            <color indexed="8"/>
            <rFont val="Tahoma"/>
            <family val="2"/>
          </rPr>
          <t>(L) 10 Lesiones o enfermedades que no requieren incapacidad.</t>
        </r>
      </text>
    </comment>
    <comment ref="O11" authorId="1" shapeId="0">
      <text>
        <r>
          <rPr>
            <sz val="8"/>
            <color indexed="8"/>
            <rFont val="Tahoma"/>
            <family val="2"/>
          </rPr>
          <t>Nivel de riesgo y de intervención</t>
        </r>
        <r>
          <rPr>
            <b/>
            <sz val="8"/>
            <color indexed="8"/>
            <rFont val="Tahoma"/>
            <family val="2"/>
          </rPr>
          <t xml:space="preserve"> NR=NPxNC</t>
        </r>
      </text>
    </comment>
    <comment ref="P11" authorId="1" shapeId="0">
      <text>
        <r>
          <rPr>
            <b/>
            <sz val="8"/>
            <color indexed="8"/>
            <rFont val="Tahoma"/>
            <family val="2"/>
          </rPr>
          <t xml:space="preserve">I 4000 - 600 </t>
        </r>
        <r>
          <rPr>
            <sz val="8"/>
            <color indexed="8"/>
            <rFont val="Tahoma"/>
            <family val="2"/>
          </rPr>
          <t xml:space="preserve">Situación crítica. Suspender actividades hasta que el riesgo esté bajo control. intervención urgente.
</t>
        </r>
        <r>
          <rPr>
            <b/>
            <sz val="8"/>
            <color indexed="8"/>
            <rFont val="Tahoma"/>
            <family val="2"/>
          </rPr>
          <t xml:space="preserve">Il 500 - 150 </t>
        </r>
        <r>
          <rPr>
            <sz val="8"/>
            <color indexed="8"/>
            <rFont val="Tahoma"/>
            <family val="2"/>
          </rPr>
          <t xml:space="preserve">Corregir y adoptar medidas de control de inmediato
</t>
        </r>
        <r>
          <rPr>
            <b/>
            <sz val="8"/>
            <color indexed="8"/>
            <rFont val="Tahoma"/>
            <family val="2"/>
          </rPr>
          <t xml:space="preserve">Ill 120 - 40 </t>
        </r>
        <r>
          <rPr>
            <sz val="8"/>
            <color indexed="8"/>
            <rFont val="Tahoma"/>
            <family val="2"/>
          </rPr>
          <t xml:space="preserve">Mejorar si es posible. Sería conveniente justificar la intervención y su rentabilidad.
</t>
        </r>
        <r>
          <rPr>
            <b/>
            <sz val="8"/>
            <color indexed="8"/>
            <rFont val="Tahoma"/>
            <family val="2"/>
          </rPr>
          <t xml:space="preserve">IV 20 </t>
        </r>
        <r>
          <rPr>
            <sz val="8"/>
            <color indexed="8"/>
            <rFont val="Tahoma"/>
            <family val="2"/>
          </rPr>
          <t>Mantener las medidas de control existentes, pero se deberían considerar soluciones o mejoras y se deben hacer comprobaciones periódicas para asegurar que el riesgo aún es aceptable.</t>
        </r>
      </text>
    </comment>
    <comment ref="Q11" authorId="1" shapeId="0">
      <text>
        <r>
          <rPr>
            <b/>
            <sz val="8"/>
            <color indexed="8"/>
            <rFont val="Arial"/>
            <family val="2"/>
          </rPr>
          <t>I No Aceptable</t>
        </r>
        <r>
          <rPr>
            <sz val="8"/>
            <color indexed="8"/>
            <rFont val="Arial"/>
            <family val="2"/>
          </rPr>
          <t xml:space="preserve"> Situación crítica, corrección urgente
</t>
        </r>
        <r>
          <rPr>
            <b/>
            <sz val="8"/>
            <color indexed="8"/>
            <rFont val="Arial"/>
            <family val="2"/>
          </rPr>
          <t>II No Aceptable o Aceptable
con control especifico.</t>
        </r>
        <r>
          <rPr>
            <sz val="8"/>
            <color indexed="8"/>
            <rFont val="Arial"/>
            <family val="2"/>
          </rPr>
          <t xml:space="preserve"> Corregir o adoptar medidas de control
</t>
        </r>
        <r>
          <rPr>
            <b/>
            <sz val="8"/>
            <color indexed="8"/>
            <rFont val="Arial"/>
            <family val="2"/>
          </rPr>
          <t>III Mejorable.</t>
        </r>
        <r>
          <rPr>
            <sz val="8"/>
            <color indexed="8"/>
            <rFont val="Arial"/>
            <family val="2"/>
          </rPr>
          <t xml:space="preserve"> Mejorar el control existente
</t>
        </r>
        <r>
          <rPr>
            <b/>
            <sz val="8"/>
            <color indexed="8"/>
            <rFont val="Arial"/>
            <family val="2"/>
          </rPr>
          <t>IV Aceptable</t>
        </r>
        <r>
          <rPr>
            <sz val="8"/>
            <color indexed="8"/>
            <rFont val="Arial"/>
            <family val="2"/>
          </rPr>
          <t xml:space="preserve"> No intervenir, salvo que un análisis más preciso lo justifique</t>
        </r>
      </text>
    </comment>
    <comment ref="Z11" authorId="1" shapeId="0">
      <text>
        <r>
          <rPr>
            <b/>
            <sz val="7"/>
            <color indexed="8"/>
            <rFont val="Tahoma"/>
            <family val="2"/>
          </rPr>
          <t xml:space="preserve">Eliminación: </t>
        </r>
        <r>
          <rPr>
            <sz val="7"/>
            <color indexed="8"/>
            <rFont val="Tahoma"/>
            <family val="2"/>
          </rPr>
          <t xml:space="preserve">Modificar un diseño para eliminar el peligro, por ejemplo, introducir
dispositivos mecánicos de levantamiento para eliminar el peligro de manipulación manual.
</t>
        </r>
      </text>
    </comment>
    <comment ref="AA11" authorId="1" shapeId="0">
      <text>
        <r>
          <rPr>
            <b/>
            <sz val="7"/>
            <color indexed="8"/>
            <rFont val="Tahoma"/>
            <family val="2"/>
          </rPr>
          <t>Sustitución:</t>
        </r>
        <r>
          <rPr>
            <sz val="7"/>
            <color indexed="8"/>
            <rFont val="Tahoma"/>
            <family val="2"/>
          </rPr>
          <t xml:space="preserve"> reemplazar por un material menos peligroso o reducir la energía del sistema (por ejemplo, reducir la fuerza, el amperaje, la presión, la temperatura, el ruido, etc.).
• Sustitución por un material menos peligroso  </t>
        </r>
      </text>
    </comment>
    <comment ref="AB11" authorId="1" shapeId="0">
      <text>
        <r>
          <rPr>
            <b/>
            <sz val="7"/>
            <color indexed="8"/>
            <rFont val="Tahoma"/>
            <family val="2"/>
          </rPr>
          <t xml:space="preserve">Controles de ingeniería: </t>
        </r>
        <r>
          <rPr>
            <sz val="7"/>
            <color indexed="8"/>
            <rFont val="Tahoma"/>
            <family val="2"/>
          </rPr>
          <t xml:space="preserve">instalar sistemas de ventilación, protección para las máquinas, enclavamiento, cerramientos acústicos, etc. 
• Sistemas de ventilación
• Guardas de Maquinaria
• Encerramientos para el ruido
• Los cortacircuitos (breakers)  
• Barandas de seguridad
</t>
        </r>
      </text>
    </comment>
    <comment ref="AC11" authorId="1" shapeId="0">
      <text>
        <r>
          <rPr>
            <b/>
            <sz val="7"/>
            <color indexed="8"/>
            <rFont val="Tahoma"/>
            <family val="2"/>
          </rPr>
          <t xml:space="preserve">Controles administrativos: 
</t>
        </r>
        <r>
          <rPr>
            <sz val="7"/>
            <color indexed="8"/>
            <rFont val="Tahoma"/>
            <family val="2"/>
          </rPr>
          <t>• Instalación de alarmas,
• procedimientos de seguridad de los equipos, controles de acceso, capacitación del personal.
• Procedimientos de trabajo seguro (Controles Operacionales)
• Rotación de trabajadores
• Inspecciones de Seguridad
• Entrenamientos de Seguridad en General</t>
        </r>
      </text>
    </comment>
    <comment ref="AD11" authorId="1" shapeId="0">
      <text>
        <r>
          <rPr>
            <sz val="7"/>
            <color indexed="8"/>
            <rFont val="Arial"/>
            <family val="2"/>
          </rPr>
          <t>• Cascos
• Gafas de Seguridad
• Protectores Auditivos
• Protectores Respiratorios 
• Protectores Faciales
• Botas de Seguridad
• Guantes de Seguridad
• Entre otros</t>
        </r>
      </text>
    </comment>
  </commentList>
</comments>
</file>

<file path=xl/comments3.xml><?xml version="1.0" encoding="utf-8"?>
<comments xmlns="http://schemas.openxmlformats.org/spreadsheetml/2006/main">
  <authors>
    <author>Diego Alejandro Rodríguez García</author>
    <author/>
  </authors>
  <commentList>
    <comment ref="J6" authorId="0" shapeId="0">
      <text>
        <r>
          <rPr>
            <b/>
            <sz val="9"/>
            <color indexed="81"/>
            <rFont val="Tahoma"/>
            <family val="2"/>
          </rPr>
          <t xml:space="preserve">Proceso: </t>
        </r>
        <r>
          <rPr>
            <sz val="9"/>
            <color indexed="81"/>
            <rFont val="Tahoma"/>
            <family val="2"/>
          </rPr>
          <t>Conjunto de actividades mutuamente relacionadas o que interactúan, las cuales transforman elementos de entrada en resultados (NTC ISO 9000).</t>
        </r>
      </text>
    </comment>
    <comment ref="C10" authorId="1" shapeId="0">
      <text>
        <r>
          <rPr>
            <b/>
            <sz val="9"/>
            <color indexed="8"/>
            <rFont val="Tahoma"/>
            <family val="2"/>
          </rPr>
          <t>Peligro:</t>
        </r>
        <r>
          <rPr>
            <sz val="9"/>
            <color indexed="8"/>
            <rFont val="Tahoma"/>
            <family val="2"/>
          </rPr>
          <t xml:space="preserve"> Fuente, situación o acto con potencial de daño en términos de enfermedad, lesión a las personas o una combinación de éstos.</t>
        </r>
      </text>
    </comment>
    <comment ref="G10" authorId="1" shapeId="0">
      <text>
        <r>
          <rPr>
            <sz val="8"/>
            <color indexed="8"/>
            <rFont val="Arial"/>
            <family val="2"/>
          </rPr>
          <t>Corresponden a Medidas de Intervención en Fuente (F), Medio (M) y Trabajador (T) que se vienen aplicando de forma permanente en el IDU, de acuerdo con "Medidas de Control para cada uno de los Peligros (Factores de Riesgo)" y según Métodos de Control OHSAS 18001: Eliminación, Sustitución, Controles de Ingeniería, Señalización / Advertencia, Controles Administrativos y Equipos / Elementos de Protección Personal.</t>
        </r>
      </text>
    </comment>
    <comment ref="J10" authorId="1" shapeId="0">
      <text>
        <r>
          <rPr>
            <sz val="8"/>
            <color indexed="8"/>
            <rFont val="Arial"/>
            <family val="2"/>
          </rPr>
          <t>Evaluación del Riesgo: Proceso para determinar el nivel de riesgo  asociado al nivel de probabilidad y el nivel de consecuencia. Es calificar el riesgo asociado a cada peligro, incluyendo los controles existentes que están implementados. Se considera la eficacia de dichos controles, así como la probabilidad y las consecuencias si éstos fallan.</t>
        </r>
      </text>
    </comment>
    <comment ref="J11" authorId="1" shapeId="0">
      <text>
        <r>
          <rPr>
            <b/>
            <sz val="8"/>
            <color indexed="8"/>
            <rFont val="Tahoma"/>
            <family val="2"/>
          </rPr>
          <t xml:space="preserve">Nivel de Deficiencia:
</t>
        </r>
        <r>
          <rPr>
            <sz val="8"/>
            <color indexed="8"/>
            <rFont val="Tahoma"/>
            <family val="2"/>
          </rPr>
          <t>Magnitud de la relación esperable entre (1) el conjunto de peligros detectados y su relación causal directa con posibles incidentes y (2), con la eficacia de las medidas preventivas existentes en un lugar de trabajo.</t>
        </r>
      </text>
    </comment>
    <comment ref="K11" authorId="1" shapeId="0">
      <text>
        <r>
          <rPr>
            <b/>
            <sz val="8"/>
            <color indexed="8"/>
            <rFont val="Tahoma"/>
            <family val="2"/>
          </rPr>
          <t xml:space="preserve">NIVEL DE EXPOSICIÓN (NE)
</t>
        </r>
        <r>
          <rPr>
            <sz val="8"/>
            <color indexed="8"/>
            <rFont val="Tahoma"/>
            <family val="2"/>
          </rPr>
          <t>Situación de exposición a un peligro que se presenta en un tiempo determinado durante la jornada Laboral</t>
        </r>
      </text>
    </comment>
    <comment ref="L11" authorId="1" shapeId="0">
      <text>
        <r>
          <rPr>
            <b/>
            <sz val="8"/>
            <color indexed="8"/>
            <rFont val="Tahoma"/>
            <family val="2"/>
          </rPr>
          <t xml:space="preserve">NIVEL DE PROBABILIDAD (NP) 
</t>
        </r>
        <r>
          <rPr>
            <sz val="8"/>
            <color indexed="8"/>
            <rFont val="Tahoma"/>
            <family val="2"/>
          </rPr>
          <t>Producto del Nivel de Deficiencia por el Nivel de Exposición.</t>
        </r>
      </text>
    </comment>
    <comment ref="M11" authorId="1" shapeId="0">
      <text>
        <r>
          <rPr>
            <b/>
            <sz val="8"/>
            <color indexed="8"/>
            <rFont val="Tahoma"/>
            <family val="2"/>
          </rPr>
          <t>Muy Alto (MA) Entre 40 y 24</t>
        </r>
        <r>
          <rPr>
            <sz val="8"/>
            <color indexed="8"/>
            <rFont val="Tahoma"/>
            <family val="2"/>
          </rPr>
          <t xml:space="preserve"> Situación deficiente con exposición continua, o muy deficiente con exposición frecuente. Normalmente la materialización del riesgo ocurre con frecuencia.
</t>
        </r>
        <r>
          <rPr>
            <b/>
            <sz val="8"/>
            <color indexed="8"/>
            <rFont val="Tahoma"/>
            <family val="2"/>
          </rPr>
          <t>Alto (A) Entre 20 y 10</t>
        </r>
        <r>
          <rPr>
            <sz val="8"/>
            <color indexed="8"/>
            <rFont val="Tahoma"/>
            <family val="2"/>
          </rPr>
          <t xml:space="preserve"> Situación deficiente con exposición frecuente u ocasional, o bien situación muy deficiente con exposición ocasional o esporádica. La materialización del riesgo es posible que suceda varias veces en la
vida laboral.
</t>
        </r>
        <r>
          <rPr>
            <b/>
            <sz val="8"/>
            <color indexed="8"/>
            <rFont val="Tahoma"/>
            <family val="2"/>
          </rPr>
          <t xml:space="preserve">Medio (M) Entre 8 y 6 </t>
        </r>
        <r>
          <rPr>
            <sz val="8"/>
            <color indexed="8"/>
            <rFont val="Tahoma"/>
            <family val="2"/>
          </rPr>
          <t xml:space="preserve">Situación deficiente con exposición esporádica, o bien situación mejorable con exposición continuada o frecuente. Es posible que suceda el daño alguna vez.
</t>
        </r>
        <r>
          <rPr>
            <b/>
            <sz val="8"/>
            <color indexed="8"/>
            <rFont val="Tahoma"/>
            <family val="2"/>
          </rPr>
          <t xml:space="preserve">Bajo (B) Entre 4 y 2
</t>
        </r>
        <r>
          <rPr>
            <sz val="8"/>
            <color indexed="8"/>
            <rFont val="Tahoma"/>
            <family val="2"/>
          </rPr>
          <t>Situación mejorable con exposición ocasional o esporádica, o situación sin anomalía destacable con cualquier nivel de exposición. No es esperable que se materialice el riesgo, aunque puede ser</t>
        </r>
      </text>
    </comment>
    <comment ref="N11" authorId="1" shapeId="0">
      <text>
        <r>
          <rPr>
            <b/>
            <sz val="8"/>
            <color indexed="8"/>
            <rFont val="Tahoma"/>
            <family val="2"/>
          </rPr>
          <t>Mortal o Catastrófico</t>
        </r>
        <r>
          <rPr>
            <sz val="8"/>
            <color indexed="8"/>
            <rFont val="Tahoma"/>
            <family val="2"/>
          </rPr>
          <t xml:space="preserve"> (M) 100 Muerte (s)
</t>
        </r>
        <r>
          <rPr>
            <b/>
            <sz val="8"/>
            <color indexed="8"/>
            <rFont val="Tahoma"/>
            <family val="2"/>
          </rPr>
          <t>Muy grave (</t>
        </r>
        <r>
          <rPr>
            <sz val="8"/>
            <color indexed="8"/>
            <rFont val="Tahoma"/>
            <family val="2"/>
          </rPr>
          <t xml:space="preserve">MG) 60 Lesiones o enfermedades graves irreparables (incapacidad permante parcial o invalidez
</t>
        </r>
        <r>
          <rPr>
            <b/>
            <sz val="8"/>
            <color indexed="8"/>
            <rFont val="Tahoma"/>
            <family val="2"/>
          </rPr>
          <t>Grave</t>
        </r>
        <r>
          <rPr>
            <sz val="8"/>
            <color indexed="8"/>
            <rFont val="Tahoma"/>
            <family val="2"/>
          </rPr>
          <t xml:space="preserve"> (G) 25 , Les\ones o enfermedades con Incapacidad laboral temporal (ILT).
</t>
        </r>
        <r>
          <rPr>
            <b/>
            <sz val="8"/>
            <color indexed="8"/>
            <rFont val="Tahoma"/>
            <family val="2"/>
          </rPr>
          <t xml:space="preserve">Leve </t>
        </r>
        <r>
          <rPr>
            <sz val="8"/>
            <color indexed="8"/>
            <rFont val="Tahoma"/>
            <family val="2"/>
          </rPr>
          <t>(L) 10 Lesiones o enfermedades que no requieren incapacidad.</t>
        </r>
      </text>
    </comment>
    <comment ref="O11" authorId="1" shapeId="0">
      <text>
        <r>
          <rPr>
            <sz val="8"/>
            <color indexed="8"/>
            <rFont val="Tahoma"/>
            <family val="2"/>
          </rPr>
          <t>Nivel de riesgo y de intervención</t>
        </r>
        <r>
          <rPr>
            <b/>
            <sz val="8"/>
            <color indexed="8"/>
            <rFont val="Tahoma"/>
            <family val="2"/>
          </rPr>
          <t xml:space="preserve"> NR=NPxNC</t>
        </r>
      </text>
    </comment>
    <comment ref="P11" authorId="1" shapeId="0">
      <text>
        <r>
          <rPr>
            <b/>
            <sz val="8"/>
            <color indexed="8"/>
            <rFont val="Tahoma"/>
            <family val="2"/>
          </rPr>
          <t xml:space="preserve">I 4000 - 600 </t>
        </r>
        <r>
          <rPr>
            <sz val="8"/>
            <color indexed="8"/>
            <rFont val="Tahoma"/>
            <family val="2"/>
          </rPr>
          <t xml:space="preserve">Situación crítica. Suspender actividades hasta que el riesgo esté bajo control. intervención urgente.
</t>
        </r>
        <r>
          <rPr>
            <b/>
            <sz val="8"/>
            <color indexed="8"/>
            <rFont val="Tahoma"/>
            <family val="2"/>
          </rPr>
          <t xml:space="preserve">Il 500 - 150 </t>
        </r>
        <r>
          <rPr>
            <sz val="8"/>
            <color indexed="8"/>
            <rFont val="Tahoma"/>
            <family val="2"/>
          </rPr>
          <t xml:space="preserve">Corregir y adoptar medidas de control de inmediato
</t>
        </r>
        <r>
          <rPr>
            <b/>
            <sz val="8"/>
            <color indexed="8"/>
            <rFont val="Tahoma"/>
            <family val="2"/>
          </rPr>
          <t xml:space="preserve">Ill 120 - 40 </t>
        </r>
        <r>
          <rPr>
            <sz val="8"/>
            <color indexed="8"/>
            <rFont val="Tahoma"/>
            <family val="2"/>
          </rPr>
          <t xml:space="preserve">Mejorar si es posible. Sería conveniente justificar la intervención y su rentabilidad.
</t>
        </r>
        <r>
          <rPr>
            <b/>
            <sz val="8"/>
            <color indexed="8"/>
            <rFont val="Tahoma"/>
            <family val="2"/>
          </rPr>
          <t xml:space="preserve">IV 20 </t>
        </r>
        <r>
          <rPr>
            <sz val="8"/>
            <color indexed="8"/>
            <rFont val="Tahoma"/>
            <family val="2"/>
          </rPr>
          <t>Mantener las medidas de control existentes, pero se deberían considerar soluciones o mejoras y se deben hacer comprobaciones periódicas para asegurar que el riesgo aún es aceptable.</t>
        </r>
      </text>
    </comment>
    <comment ref="Q11" authorId="1" shapeId="0">
      <text>
        <r>
          <rPr>
            <b/>
            <sz val="8"/>
            <color indexed="8"/>
            <rFont val="Arial"/>
            <family val="2"/>
          </rPr>
          <t>I No Aceptable</t>
        </r>
        <r>
          <rPr>
            <sz val="8"/>
            <color indexed="8"/>
            <rFont val="Arial"/>
            <family val="2"/>
          </rPr>
          <t xml:space="preserve"> Situación crítica, corrección urgente
</t>
        </r>
        <r>
          <rPr>
            <b/>
            <sz val="8"/>
            <color indexed="8"/>
            <rFont val="Arial"/>
            <family val="2"/>
          </rPr>
          <t>II No Aceptable o Aceptable
con control especifico.</t>
        </r>
        <r>
          <rPr>
            <sz val="8"/>
            <color indexed="8"/>
            <rFont val="Arial"/>
            <family val="2"/>
          </rPr>
          <t xml:space="preserve"> Corregir o adoptar medidas de control
</t>
        </r>
        <r>
          <rPr>
            <b/>
            <sz val="8"/>
            <color indexed="8"/>
            <rFont val="Arial"/>
            <family val="2"/>
          </rPr>
          <t>III Mejorable.</t>
        </r>
        <r>
          <rPr>
            <sz val="8"/>
            <color indexed="8"/>
            <rFont val="Arial"/>
            <family val="2"/>
          </rPr>
          <t xml:space="preserve"> Mejorar el control existente
</t>
        </r>
        <r>
          <rPr>
            <b/>
            <sz val="8"/>
            <color indexed="8"/>
            <rFont val="Arial"/>
            <family val="2"/>
          </rPr>
          <t>IV Aceptable</t>
        </r>
        <r>
          <rPr>
            <sz val="8"/>
            <color indexed="8"/>
            <rFont val="Arial"/>
            <family val="2"/>
          </rPr>
          <t xml:space="preserve"> No intervenir, salvo que un análisis más preciso lo justifique</t>
        </r>
      </text>
    </comment>
    <comment ref="Z11" authorId="1" shapeId="0">
      <text>
        <r>
          <rPr>
            <b/>
            <sz val="7"/>
            <color indexed="8"/>
            <rFont val="Tahoma"/>
            <family val="2"/>
          </rPr>
          <t xml:space="preserve">Eliminación: </t>
        </r>
        <r>
          <rPr>
            <sz val="7"/>
            <color indexed="8"/>
            <rFont val="Tahoma"/>
            <family val="2"/>
          </rPr>
          <t xml:space="preserve">Modificar un diseño para eliminar el peligro, por ejemplo, introducir
dispositivos mecánicos de levantamiento para eliminar el peligro de manipulación manual.
</t>
        </r>
      </text>
    </comment>
    <comment ref="AA11" authorId="1" shapeId="0">
      <text>
        <r>
          <rPr>
            <b/>
            <sz val="7"/>
            <color indexed="8"/>
            <rFont val="Tahoma"/>
            <family val="2"/>
          </rPr>
          <t>Sustitución:</t>
        </r>
        <r>
          <rPr>
            <sz val="7"/>
            <color indexed="8"/>
            <rFont val="Tahoma"/>
            <family val="2"/>
          </rPr>
          <t xml:space="preserve"> reemplazar por un material menos peligroso o reducir la energía del sistema (por ejemplo, reducir la fuerza, el amperaje, la presión, la temperatura, el ruido, etc.).
• Sustitución por un material menos peligroso  </t>
        </r>
      </text>
    </comment>
    <comment ref="AB11" authorId="1" shapeId="0">
      <text>
        <r>
          <rPr>
            <b/>
            <sz val="7"/>
            <color indexed="8"/>
            <rFont val="Tahoma"/>
            <family val="2"/>
          </rPr>
          <t xml:space="preserve">Controles de ingeniería: </t>
        </r>
        <r>
          <rPr>
            <sz val="7"/>
            <color indexed="8"/>
            <rFont val="Tahoma"/>
            <family val="2"/>
          </rPr>
          <t xml:space="preserve">instalar sistemas de ventilación, protección para las máquinas, enclavamiento, cerramientos acústicos, etc. 
• Sistemas de ventilación
• Guardas de Maquinaria
• Encerramientos para el ruido
• Los cortacircuitos (breakers)  
• Barandas de seguridad
</t>
        </r>
      </text>
    </comment>
    <comment ref="AC11" authorId="1" shapeId="0">
      <text>
        <r>
          <rPr>
            <b/>
            <sz val="7"/>
            <color indexed="8"/>
            <rFont val="Tahoma"/>
            <family val="2"/>
          </rPr>
          <t xml:space="preserve">Controles administrativos: 
</t>
        </r>
        <r>
          <rPr>
            <sz val="7"/>
            <color indexed="8"/>
            <rFont val="Tahoma"/>
            <family val="2"/>
          </rPr>
          <t>• Instalación de alarmas,
• procedimientos de seguridad de los equipos, controles de acceso, capacitación del personal.
• Procedimientos de trabajo seguro (Controles Operacionales)
• Rotación de trabajadores
• Inspecciones de Seguridad
• Entrenamientos de Seguridad en General</t>
        </r>
      </text>
    </comment>
    <comment ref="AD11" authorId="1" shapeId="0">
      <text>
        <r>
          <rPr>
            <sz val="7"/>
            <color indexed="8"/>
            <rFont val="Arial"/>
            <family val="2"/>
          </rPr>
          <t>• Cascos
• Gafas de Seguridad
• Protectores Auditivos
• Protectores Respiratorios 
• Protectores Faciales
• Botas de Seguridad
• Guantes de Seguridad
• Entre otros</t>
        </r>
      </text>
    </comment>
  </commentList>
</comments>
</file>

<file path=xl/comments4.xml><?xml version="1.0" encoding="utf-8"?>
<comments xmlns="http://schemas.openxmlformats.org/spreadsheetml/2006/main">
  <authors>
    <author>Diego Alejandro Rodríguez García</author>
    <author/>
  </authors>
  <commentList>
    <comment ref="J6" authorId="0" shapeId="0">
      <text>
        <r>
          <rPr>
            <b/>
            <sz val="9"/>
            <color indexed="81"/>
            <rFont val="Tahoma"/>
            <family val="2"/>
          </rPr>
          <t xml:space="preserve">Proceso: </t>
        </r>
        <r>
          <rPr>
            <sz val="9"/>
            <color indexed="81"/>
            <rFont val="Tahoma"/>
            <family val="2"/>
          </rPr>
          <t>Conjunto de actividades mutuamente relacionadas o que interactúan, las cuales transforman elementos de entrada en resultados (NTC ISO 9000).</t>
        </r>
      </text>
    </comment>
    <comment ref="C10" authorId="1" shapeId="0">
      <text>
        <r>
          <rPr>
            <b/>
            <sz val="9"/>
            <color indexed="8"/>
            <rFont val="Tahoma"/>
            <family val="2"/>
          </rPr>
          <t>Peligro:</t>
        </r>
        <r>
          <rPr>
            <sz val="9"/>
            <color indexed="8"/>
            <rFont val="Tahoma"/>
            <family val="2"/>
          </rPr>
          <t xml:space="preserve"> Fuente, situación o acto con potencial de daño en términos de enfermedad, lesión a las personas o una combinación de éstos.</t>
        </r>
      </text>
    </comment>
    <comment ref="G10" authorId="1" shapeId="0">
      <text>
        <r>
          <rPr>
            <sz val="8"/>
            <color indexed="8"/>
            <rFont val="Arial"/>
            <family val="2"/>
          </rPr>
          <t>Corresponden a Medidas de Intervención en Fuente (F), Medio (M) y Trabajador (T) que se vienen aplicando de forma permanente en el IDU, de acuerdo con "Medidas de Control para cada uno de los Peligros (Factores de Riesgo)" y según Métodos de Control OHSAS 18001: Eliminación, Sustitución, Controles de Ingeniería, Señalización / Advertencia, Controles Administrativos y Equipos / Elementos de Protección Personal.</t>
        </r>
      </text>
    </comment>
    <comment ref="J10" authorId="1" shapeId="0">
      <text>
        <r>
          <rPr>
            <sz val="8"/>
            <color indexed="8"/>
            <rFont val="Arial"/>
            <family val="2"/>
          </rPr>
          <t>Evaluación del Riesgo: Proceso para determinar el nivel de riesgo  asociado al nivel de probabilidad y el nivel de consecuencia. Es calificar el riesgo asociado a cada peligro, incluyendo los controles existentes que están implementados. Se considera la eficacia de dichos controles, así como la probabilidad y las consecuencias si éstos fallan.</t>
        </r>
      </text>
    </comment>
    <comment ref="J11" authorId="1" shapeId="0">
      <text>
        <r>
          <rPr>
            <b/>
            <sz val="8"/>
            <color indexed="8"/>
            <rFont val="Tahoma"/>
            <family val="2"/>
          </rPr>
          <t xml:space="preserve">Nivel de Deficiencia:
</t>
        </r>
        <r>
          <rPr>
            <sz val="8"/>
            <color indexed="8"/>
            <rFont val="Tahoma"/>
            <family val="2"/>
          </rPr>
          <t>Magnitud de la relación esperable entre (1) el conjunto de peligros detectados y su relación causal directa con posibles incidentes y (2), con la eficacia de las medidas preventivas existentes en un lugar de trabajo.</t>
        </r>
      </text>
    </comment>
    <comment ref="K11" authorId="1" shapeId="0">
      <text>
        <r>
          <rPr>
            <b/>
            <sz val="8"/>
            <color indexed="8"/>
            <rFont val="Tahoma"/>
            <family val="2"/>
          </rPr>
          <t xml:space="preserve">NIVEL DE EXPOSICIÓN (NE)
</t>
        </r>
        <r>
          <rPr>
            <sz val="8"/>
            <color indexed="8"/>
            <rFont val="Tahoma"/>
            <family val="2"/>
          </rPr>
          <t>Situación de exposición a un peligro que se presenta en un tiempo determinado durante la jornada Laboral</t>
        </r>
      </text>
    </comment>
    <comment ref="L11" authorId="1" shapeId="0">
      <text>
        <r>
          <rPr>
            <b/>
            <sz val="8"/>
            <color indexed="8"/>
            <rFont val="Tahoma"/>
            <family val="2"/>
          </rPr>
          <t xml:space="preserve">NIVEL DE PROBABILIDAD (NP) 
</t>
        </r>
        <r>
          <rPr>
            <sz val="8"/>
            <color indexed="8"/>
            <rFont val="Tahoma"/>
            <family val="2"/>
          </rPr>
          <t>Producto del Nivel de Deficiencia por el Nivel de Exposición.</t>
        </r>
      </text>
    </comment>
    <comment ref="M11" authorId="1" shapeId="0">
      <text>
        <r>
          <rPr>
            <b/>
            <sz val="8"/>
            <color indexed="8"/>
            <rFont val="Tahoma"/>
            <family val="2"/>
          </rPr>
          <t>Muy Alto (MA) Entre 40 y 24</t>
        </r>
        <r>
          <rPr>
            <sz val="8"/>
            <color indexed="8"/>
            <rFont val="Tahoma"/>
            <family val="2"/>
          </rPr>
          <t xml:space="preserve"> Situación deficiente con exposición continua, o muy deficiente con exposición frecuente. Normalmente la materialización del riesgo ocurre con frecuencia.
</t>
        </r>
        <r>
          <rPr>
            <b/>
            <sz val="8"/>
            <color indexed="8"/>
            <rFont val="Tahoma"/>
            <family val="2"/>
          </rPr>
          <t>Alto (A) Entre 20 y 10</t>
        </r>
        <r>
          <rPr>
            <sz val="8"/>
            <color indexed="8"/>
            <rFont val="Tahoma"/>
            <family val="2"/>
          </rPr>
          <t xml:space="preserve"> Situación deficiente con exposición frecuente u ocasional, o bien situación muy deficiente con exposición ocasional o esporádica. La materialización del riesgo es posible que suceda varias veces en la
vida laboral.
</t>
        </r>
        <r>
          <rPr>
            <b/>
            <sz val="8"/>
            <color indexed="8"/>
            <rFont val="Tahoma"/>
            <family val="2"/>
          </rPr>
          <t xml:space="preserve">Medio (M) Entre 8 y 6 </t>
        </r>
        <r>
          <rPr>
            <sz val="8"/>
            <color indexed="8"/>
            <rFont val="Tahoma"/>
            <family val="2"/>
          </rPr>
          <t xml:space="preserve">Situación deficiente con exposición esporádica, o bien situación mejorable con exposición continuada o frecuente. Es posible que suceda el daño alguna vez.
</t>
        </r>
        <r>
          <rPr>
            <b/>
            <sz val="8"/>
            <color indexed="8"/>
            <rFont val="Tahoma"/>
            <family val="2"/>
          </rPr>
          <t xml:space="preserve">Bajo (B) Entre 4 y 2
</t>
        </r>
        <r>
          <rPr>
            <sz val="8"/>
            <color indexed="8"/>
            <rFont val="Tahoma"/>
            <family val="2"/>
          </rPr>
          <t>Situación mejorable con exposición ocasional o esporádica, o situación sin anomalía destacable con cualquier nivel de exposición. No es esperable que se materialice el riesgo, aunque puede ser</t>
        </r>
      </text>
    </comment>
    <comment ref="N11" authorId="1" shapeId="0">
      <text>
        <r>
          <rPr>
            <b/>
            <sz val="8"/>
            <color indexed="8"/>
            <rFont val="Tahoma"/>
            <family val="2"/>
          </rPr>
          <t>Mortal o Catastrófico</t>
        </r>
        <r>
          <rPr>
            <sz val="8"/>
            <color indexed="8"/>
            <rFont val="Tahoma"/>
            <family val="2"/>
          </rPr>
          <t xml:space="preserve"> (M) 100 Muerte (s)
</t>
        </r>
        <r>
          <rPr>
            <b/>
            <sz val="8"/>
            <color indexed="8"/>
            <rFont val="Tahoma"/>
            <family val="2"/>
          </rPr>
          <t>Muy grave (</t>
        </r>
        <r>
          <rPr>
            <sz val="8"/>
            <color indexed="8"/>
            <rFont val="Tahoma"/>
            <family val="2"/>
          </rPr>
          <t xml:space="preserve">MG) 60 Lesiones o enfermedades graves irreparables (incapacidad permante parcial o invalidez
</t>
        </r>
        <r>
          <rPr>
            <b/>
            <sz val="8"/>
            <color indexed="8"/>
            <rFont val="Tahoma"/>
            <family val="2"/>
          </rPr>
          <t>Grave</t>
        </r>
        <r>
          <rPr>
            <sz val="8"/>
            <color indexed="8"/>
            <rFont val="Tahoma"/>
            <family val="2"/>
          </rPr>
          <t xml:space="preserve"> (G) 25 , Les\ones o enfermedades con Incapacidad laboral temporal (ILT).
</t>
        </r>
        <r>
          <rPr>
            <b/>
            <sz val="8"/>
            <color indexed="8"/>
            <rFont val="Tahoma"/>
            <family val="2"/>
          </rPr>
          <t xml:space="preserve">Leve </t>
        </r>
        <r>
          <rPr>
            <sz val="8"/>
            <color indexed="8"/>
            <rFont val="Tahoma"/>
            <family val="2"/>
          </rPr>
          <t>(L) 10 Lesiones o enfermedades que no requieren incapacidad.</t>
        </r>
      </text>
    </comment>
    <comment ref="O11" authorId="1" shapeId="0">
      <text>
        <r>
          <rPr>
            <sz val="8"/>
            <color indexed="8"/>
            <rFont val="Tahoma"/>
            <family val="2"/>
          </rPr>
          <t>Nivel de riesgo y de intervención</t>
        </r>
        <r>
          <rPr>
            <b/>
            <sz val="8"/>
            <color indexed="8"/>
            <rFont val="Tahoma"/>
            <family val="2"/>
          </rPr>
          <t xml:space="preserve"> NR=NPxNC</t>
        </r>
      </text>
    </comment>
    <comment ref="P11" authorId="1" shapeId="0">
      <text>
        <r>
          <rPr>
            <b/>
            <sz val="8"/>
            <color indexed="8"/>
            <rFont val="Tahoma"/>
            <family val="2"/>
          </rPr>
          <t xml:space="preserve">I 4000 - 600 </t>
        </r>
        <r>
          <rPr>
            <sz val="8"/>
            <color indexed="8"/>
            <rFont val="Tahoma"/>
            <family val="2"/>
          </rPr>
          <t xml:space="preserve">Situación crítica. Suspender actividades hasta que el riesgo esté bajo control. intervención urgente.
</t>
        </r>
        <r>
          <rPr>
            <b/>
            <sz val="8"/>
            <color indexed="8"/>
            <rFont val="Tahoma"/>
            <family val="2"/>
          </rPr>
          <t xml:space="preserve">Il 500 - 150 </t>
        </r>
        <r>
          <rPr>
            <sz val="8"/>
            <color indexed="8"/>
            <rFont val="Tahoma"/>
            <family val="2"/>
          </rPr>
          <t xml:space="preserve">Corregir y adoptar medidas de control de inmediato
</t>
        </r>
        <r>
          <rPr>
            <b/>
            <sz val="8"/>
            <color indexed="8"/>
            <rFont val="Tahoma"/>
            <family val="2"/>
          </rPr>
          <t xml:space="preserve">Ill 120 - 40 </t>
        </r>
        <r>
          <rPr>
            <sz val="8"/>
            <color indexed="8"/>
            <rFont val="Tahoma"/>
            <family val="2"/>
          </rPr>
          <t xml:space="preserve">Mejorar si es posible. Sería conveniente justificar la intervención y su rentabilidad.
</t>
        </r>
        <r>
          <rPr>
            <b/>
            <sz val="8"/>
            <color indexed="8"/>
            <rFont val="Tahoma"/>
            <family val="2"/>
          </rPr>
          <t xml:space="preserve">IV 20 </t>
        </r>
        <r>
          <rPr>
            <sz val="8"/>
            <color indexed="8"/>
            <rFont val="Tahoma"/>
            <family val="2"/>
          </rPr>
          <t>Mantener las medidas de control existentes, pero se deberían considerar soluciones o mejoras y se deben hacer comprobaciones periódicas para asegurar que el riesgo aún es aceptable.</t>
        </r>
      </text>
    </comment>
    <comment ref="Q11" authorId="1" shapeId="0">
      <text>
        <r>
          <rPr>
            <b/>
            <sz val="8"/>
            <color indexed="8"/>
            <rFont val="Arial"/>
            <family val="2"/>
          </rPr>
          <t>I No Aceptable</t>
        </r>
        <r>
          <rPr>
            <sz val="8"/>
            <color indexed="8"/>
            <rFont val="Arial"/>
            <family val="2"/>
          </rPr>
          <t xml:space="preserve"> Situación crítica, corrección urgente
</t>
        </r>
        <r>
          <rPr>
            <b/>
            <sz val="8"/>
            <color indexed="8"/>
            <rFont val="Arial"/>
            <family val="2"/>
          </rPr>
          <t>II No Aceptable o Aceptable
con control especifico.</t>
        </r>
        <r>
          <rPr>
            <sz val="8"/>
            <color indexed="8"/>
            <rFont val="Arial"/>
            <family val="2"/>
          </rPr>
          <t xml:space="preserve"> Corregir o adoptar medidas de control
</t>
        </r>
        <r>
          <rPr>
            <b/>
            <sz val="8"/>
            <color indexed="8"/>
            <rFont val="Arial"/>
            <family val="2"/>
          </rPr>
          <t>III Mejorable.</t>
        </r>
        <r>
          <rPr>
            <sz val="8"/>
            <color indexed="8"/>
            <rFont val="Arial"/>
            <family val="2"/>
          </rPr>
          <t xml:space="preserve"> Mejorar el control existente
</t>
        </r>
        <r>
          <rPr>
            <b/>
            <sz val="8"/>
            <color indexed="8"/>
            <rFont val="Arial"/>
            <family val="2"/>
          </rPr>
          <t>IV Aceptable</t>
        </r>
        <r>
          <rPr>
            <sz val="8"/>
            <color indexed="8"/>
            <rFont val="Arial"/>
            <family val="2"/>
          </rPr>
          <t xml:space="preserve"> No intervenir, salvo que un análisis más preciso lo justifique</t>
        </r>
      </text>
    </comment>
    <comment ref="Z11" authorId="1" shapeId="0">
      <text>
        <r>
          <rPr>
            <b/>
            <sz val="7"/>
            <color indexed="8"/>
            <rFont val="Tahoma"/>
            <family val="2"/>
          </rPr>
          <t xml:space="preserve">Eliminación: </t>
        </r>
        <r>
          <rPr>
            <sz val="7"/>
            <color indexed="8"/>
            <rFont val="Tahoma"/>
            <family val="2"/>
          </rPr>
          <t xml:space="preserve">Modificar un diseño para eliminar el peligro, por ejemplo, introducir
dispositivos mecánicos de levantamiento para eliminar el peligro de manipulación manual.
</t>
        </r>
      </text>
    </comment>
    <comment ref="AA11" authorId="1" shapeId="0">
      <text>
        <r>
          <rPr>
            <b/>
            <sz val="7"/>
            <color indexed="8"/>
            <rFont val="Tahoma"/>
            <family val="2"/>
          </rPr>
          <t>Sustitución:</t>
        </r>
        <r>
          <rPr>
            <sz val="7"/>
            <color indexed="8"/>
            <rFont val="Tahoma"/>
            <family val="2"/>
          </rPr>
          <t xml:space="preserve"> reemplazar por un material menos peligroso o reducir la energía del sistema (por ejemplo, reducir la fuerza, el amperaje, la presión, la temperatura, el ruido, etc.).
• Sustitución por un material menos peligroso  </t>
        </r>
      </text>
    </comment>
    <comment ref="AB11" authorId="1" shapeId="0">
      <text>
        <r>
          <rPr>
            <b/>
            <sz val="7"/>
            <color indexed="8"/>
            <rFont val="Tahoma"/>
            <family val="2"/>
          </rPr>
          <t xml:space="preserve">Controles de ingeniería: </t>
        </r>
        <r>
          <rPr>
            <sz val="7"/>
            <color indexed="8"/>
            <rFont val="Tahoma"/>
            <family val="2"/>
          </rPr>
          <t xml:space="preserve">instalar sistemas de ventilación, protección para las máquinas, enclavamiento, cerramientos acústicos, etc. 
• Sistemas de ventilación
• Guardas de Maquinaria
• Encerramientos para el ruido
• Los cortacircuitos (breakers)  
• Barandas de seguridad
</t>
        </r>
      </text>
    </comment>
    <comment ref="AC11" authorId="1" shapeId="0">
      <text>
        <r>
          <rPr>
            <b/>
            <sz val="7"/>
            <color indexed="8"/>
            <rFont val="Tahoma"/>
            <family val="2"/>
          </rPr>
          <t xml:space="preserve">Controles administrativos: 
</t>
        </r>
        <r>
          <rPr>
            <sz val="7"/>
            <color indexed="8"/>
            <rFont val="Tahoma"/>
            <family val="2"/>
          </rPr>
          <t>• Instalación de alarmas,
• procedimientos de seguridad de los equipos, controles de acceso, capacitación del personal.
• Procedimientos de trabajo seguro (Controles Operacionales)
• Rotación de trabajadores
• Inspecciones de Seguridad
• Entrenamientos de Seguridad en General</t>
        </r>
      </text>
    </comment>
    <comment ref="AD11" authorId="1" shapeId="0">
      <text>
        <r>
          <rPr>
            <sz val="7"/>
            <color indexed="8"/>
            <rFont val="Arial"/>
            <family val="2"/>
          </rPr>
          <t>• Cascos
• Gafas de Seguridad
• Protectores Auditivos
• Protectores Respiratorios 
• Protectores Faciales
• Botas de Seguridad
• Guantes de Seguridad
• Entre otros</t>
        </r>
      </text>
    </comment>
  </commentList>
</comments>
</file>

<file path=xl/sharedStrings.xml><?xml version="1.0" encoding="utf-8"?>
<sst xmlns="http://schemas.openxmlformats.org/spreadsheetml/2006/main" count="488" uniqueCount="103">
  <si>
    <t xml:space="preserve">   </t>
  </si>
  <si>
    <t>SEDE O PROYECTO:</t>
  </si>
  <si>
    <t xml:space="preserve">PROCESO (S): </t>
  </si>
  <si>
    <t>DEPENDENCIA:</t>
  </si>
  <si>
    <t>ACTIVIDAD</t>
  </si>
  <si>
    <t>ÁREA:</t>
  </si>
  <si>
    <t>FECHA DE ELABORACIÓN</t>
  </si>
  <si>
    <t>ELABORADO POR:</t>
  </si>
  <si>
    <t>TAREA</t>
  </si>
  <si>
    <t>Rutinaria
(SI / NO)</t>
  </si>
  <si>
    <t>IDENTIFICACIÓN DEL PELIGRO</t>
  </si>
  <si>
    <t>EFECTOS POSIBLES</t>
  </si>
  <si>
    <t>CONTROLES EXISTENTES</t>
  </si>
  <si>
    <t>Valoración del Riesgo</t>
  </si>
  <si>
    <t>CRITERIOS PARA ESTABLECER CONTROLES</t>
  </si>
  <si>
    <t>CLASIFICACIÓN</t>
  </si>
  <si>
    <t>DESCRIPCIÓN DEL (LOS)  PELIGRO (S)</t>
  </si>
  <si>
    <t>FUENTE GENERADORA</t>
  </si>
  <si>
    <t>Fuente</t>
  </si>
  <si>
    <t>Medio</t>
  </si>
  <si>
    <t>Individuo</t>
  </si>
  <si>
    <t>Nivel de Deficiencia (ND)</t>
  </si>
  <si>
    <t xml:space="preserve">Nivel de Exposición </t>
  </si>
  <si>
    <t>Nivel de  Probabilidad NP (ND X NR)</t>
  </si>
  <si>
    <t>Interpretación del Nivel de Probabilidad</t>
  </si>
  <si>
    <t>Nivel de Consecuencia</t>
  </si>
  <si>
    <t>Nivel de Riesgo (NR) e Intervención</t>
  </si>
  <si>
    <t>Interpretación del NR</t>
  </si>
  <si>
    <t>Aceptabilidad del Riesgo</t>
  </si>
  <si>
    <t>Expuestos</t>
  </si>
  <si>
    <t>Trabajadores  Directos</t>
  </si>
  <si>
    <t>Contratistas</t>
  </si>
  <si>
    <t>Outsourcing</t>
  </si>
  <si>
    <t>No. Total Expuestos</t>
  </si>
  <si>
    <t>Tiempo de Exposición (Horas)</t>
  </si>
  <si>
    <t>Peor Consecuencia</t>
  </si>
  <si>
    <t>Existencia de Requisito Legal   Si / No</t>
  </si>
  <si>
    <t>SUSTITUCIÓN</t>
  </si>
  <si>
    <t>CONTROLES DE INGENIERÍA</t>
  </si>
  <si>
    <t>SEÑALIZACIÓN /ADMINISTRACIÓN CONTROLES ADMINISTRATIVOS</t>
  </si>
  <si>
    <t>EQUIPOS/ELEMENTOS DE PROTECCIÓN PERSONAL</t>
  </si>
  <si>
    <t>SI</t>
  </si>
  <si>
    <t>Ninguno</t>
  </si>
  <si>
    <t>Si</t>
  </si>
  <si>
    <t>Personal Operativo</t>
  </si>
  <si>
    <t>Tropezones, caídas, golpes, heridas, fracturas abiertas o fracturas cerradas. Disconfort, molestia, dolores de cabeza, tensión nerviosa e incluso: Estrés.</t>
  </si>
  <si>
    <t>Tropezones, caídas, golpes, heridas, fracturas</t>
  </si>
  <si>
    <t>Traumas de tejidos blandos y óseos: contusiones, heridas, atrapamientos, esguinces y/o golpes.
Tropezones, Caídas.</t>
  </si>
  <si>
    <t>Todos los cargos - Todos los Trabajadores Administrativos</t>
  </si>
  <si>
    <t>Traumas de tejidos blandos y óseos</t>
  </si>
  <si>
    <t>Ubicación del trabajador acorde a su condición psico física y el trabajo a realizar.</t>
  </si>
  <si>
    <t xml:space="preserve">Inducción, Re inducción, Capacitaciones periódicas en temas de seguridad, salud ocupacional y medio ambiente, apoyo del Comité Paritario de Salud Ocupacional y apoyo del Comité de Convivencia Laboral. </t>
  </si>
  <si>
    <t xml:space="preserve">Potencialización de cualquier evento y sus consecuencias </t>
  </si>
  <si>
    <t>Psicosocial</t>
  </si>
  <si>
    <t>Estrés ocupacional, predisposición y aumento de susceptibilidad a enfermedades intestinales, cardiovasculares, metabólicas, neuropsiquiátricas, Conflictos, efectos negativos sobre la motivación y por lo tanto sobre la productividad, predisposición a mayores tasas de ausentismo y accidentalidad.  Disminución del rendimiento laboral.</t>
  </si>
  <si>
    <t>MATRIZ IDENTIFICACIÓN DE PELIGROS, VALORACIÓN DE RIESGOS Y DETERMINACIÓN DE CONTROLES</t>
  </si>
  <si>
    <t>EVALUACIÓN DEL RIESGO</t>
  </si>
  <si>
    <t>MEDIDAS DE INTERVENCIÓN</t>
  </si>
  <si>
    <t>ELIMINACIÓN</t>
  </si>
  <si>
    <t>Biomecánico</t>
  </si>
  <si>
    <t>Desordenes musculo esqueléticos, fatiga, cansancio, estrés. Algias (dolores osteomusculares), tensión, espasmo y retracciones musculares, debilidad muscular (en especial abdominal), problemas circulatorios (en especial en predispuestos).</t>
  </si>
  <si>
    <t>Programa de Pausas Activas. Desplazamientos ocasionales a otros puestos de trabajo en la realización de diferentes tareas.</t>
  </si>
  <si>
    <t>Desord. musculo esqueléticos, fatiga, cansancio, estrés.</t>
  </si>
  <si>
    <t>Realización de tareas propias de oficina. Postura de manos sobre teclado del computador
Posiciones corporales repetitivas</t>
  </si>
  <si>
    <t>Lesiones osteomusculares por trauma acumulativo: -Síndrome del Túnel del Carpo (STC) - Tendinitis - Epicondilitis
Espasmo lumbar y de cuello, Perdida de la Capacidad Laboral.</t>
  </si>
  <si>
    <t>Programa de Pausas Activas. Realización periódica de otras tareas (contestar teléfono, manipular papeles). Desplazamientos ocasionales a otros puestos de trabajo en la realización de diferentes tareas.</t>
  </si>
  <si>
    <t>Lesiones osteomusculares por trauma acumulativo. Síndrome del Túnel del Carpo (STC)</t>
  </si>
  <si>
    <t>Ajuste Antropométrico del Puesto de Trabajo</t>
  </si>
  <si>
    <t xml:space="preserve">T: Suministro de equipos, papelería y útiles de oficina adecuados a las tareas. Aplicación permanente de la herramienta: Listos para Comenzar - – Informe de Peligros e Incidentes. </t>
  </si>
  <si>
    <t>Condiciones de Seguridad</t>
  </si>
  <si>
    <t>Mecánico (elementos o partes de máquinas, herramientas, equipos, piezas a trabajar, materiales proyectados sólidos o fluidos)</t>
  </si>
  <si>
    <t>Postura prolongada mantenida</t>
  </si>
  <si>
    <t>Movimiento repetitivo</t>
  </si>
  <si>
    <t xml:space="preserve">Realización de tareas propias de oficina.
Carga Estática: Adopción de postura sedente y/o prolongada por más del 60% de la jornada laboral. </t>
  </si>
  <si>
    <t>Utilización de sillas ajustables con soporte lumbar.
Soportes elevadores de monitor</t>
  </si>
  <si>
    <t xml:space="preserve">Características de la organización del trabajo: (comunicación, tecnología, organización del trabajo, demandas cualitativas y cuantitativas de la labor). </t>
  </si>
  <si>
    <t>CARLOS A. RODRIGUEZ</t>
  </si>
  <si>
    <t>Ambiente de Trabajo"relacionado con aquellas condiciones bajo las cuales se realiza el trabajo, incluyendo factores físicos, ambientales y de otro tipo (tales como el ruido, la temperatura, la humedad, la iluminación o las condiciones climáticas).</t>
  </si>
  <si>
    <t>Uso de elementos cortantes y/o punzantes, Equipos de oficina, Útiles de Oficina.
Bisturí, ganchos, sacaganchos, grapadora, papel.</t>
  </si>
  <si>
    <t>FEBRERO DE 2017</t>
  </si>
  <si>
    <t>Revisión y/o elaboración de documentos en computador, Revisión / lectura de documentos físicos, Atención al Ciudadano, comunicaciones vía telefónica.</t>
  </si>
  <si>
    <t xml:space="preserve">Locativo (Preparación para Emergencias) </t>
  </si>
  <si>
    <t>Se sugiere: Incluir a los trabajadores IDU en el Programa de Vigilancia Epidemiológico Osteomuscular. Incluir a los trabajadores IDU en la Aplicación del Programa de Pausas Activas (Acondicionamiento Físico y/o Gimnasia Laboral - Ejercicios de acondicionamiento físico durante la jornada laboral).</t>
  </si>
  <si>
    <t>Se sugiere: Incluir a los trabajadores IDU en  el Programa de Vigilancia Epidemiológico Osteomuscular. Incluir a los trabajadores IDU en la Aplicación del Programa de Pausas Activas (Acondicionamiento Físico y/o Gimnasia Laboral - Ejercicios de acondicionamiento físico durante la jornada laboral).</t>
  </si>
  <si>
    <t xml:space="preserve">Se sugiere: Incluir a los trabajadores IDU en las capacitaciones periodicas en "Autocuidado y Prevención de Accidentes". Incluir a los trabajadores IDU en la Ejecución de un programa "Observación del Comportamiento Seguro". Incluir a los trabajadores IDU en la Ejecución de un programa de "Reporte de Actos y/o Condiciones Inseguras"  </t>
  </si>
  <si>
    <t xml:space="preserve">Se sugiere: Incluir a los trabajadores IDU en la Implementación y aplicación de un Programa de Seguridad basado en el comportamiento.  Incluir a los trabajadores IDU en la Implementación de los Programas de bienestar con participación de todos los trabajadores. Incluir a los trabajadores IDU en la aplicación práctica del programa de pausas activas (acondicionamiento físico y/o gimnasia laboral). Incluir a los trabajadores IDU en la realización periódica de encuesta sobre clima organizacional para implementación y aplicación de sistema de vigilancia epidemiológico de riesgo psicosocial (Res. 2646/2008), capacitación en “Los riesgos psicosociales y el manejo del estrés”. </t>
  </si>
  <si>
    <t>SUPERCADE AMERICAS</t>
  </si>
  <si>
    <t>SUPERCADE SUBA</t>
  </si>
  <si>
    <t>SUPERCADE CENTRO ADMINISTRATIVO DISTRITAL</t>
  </si>
  <si>
    <t xml:space="preserve">Locativo </t>
  </si>
  <si>
    <t>Cables sueltos y al piso.</t>
  </si>
  <si>
    <t>Tropezones, caídas, golpes, heridas, fracturas.</t>
  </si>
  <si>
    <t xml:space="preserve">Se sugiere: Que el IDU (Recursos Físicos) solicite formalmente al Coordinador del Supercade, hacer amarres por grupos de cables (eléctricos, telefónicos, etc.,) o colocar los cables ordenadamente en canaletas.  </t>
  </si>
  <si>
    <r>
      <rPr>
        <b/>
        <sz val="8"/>
        <rFont val="Arial"/>
        <family val="2"/>
      </rPr>
      <t xml:space="preserve">Se sugiere: </t>
    </r>
    <r>
      <rPr>
        <sz val="8"/>
        <rFont val="Arial"/>
        <family val="2"/>
      </rPr>
      <t xml:space="preserve">Incluir a los trabajadores IDU  en la Implementación y aplicación de un Programa de Seguridad basado en el comportamiento.  Incluir a los trabajadores IDU    en la Implementación de los Programas de bienestar con participación de todos los trabajadores. Incluir a los trabajadores IDU en la aplicación práctica del programa de pausas activas (acondicionamiento físico y/o gimnasia laboral). Incluir al trabajador en la realización periódica de encuesta sobre clima organizacional para implementación y aplicación de sistema de vigilancia epidemiológico de riesgo psicosocial (Res. 2646/2008), capacitación en “Los riesgos psicosociales y el manejo del estrés”. </t>
    </r>
  </si>
  <si>
    <t xml:space="preserve">Se sugiere: Incluir a los trabajadores IDU   en las capacitaciones periodicas en "Autocuidado y Prevención de Accidentes". Incluir a los trabajadores IDU  en la Ejecución de un programa "Observación del Comportamiento Seguro". Incluir a los trabajadores IDU  en la Ejecución de un programa de "Reporte de Actos y/o Condiciones Inseguras"  </t>
  </si>
  <si>
    <t>Se sugiere: Incluir a los trabajadores IDU en  el Programa de Vigilancia Epidemiológico Osteomuscular. Incluir a los trabajadores IDU  en la Aplicación del Programa de Pausas Activas (Acondicionamiento Físico y/o Gimnasia Laboral - Ejercicios de acondicionamiento físico durante la jornada laboral).</t>
  </si>
  <si>
    <t>Se sugiere: Incluir a los trabajadores IDU  en el Programa de Vigilancia Epidemiológico Osteomuscular. Incluir a los trabajadores IDU  en la Aplicación del Programa de Pausas Activas (Acondicionamiento Físico y/o Gimnasia Laboral - Ejercicios de acondicionamiento físico durante la jornada laboral).</t>
  </si>
  <si>
    <t>Se sugiere: Incluir a los trabajadores IDU   en  el Programa de Vigilancia Epidemiológico Osteomuscular. Incluir a los trabajadores IDU  en la Aplicación del Programa de Pausas Activas (Acondicionamiento Físico y/o Gimnasia Laboral - Ejercicios de acondicionamiento físico durante la jornada laboral).</t>
  </si>
  <si>
    <t xml:space="preserve">Se sugiere: Incluir a los trabajadores IDU  en las capacitaciones periodicas en "Autocuidado y Prevención de Accidentes". Incluir a los trabajadores IDU  en la Ejecución de un programa "Observación del Comportamiento Seguro". Incluir a los trabajadores IDU  en la Ejecución de un programa de "Reporte de Actos y/o Condiciones Inseguras"  </t>
  </si>
  <si>
    <t xml:space="preserve">Se sugiere: Incluir al trabajador  en la Implementación y aplicación de un Programa de Seguridad basado en el comportamiento.  Incluir al trabajador  en la Implementación de los Programas de bienestar con participación de todos los trabajadores. Incluir a los trabajadores IDU en la aplicación práctica del programa de pausas activas (acondicionamiento físico y/o gimnasia laboral). Incluir al trabajador en la realización periódica de encuesta sobre clima organizacional para implementación y aplicación de sistema de vigilancia epidemiológico de riesgo psicosocial (Res. 2646/2008), capacitación en “Los riesgos psicosociales y el manejo del estrés”. </t>
  </si>
  <si>
    <t>Falta señalización de emergencias - evacuación, no existencia de botiquin de primeros auxilios, extintores se observan vencidos.</t>
  </si>
  <si>
    <t xml:space="preserve">Se sugiere: Que el IDU (Recursos Físicos) solicite formalmente al Coordinador del CADE la instalación de señalización emergencias - evacuación y la disposición permanente de la enfremeria o de un botiquín de primeros auxilios e igualmente que el IDU informe al Coordinador del CADE sobre los extintores vencidos en su entidad. Incluir a los trabajadores IDU en la ejecución de un programa "Observación del Comportamiento Seguro".Incluir a los trabajadores IDU en la Ejecución de un programa de "Reporte de Actos y/o Condiciones Inseguras"  </t>
  </si>
  <si>
    <t>SUPERCADE BOSA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</si>
</sst>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2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8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8"/>
      <name val="Arial"/>
      <family val="2"/>
    </font>
    <font>
      <b/>
      <sz val="7"/>
      <color indexed="8"/>
      <name val="Tahoma"/>
      <family val="2"/>
    </font>
    <font>
      <sz val="7"/>
      <color indexed="8"/>
      <name val="Tahoma"/>
      <family val="2"/>
    </font>
    <font>
      <sz val="7"/>
      <color indexed="8"/>
      <name val="Arial"/>
      <family val="2"/>
    </font>
    <font>
      <sz val="11"/>
      <name val="Arial"/>
      <family val="2"/>
    </font>
    <font>
      <b/>
      <sz val="8"/>
      <color theme="0"/>
      <name val="Arial"/>
      <family val="2"/>
    </font>
    <font>
      <b/>
      <sz val="8"/>
      <color theme="0"/>
      <name val="Calibri"/>
      <family val="2"/>
    </font>
    <font>
      <b/>
      <sz val="9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CCCCFF"/>
        <bgColor indexed="42"/>
      </patternFill>
    </fill>
    <fill>
      <patternFill patternType="solid">
        <fgColor rgb="FF60497A"/>
        <bgColor indexed="60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60497A"/>
        <bgColor indexed="64"/>
      </patternFill>
    </fill>
    <fill>
      <patternFill patternType="solid">
        <fgColor theme="0"/>
        <bgColor indexed="60"/>
      </patternFill>
    </fill>
  </fills>
  <borders count="39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0" fontId="5" fillId="0" borderId="0"/>
  </cellStyleXfs>
  <cellXfs count="135">
    <xf numFmtId="0" fontId="0" fillId="0" borderId="0" xfId="0"/>
    <xf numFmtId="0" fontId="2" fillId="2" borderId="0" xfId="1" applyFont="1" applyFill="1" applyProtection="1"/>
    <xf numFmtId="0" fontId="3" fillId="2" borderId="0" xfId="1" applyFont="1" applyFill="1" applyBorder="1" applyProtection="1"/>
    <xf numFmtId="0" fontId="2" fillId="2" borderId="0" xfId="1" applyFont="1" applyFill="1" applyBorder="1" applyProtection="1"/>
    <xf numFmtId="0" fontId="6" fillId="2" borderId="0" xfId="0" applyFont="1" applyFill="1" applyBorder="1" applyAlignment="1" applyProtection="1">
      <alignment horizontal="right"/>
    </xf>
    <xf numFmtId="0" fontId="2" fillId="3" borderId="0" xfId="1" applyFont="1" applyFill="1" applyProtection="1"/>
    <xf numFmtId="0" fontId="9" fillId="3" borderId="0" xfId="1" applyFont="1" applyFill="1" applyProtection="1"/>
    <xf numFmtId="1" fontId="3" fillId="2" borderId="0" xfId="1" applyNumberFormat="1" applyFont="1" applyFill="1" applyBorder="1" applyAlignment="1" applyProtection="1">
      <alignment vertical="center" wrapText="1"/>
    </xf>
    <xf numFmtId="0" fontId="10" fillId="2" borderId="0" xfId="1" applyFont="1" applyFill="1" applyBorder="1" applyAlignment="1" applyProtection="1">
      <alignment horizontal="left" vertical="center" wrapText="1"/>
    </xf>
    <xf numFmtId="1" fontId="11" fillId="2" borderId="0" xfId="1" applyNumberFormat="1" applyFont="1" applyFill="1" applyBorder="1" applyAlignment="1" applyProtection="1">
      <alignment horizontal="left" vertical="center" wrapText="1"/>
    </xf>
    <xf numFmtId="164" fontId="11" fillId="2" borderId="0" xfId="1" applyNumberFormat="1" applyFont="1" applyFill="1" applyBorder="1" applyAlignment="1" applyProtection="1">
      <alignment horizontal="center" vertical="top" wrapText="1"/>
    </xf>
    <xf numFmtId="1" fontId="11" fillId="2" borderId="0" xfId="1" applyNumberFormat="1" applyFont="1" applyFill="1" applyBorder="1" applyAlignment="1" applyProtection="1">
      <alignment horizontal="center" vertical="center" wrapText="1"/>
    </xf>
    <xf numFmtId="1" fontId="11" fillId="2" borderId="1" xfId="1" applyNumberFormat="1" applyFont="1" applyFill="1" applyBorder="1" applyAlignment="1" applyProtection="1">
      <alignment horizontal="center" vertical="center" wrapText="1"/>
    </xf>
    <xf numFmtId="0" fontId="11" fillId="2" borderId="0" xfId="1" applyFont="1" applyFill="1" applyProtection="1"/>
    <xf numFmtId="0" fontId="7" fillId="2" borderId="0" xfId="1" applyFont="1" applyFill="1" applyProtection="1"/>
    <xf numFmtId="1" fontId="11" fillId="4" borderId="2" xfId="0" applyNumberFormat="1" applyFont="1" applyFill="1" applyBorder="1" applyAlignment="1" applyProtection="1">
      <alignment horizontal="center" vertical="center" wrapText="1"/>
    </xf>
    <xf numFmtId="1" fontId="11" fillId="0" borderId="2" xfId="0" applyNumberFormat="1" applyFont="1" applyFill="1" applyBorder="1" applyAlignment="1" applyProtection="1">
      <alignment horizontal="center" vertical="center" wrapText="1"/>
    </xf>
    <xf numFmtId="1" fontId="11" fillId="4" borderId="2" xfId="1" applyNumberFormat="1" applyFont="1" applyFill="1" applyBorder="1" applyAlignment="1" applyProtection="1">
      <alignment horizontal="center" vertical="center" wrapText="1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0" xfId="1" applyFont="1" applyFill="1" applyAlignment="1" applyProtection="1">
      <alignment horizontal="center" vertical="center"/>
    </xf>
    <xf numFmtId="0" fontId="3" fillId="2" borderId="0" xfId="1" applyFont="1" applyFill="1" applyProtection="1"/>
    <xf numFmtId="0" fontId="2" fillId="2" borderId="0" xfId="1" applyFont="1" applyFill="1" applyBorder="1" applyAlignment="1" applyProtection="1">
      <alignment horizontal="center"/>
    </xf>
    <xf numFmtId="0" fontId="25" fillId="5" borderId="7" xfId="1" applyFont="1" applyFill="1" applyBorder="1" applyAlignment="1" applyProtection="1">
      <alignment horizontal="center" vertical="center" textRotation="90" wrapText="1"/>
    </xf>
    <xf numFmtId="0" fontId="25" fillId="5" borderId="6" xfId="1" applyFont="1" applyFill="1" applyBorder="1" applyAlignment="1" applyProtection="1">
      <alignment horizontal="center" vertical="center" textRotation="90" wrapText="1"/>
    </xf>
    <xf numFmtId="1" fontId="25" fillId="5" borderId="7" xfId="1" applyNumberFormat="1" applyFont="1" applyFill="1" applyBorder="1" applyAlignment="1" applyProtection="1">
      <alignment horizontal="center" vertical="center" textRotation="90" wrapText="1"/>
    </xf>
    <xf numFmtId="1" fontId="25" fillId="5" borderId="7" xfId="0" applyNumberFormat="1" applyFont="1" applyFill="1" applyBorder="1" applyAlignment="1" applyProtection="1">
      <alignment horizontal="center" textRotation="90" wrapText="1"/>
    </xf>
    <xf numFmtId="1" fontId="25" fillId="5" borderId="7" xfId="1" applyNumberFormat="1" applyFont="1" applyFill="1" applyBorder="1" applyAlignment="1" applyProtection="1">
      <alignment textRotation="90" wrapText="1"/>
    </xf>
    <xf numFmtId="1" fontId="25" fillId="5" borderId="7" xfId="1" applyNumberFormat="1" applyFont="1" applyFill="1" applyBorder="1" applyAlignment="1" applyProtection="1">
      <alignment horizontal="center" textRotation="90" wrapText="1"/>
    </xf>
    <xf numFmtId="0" fontId="26" fillId="5" borderId="7" xfId="0" applyFont="1" applyFill="1" applyBorder="1" applyAlignment="1" applyProtection="1">
      <alignment horizontal="center" vertical="center" textRotation="90" wrapText="1"/>
    </xf>
    <xf numFmtId="0" fontId="25" fillId="5" borderId="7" xfId="0" applyFont="1" applyFill="1" applyBorder="1" applyAlignment="1" applyProtection="1">
      <alignment horizontal="center" vertical="center" textRotation="90" wrapText="1"/>
    </xf>
    <xf numFmtId="0" fontId="25" fillId="5" borderId="7" xfId="1" applyFont="1" applyFill="1" applyBorder="1" applyAlignment="1" applyProtection="1">
      <alignment horizontal="center" vertical="center" wrapText="1"/>
    </xf>
    <xf numFmtId="0" fontId="25" fillId="5" borderId="9" xfId="1" applyFont="1" applyFill="1" applyBorder="1" applyAlignment="1" applyProtection="1">
      <alignment horizontal="center" vertical="center" wrapText="1"/>
    </xf>
    <xf numFmtId="1" fontId="11" fillId="4" borderId="10" xfId="0" applyNumberFormat="1" applyFont="1" applyFill="1" applyBorder="1" applyAlignment="1" applyProtection="1">
      <alignment horizontal="center" vertical="center" wrapText="1"/>
    </xf>
    <xf numFmtId="1" fontId="11" fillId="0" borderId="10" xfId="0" applyNumberFormat="1" applyFont="1" applyFill="1" applyBorder="1" applyAlignment="1" applyProtection="1">
      <alignment horizontal="center" vertical="center" wrapText="1"/>
    </xf>
    <xf numFmtId="1" fontId="11" fillId="4" borderId="10" xfId="1" applyNumberFormat="1" applyFont="1" applyFill="1" applyBorder="1" applyAlignment="1" applyProtection="1">
      <alignment horizontal="center" vertical="center" wrapText="1"/>
    </xf>
    <xf numFmtId="0" fontId="11" fillId="2" borderId="10" xfId="1" applyFont="1" applyFill="1" applyBorder="1" applyAlignment="1" applyProtection="1">
      <alignment horizontal="center" vertical="center" wrapText="1"/>
    </xf>
    <xf numFmtId="0" fontId="11" fillId="2" borderId="2" xfId="1" applyFont="1" applyFill="1" applyBorder="1" applyAlignment="1" applyProtection="1">
      <alignment horizontal="center" vertical="center"/>
    </xf>
    <xf numFmtId="0" fontId="25" fillId="5" borderId="8" xfId="1" applyFont="1" applyFill="1" applyBorder="1" applyAlignment="1" applyProtection="1">
      <alignment horizontal="center" vertical="center" wrapText="1"/>
    </xf>
    <xf numFmtId="1" fontId="27" fillId="5" borderId="10" xfId="1" applyNumberFormat="1" applyFont="1" applyFill="1" applyBorder="1" applyAlignment="1" applyProtection="1">
      <alignment horizontal="center" vertical="center" wrapText="1"/>
    </xf>
    <xf numFmtId="1" fontId="25" fillId="5" borderId="7" xfId="1" applyNumberFormat="1" applyFont="1" applyFill="1" applyBorder="1" applyAlignment="1" applyProtection="1">
      <alignment horizontal="center" vertical="center" wrapText="1"/>
    </xf>
    <xf numFmtId="0" fontId="11" fillId="2" borderId="2" xfId="1" applyFont="1" applyFill="1" applyBorder="1" applyAlignment="1" applyProtection="1">
      <alignment horizontal="center" vertical="top" wrapText="1"/>
    </xf>
    <xf numFmtId="0" fontId="13" fillId="2" borderId="2" xfId="1" applyFont="1" applyFill="1" applyBorder="1" applyAlignment="1" applyProtection="1">
      <alignment horizontal="center" vertical="top" wrapText="1"/>
    </xf>
    <xf numFmtId="0" fontId="11" fillId="2" borderId="2" xfId="0" applyFont="1" applyFill="1" applyBorder="1" applyAlignment="1" applyProtection="1">
      <alignment horizontal="center" vertical="top" wrapText="1"/>
    </xf>
    <xf numFmtId="0" fontId="11" fillId="2" borderId="2" xfId="0" applyFont="1" applyFill="1" applyBorder="1" applyAlignment="1" applyProtection="1">
      <alignment horizontal="justify" vertical="top" wrapText="1"/>
    </xf>
    <xf numFmtId="1" fontId="11" fillId="3" borderId="2" xfId="0" applyNumberFormat="1" applyFont="1" applyFill="1" applyBorder="1" applyAlignment="1" applyProtection="1">
      <alignment horizontal="center" vertical="center" wrapText="1"/>
    </xf>
    <xf numFmtId="1" fontId="11" fillId="3" borderId="2" xfId="1" applyNumberFormat="1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Alignment="1" applyProtection="1">
      <alignment horizontal="center" vertical="center"/>
    </xf>
    <xf numFmtId="0" fontId="13" fillId="3" borderId="2" xfId="1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justify" vertical="top" wrapText="1"/>
    </xf>
    <xf numFmtId="0" fontId="13" fillId="3" borderId="2" xfId="1" applyFont="1" applyFill="1" applyBorder="1" applyAlignment="1" applyProtection="1">
      <alignment horizontal="center" vertical="top" wrapText="1"/>
    </xf>
    <xf numFmtId="0" fontId="13" fillId="3" borderId="2" xfId="1" applyFont="1" applyFill="1" applyBorder="1" applyAlignment="1" applyProtection="1">
      <alignment horizontal="justify" vertical="top" wrapText="1"/>
    </xf>
    <xf numFmtId="0" fontId="11" fillId="3" borderId="2" xfId="0" applyFont="1" applyFill="1" applyBorder="1" applyAlignment="1" applyProtection="1">
      <alignment horizontal="center" vertical="top" wrapText="1"/>
    </xf>
    <xf numFmtId="0" fontId="11" fillId="0" borderId="2" xfId="0" applyFont="1" applyFill="1" applyBorder="1" applyAlignment="1" applyProtection="1">
      <alignment horizontal="justify" vertical="top" wrapText="1"/>
    </xf>
    <xf numFmtId="1" fontId="11" fillId="3" borderId="10" xfId="0" applyNumberFormat="1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3" fillId="3" borderId="10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/>
    </xf>
    <xf numFmtId="0" fontId="13" fillId="0" borderId="2" xfId="1" applyFont="1" applyFill="1" applyBorder="1" applyAlignment="1" applyProtection="1">
      <alignment horizontal="justify" vertical="top" wrapText="1"/>
    </xf>
    <xf numFmtId="0" fontId="11" fillId="2" borderId="35" xfId="1" applyFont="1" applyFill="1" applyBorder="1" applyAlignment="1" applyProtection="1">
      <alignment horizontal="center" vertical="center"/>
    </xf>
    <xf numFmtId="0" fontId="25" fillId="5" borderId="8" xfId="1" applyFont="1" applyFill="1" applyBorder="1" applyAlignment="1" applyProtection="1">
      <alignment horizontal="center" vertical="center" wrapText="1"/>
    </xf>
    <xf numFmtId="1" fontId="27" fillId="5" borderId="10" xfId="1" applyNumberFormat="1" applyFont="1" applyFill="1" applyBorder="1" applyAlignment="1" applyProtection="1">
      <alignment horizontal="center" vertical="center" wrapText="1"/>
    </xf>
    <xf numFmtId="1" fontId="25" fillId="5" borderId="7" xfId="1" applyNumberFormat="1" applyFont="1" applyFill="1" applyBorder="1" applyAlignment="1" applyProtection="1">
      <alignment horizontal="center" vertical="center" wrapText="1"/>
    </xf>
    <xf numFmtId="0" fontId="25" fillId="5" borderId="8" xfId="1" applyFont="1" applyFill="1" applyBorder="1" applyAlignment="1" applyProtection="1">
      <alignment horizontal="center" vertical="center" wrapText="1"/>
    </xf>
    <xf numFmtId="1" fontId="27" fillId="5" borderId="10" xfId="1" applyNumberFormat="1" applyFont="1" applyFill="1" applyBorder="1" applyAlignment="1" applyProtection="1">
      <alignment horizontal="center" vertical="center" wrapText="1"/>
    </xf>
    <xf numFmtId="1" fontId="25" fillId="5" borderId="7" xfId="1" applyNumberFormat="1" applyFont="1" applyFill="1" applyBorder="1" applyAlignment="1" applyProtection="1">
      <alignment horizontal="center" vertical="center" wrapText="1"/>
    </xf>
    <xf numFmtId="0" fontId="12" fillId="6" borderId="33" xfId="1" applyFont="1" applyFill="1" applyBorder="1" applyAlignment="1" applyProtection="1">
      <alignment horizontal="center" vertical="center" textRotation="90" wrapText="1"/>
    </xf>
    <xf numFmtId="0" fontId="11" fillId="2" borderId="10" xfId="1" applyFont="1" applyFill="1" applyBorder="1" applyAlignment="1" applyProtection="1">
      <alignment horizontal="center" vertical="top" wrapText="1"/>
    </xf>
    <xf numFmtId="0" fontId="13" fillId="2" borderId="10" xfId="1" applyFont="1" applyFill="1" applyBorder="1" applyAlignment="1" applyProtection="1">
      <alignment horizontal="center" vertical="top" wrapText="1"/>
    </xf>
    <xf numFmtId="0" fontId="11" fillId="0" borderId="10" xfId="0" applyFont="1" applyFill="1" applyBorder="1" applyAlignment="1" applyProtection="1">
      <alignment horizontal="justify" vertical="top" wrapText="1"/>
    </xf>
    <xf numFmtId="0" fontId="11" fillId="3" borderId="10" xfId="0" applyFont="1" applyFill="1" applyBorder="1" applyAlignment="1" applyProtection="1">
      <alignment horizontal="center" vertical="top" wrapText="1"/>
    </xf>
    <xf numFmtId="1" fontId="11" fillId="3" borderId="10" xfId="1" applyNumberFormat="1" applyFont="1" applyFill="1" applyBorder="1" applyAlignment="1" applyProtection="1">
      <alignment horizontal="center" vertical="center" wrapText="1"/>
    </xf>
    <xf numFmtId="0" fontId="13" fillId="2" borderId="10" xfId="1" applyFont="1" applyFill="1" applyBorder="1" applyAlignment="1" applyProtection="1">
      <alignment horizontal="center" vertical="center"/>
    </xf>
    <xf numFmtId="0" fontId="11" fillId="2" borderId="10" xfId="1" applyFont="1" applyFill="1" applyBorder="1" applyAlignment="1" applyProtection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11" fillId="2" borderId="10" xfId="0" applyFont="1" applyFill="1" applyBorder="1" applyAlignment="1" applyProtection="1">
      <alignment horizontal="justify" vertical="top" wrapText="1"/>
    </xf>
    <xf numFmtId="0" fontId="11" fillId="2" borderId="10" xfId="0" applyFont="1" applyFill="1" applyBorder="1" applyAlignment="1" applyProtection="1">
      <alignment horizontal="center" vertical="top" wrapText="1"/>
    </xf>
    <xf numFmtId="0" fontId="13" fillId="2" borderId="10" xfId="1" applyFont="1" applyFill="1" applyBorder="1" applyAlignment="1" applyProtection="1">
      <alignment horizontal="center" vertical="center" wrapText="1"/>
    </xf>
    <xf numFmtId="0" fontId="25" fillId="5" borderId="8" xfId="1" applyFont="1" applyFill="1" applyBorder="1" applyAlignment="1" applyProtection="1">
      <alignment horizontal="center" vertical="center" wrapText="1"/>
    </xf>
    <xf numFmtId="1" fontId="27" fillId="5" borderId="10" xfId="1" applyNumberFormat="1" applyFont="1" applyFill="1" applyBorder="1" applyAlignment="1" applyProtection="1">
      <alignment horizontal="center" vertical="center" wrapText="1"/>
    </xf>
    <xf numFmtId="1" fontId="25" fillId="5" borderId="7" xfId="1" applyNumberFormat="1" applyFont="1" applyFill="1" applyBorder="1" applyAlignment="1" applyProtection="1">
      <alignment horizontal="center" vertical="center" wrapText="1"/>
    </xf>
    <xf numFmtId="0" fontId="11" fillId="3" borderId="37" xfId="0" applyFont="1" applyFill="1" applyBorder="1" applyAlignment="1" applyProtection="1">
      <alignment horizontal="center" vertical="center" wrapText="1"/>
    </xf>
    <xf numFmtId="0" fontId="11" fillId="2" borderId="38" xfId="1" applyFont="1" applyFill="1" applyBorder="1" applyAlignment="1" applyProtection="1">
      <alignment horizontal="center" vertical="center"/>
    </xf>
    <xf numFmtId="0" fontId="11" fillId="2" borderId="3" xfId="1" applyFont="1" applyFill="1" applyBorder="1" applyAlignment="1" applyProtection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12" fillId="6" borderId="33" xfId="1" applyFont="1" applyFill="1" applyBorder="1" applyAlignment="1" applyProtection="1">
      <alignment horizontal="center" vertical="center" textRotation="90" wrapText="1"/>
    </xf>
    <xf numFmtId="0" fontId="0" fillId="0" borderId="34" xfId="0" applyBorder="1" applyAlignment="1">
      <alignment horizontal="center" vertical="center" textRotation="90" wrapText="1"/>
    </xf>
    <xf numFmtId="0" fontId="0" fillId="0" borderId="36" xfId="0" applyBorder="1" applyAlignment="1">
      <alignment horizontal="center" vertical="center" textRotation="90" wrapText="1"/>
    </xf>
    <xf numFmtId="1" fontId="8" fillId="2" borderId="10" xfId="1" applyNumberFormat="1" applyFont="1" applyFill="1" applyBorder="1" applyAlignment="1" applyProtection="1">
      <alignment horizontal="center" vertical="center" wrapText="1"/>
    </xf>
    <xf numFmtId="1" fontId="8" fillId="2" borderId="19" xfId="1" applyNumberFormat="1" applyFont="1" applyFill="1" applyBorder="1" applyAlignment="1" applyProtection="1">
      <alignment horizontal="center" vertical="center" wrapText="1"/>
    </xf>
    <xf numFmtId="1" fontId="25" fillId="5" borderId="25" xfId="1" applyNumberFormat="1" applyFont="1" applyFill="1" applyBorder="1" applyAlignment="1" applyProtection="1">
      <alignment horizontal="center" vertical="center" textRotation="90" wrapText="1"/>
    </xf>
    <xf numFmtId="1" fontId="25" fillId="5" borderId="26" xfId="1" applyNumberFormat="1" applyFont="1" applyFill="1" applyBorder="1" applyAlignment="1" applyProtection="1">
      <alignment horizontal="center" vertical="center" textRotation="90" wrapText="1"/>
    </xf>
    <xf numFmtId="1" fontId="25" fillId="5" borderId="27" xfId="1" applyNumberFormat="1" applyFont="1" applyFill="1" applyBorder="1" applyAlignment="1" applyProtection="1">
      <alignment horizontal="center" vertical="center" textRotation="90" wrapText="1"/>
    </xf>
    <xf numFmtId="1" fontId="25" fillId="5" borderId="28" xfId="1" applyNumberFormat="1" applyFont="1" applyFill="1" applyBorder="1" applyAlignment="1" applyProtection="1">
      <alignment horizontal="center" vertical="center" textRotation="90" wrapText="1"/>
    </xf>
    <xf numFmtId="1" fontId="25" fillId="5" borderId="8" xfId="1" applyNumberFormat="1" applyFont="1" applyFill="1" applyBorder="1" applyAlignment="1" applyProtection="1">
      <alignment horizontal="center" vertical="center" wrapText="1"/>
    </xf>
    <xf numFmtId="1" fontId="25" fillId="5" borderId="7" xfId="1" applyNumberFormat="1" applyFont="1" applyFill="1" applyBorder="1" applyAlignment="1" applyProtection="1">
      <alignment horizontal="center" vertical="center" wrapText="1"/>
    </xf>
    <xf numFmtId="0" fontId="25" fillId="5" borderId="8" xfId="1" applyFont="1" applyFill="1" applyBorder="1" applyAlignment="1" applyProtection="1">
      <alignment horizontal="center" vertical="center" wrapText="1"/>
    </xf>
    <xf numFmtId="0" fontId="25" fillId="5" borderId="29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1" fontId="27" fillId="5" borderId="2" xfId="1" applyNumberFormat="1" applyFont="1" applyFill="1" applyBorder="1" applyAlignment="1" applyProtection="1">
      <alignment horizontal="center" vertical="center" wrapText="1"/>
    </xf>
    <xf numFmtId="1" fontId="27" fillId="5" borderId="11" xfId="1" applyNumberFormat="1" applyFont="1" applyFill="1" applyBorder="1" applyAlignment="1" applyProtection="1">
      <alignment horizontal="center" vertical="center" wrapText="1"/>
    </xf>
    <xf numFmtId="1" fontId="27" fillId="5" borderId="12" xfId="1" applyNumberFormat="1" applyFont="1" applyFill="1" applyBorder="1" applyAlignment="1" applyProtection="1">
      <alignment horizontal="center" vertical="center" wrapText="1"/>
    </xf>
    <xf numFmtId="1" fontId="27" fillId="5" borderId="10" xfId="1" applyNumberFormat="1" applyFont="1" applyFill="1" applyBorder="1" applyAlignment="1" applyProtection="1">
      <alignment horizontal="center" vertical="center" wrapText="1"/>
    </xf>
    <xf numFmtId="0" fontId="3" fillId="2" borderId="10" xfId="1" applyFont="1" applyFill="1" applyBorder="1" applyAlignment="1" applyProtection="1">
      <alignment horizontal="center" vertical="center" wrapText="1"/>
    </xf>
    <xf numFmtId="17" fontId="7" fillId="2" borderId="10" xfId="1" applyNumberFormat="1" applyFont="1" applyFill="1" applyBorder="1" applyAlignment="1" applyProtection="1">
      <alignment horizontal="center" vertical="center" wrapText="1"/>
    </xf>
    <xf numFmtId="0" fontId="7" fillId="2" borderId="10" xfId="1" applyFont="1" applyFill="1" applyBorder="1" applyAlignment="1" applyProtection="1">
      <alignment horizontal="center" vertical="center" wrapText="1"/>
    </xf>
    <xf numFmtId="0" fontId="3" fillId="2" borderId="14" xfId="1" applyFont="1" applyFill="1" applyBorder="1" applyAlignment="1" applyProtection="1">
      <alignment horizontal="center"/>
    </xf>
    <xf numFmtId="0" fontId="3" fillId="2" borderId="15" xfId="1" applyFont="1" applyFill="1" applyBorder="1" applyAlignment="1" applyProtection="1">
      <alignment horizontal="center"/>
    </xf>
    <xf numFmtId="0" fontId="3" fillId="2" borderId="16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17" xfId="1" applyFont="1" applyFill="1" applyBorder="1" applyAlignment="1" applyProtection="1">
      <alignment horizontal="center"/>
    </xf>
    <xf numFmtId="0" fontId="3" fillId="2" borderId="18" xfId="1" applyFont="1" applyFill="1" applyBorder="1" applyAlignment="1" applyProtection="1">
      <alignment horizontal="center"/>
    </xf>
    <xf numFmtId="0" fontId="2" fillId="7" borderId="5" xfId="1" applyFont="1" applyFill="1" applyBorder="1" applyAlignment="1" applyProtection="1">
      <alignment horizontal="center"/>
    </xf>
    <xf numFmtId="0" fontId="2" fillId="7" borderId="4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10" xfId="1" applyFont="1" applyFill="1" applyBorder="1" applyAlignment="1" applyProtection="1">
      <alignment horizontal="center" vertical="center"/>
    </xf>
    <xf numFmtId="0" fontId="4" fillId="2" borderId="19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center" vertical="center" wrapText="1"/>
    </xf>
    <xf numFmtId="1" fontId="27" fillId="5" borderId="20" xfId="1" applyNumberFormat="1" applyFont="1" applyFill="1" applyBorder="1" applyAlignment="1" applyProtection="1">
      <alignment horizontal="center" vertical="center" wrapText="1"/>
    </xf>
    <xf numFmtId="1" fontId="27" fillId="5" borderId="21" xfId="1" applyNumberFormat="1" applyFont="1" applyFill="1" applyBorder="1" applyAlignment="1" applyProtection="1">
      <alignment horizontal="center" vertical="center" wrapText="1"/>
    </xf>
    <xf numFmtId="1" fontId="27" fillId="5" borderId="5" xfId="1" applyNumberFormat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24" fillId="2" borderId="5" xfId="1" applyFont="1" applyFill="1" applyBorder="1" applyAlignment="1" applyProtection="1">
      <alignment horizontal="center" vertical="center" wrapText="1"/>
    </xf>
    <xf numFmtId="0" fontId="25" fillId="8" borderId="30" xfId="1" applyFont="1" applyFill="1" applyBorder="1" applyAlignment="1" applyProtection="1">
      <alignment horizontal="center" vertical="center" wrapText="1"/>
    </xf>
    <xf numFmtId="0" fontId="25" fillId="8" borderId="15" xfId="1" applyFont="1" applyFill="1" applyBorder="1" applyAlignment="1" applyProtection="1">
      <alignment horizontal="center" vertical="center" wrapText="1"/>
    </xf>
    <xf numFmtId="0" fontId="25" fillId="8" borderId="22" xfId="1" applyFont="1" applyFill="1" applyBorder="1" applyAlignment="1" applyProtection="1">
      <alignment horizontal="center" vertical="center" wrapText="1"/>
    </xf>
    <xf numFmtId="0" fontId="25" fillId="8" borderId="31" xfId="1" applyFont="1" applyFill="1" applyBorder="1" applyAlignment="1" applyProtection="1">
      <alignment horizontal="center" vertical="center" wrapText="1"/>
    </xf>
    <xf numFmtId="0" fontId="25" fillId="8" borderId="23" xfId="1" applyFont="1" applyFill="1" applyBorder="1" applyAlignment="1" applyProtection="1">
      <alignment horizontal="center" vertical="center" wrapText="1"/>
    </xf>
    <xf numFmtId="0" fontId="25" fillId="8" borderId="32" xfId="1" applyFont="1" applyFill="1" applyBorder="1" applyAlignment="1" applyProtection="1">
      <alignment horizontal="center" vertical="center" wrapText="1"/>
    </xf>
    <xf numFmtId="1" fontId="27" fillId="5" borderId="13" xfId="1" applyNumberFormat="1" applyFont="1" applyFill="1" applyBorder="1" applyAlignment="1" applyProtection="1">
      <alignment horizontal="center" vertical="center" wrapText="1"/>
    </xf>
    <xf numFmtId="1" fontId="27" fillId="5" borderId="24" xfId="1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4"/>
    <cellStyle name="Normal 4" xfId="2"/>
    <cellStyle name="Normal 5" xfId="3"/>
  </cellStyles>
  <dxfs count="10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51"/>
          <bgColor indexed="5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49"/>
          <bgColor indexed="1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238125</xdr:colOff>
      <xdr:row>3</xdr:row>
      <xdr:rowOff>152400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800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1762125</xdr:colOff>
      <xdr:row>0</xdr:row>
      <xdr:rowOff>85725</xdr:rowOff>
    </xdr:from>
    <xdr:to>
      <xdr:col>4</xdr:col>
      <xdr:colOff>685800</xdr:colOff>
      <xdr:row>3</xdr:row>
      <xdr:rowOff>114300</xdr:rowOff>
    </xdr:to>
    <xdr:pic>
      <xdr:nvPicPr>
        <xdr:cNvPr id="3" name="27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85725"/>
          <a:ext cx="9715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238125</xdr:colOff>
      <xdr:row>3</xdr:row>
      <xdr:rowOff>152400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800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1762125</xdr:colOff>
      <xdr:row>0</xdr:row>
      <xdr:rowOff>85725</xdr:rowOff>
    </xdr:from>
    <xdr:to>
      <xdr:col>4</xdr:col>
      <xdr:colOff>685800</xdr:colOff>
      <xdr:row>3</xdr:row>
      <xdr:rowOff>114300</xdr:rowOff>
    </xdr:to>
    <xdr:pic>
      <xdr:nvPicPr>
        <xdr:cNvPr id="3" name="27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85725"/>
          <a:ext cx="9715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238125</xdr:colOff>
      <xdr:row>3</xdr:row>
      <xdr:rowOff>152400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800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1762125</xdr:colOff>
      <xdr:row>0</xdr:row>
      <xdr:rowOff>85725</xdr:rowOff>
    </xdr:from>
    <xdr:to>
      <xdr:col>4</xdr:col>
      <xdr:colOff>685800</xdr:colOff>
      <xdr:row>3</xdr:row>
      <xdr:rowOff>114300</xdr:rowOff>
    </xdr:to>
    <xdr:pic>
      <xdr:nvPicPr>
        <xdr:cNvPr id="3" name="27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85725"/>
          <a:ext cx="9715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1</xdr:col>
      <xdr:colOff>238125</xdr:colOff>
      <xdr:row>3</xdr:row>
      <xdr:rowOff>152400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8001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1762125</xdr:colOff>
      <xdr:row>0</xdr:row>
      <xdr:rowOff>85725</xdr:rowOff>
    </xdr:from>
    <xdr:to>
      <xdr:col>4</xdr:col>
      <xdr:colOff>685800</xdr:colOff>
      <xdr:row>3</xdr:row>
      <xdr:rowOff>114300</xdr:rowOff>
    </xdr:to>
    <xdr:pic>
      <xdr:nvPicPr>
        <xdr:cNvPr id="3" name="27 Imagen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85725"/>
          <a:ext cx="9715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s%20documentos\07%20Herramienta%20seguimiento\Consolidar\PQ.FR004.01%20seguimiento%20actividad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io\RUNT\05%20Gerencia%20Tecnica\05%20Integrador\07%20Calidad%20y%20Pruebas\01%20Calidad\02%20Control%20y%20Seguimiento\07%20Herramienta%20seguimiento\SWA\Seguimiento%20actividades%20SW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onsolidado"/>
      <sheetName val="Informe"/>
      <sheetName val="Bitacora"/>
      <sheetName val="Act_comité"/>
      <sheetName val="Listas"/>
      <sheetName val="Tabl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F2" t="str">
            <v>Interna</v>
          </cell>
          <cell r="G2" t="str">
            <v>Programada</v>
          </cell>
          <cell r="H2" t="str">
            <v>En revisión Interna</v>
          </cell>
        </row>
        <row r="3">
          <cell r="F3" t="str">
            <v>MT</v>
          </cell>
          <cell r="G3" t="str">
            <v>Ejecutada</v>
          </cell>
          <cell r="H3" t="str">
            <v>En revisión MT</v>
          </cell>
        </row>
        <row r="4">
          <cell r="F4" t="str">
            <v>OT</v>
          </cell>
          <cell r="G4" t="str">
            <v>Aplazada</v>
          </cell>
          <cell r="H4" t="str">
            <v>Firmada</v>
          </cell>
        </row>
        <row r="5">
          <cell r="F5" t="str">
            <v>Otro Actor</v>
          </cell>
          <cell r="H5" t="str">
            <v>En revisión Interventoría</v>
          </cell>
        </row>
        <row r="6">
          <cell r="F6" t="str">
            <v>DT</v>
          </cell>
        </row>
        <row r="7">
          <cell r="F7" t="str">
            <v>Proveedor</v>
          </cell>
        </row>
        <row r="8">
          <cell r="F8" t="str">
            <v>Interventoria</v>
          </cell>
        </row>
        <row r="9">
          <cell r="F9" t="str">
            <v>HSH</v>
          </cell>
        </row>
        <row r="10">
          <cell r="F10" t="str">
            <v>Externa</v>
          </cell>
        </row>
        <row r="11">
          <cell r="F11" t="str">
            <v>-</v>
          </cell>
        </row>
        <row r="12">
          <cell r="F12" t="str">
            <v>-</v>
          </cell>
        </row>
        <row r="13">
          <cell r="F13" t="str">
            <v>-</v>
          </cell>
        </row>
        <row r="14">
          <cell r="F14" t="str">
            <v>-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A"/>
      <sheetName val="Listas"/>
    </sheetNames>
    <sheetDataSet>
      <sheetData sheetId="0" refreshError="1"/>
      <sheetData sheetId="1">
        <row r="2">
          <cell r="J2">
            <v>0</v>
          </cell>
        </row>
        <row r="3">
          <cell r="J3">
            <v>0.5</v>
          </cell>
        </row>
        <row r="4">
          <cell r="J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D16"/>
  <sheetViews>
    <sheetView zoomScale="85" zoomScaleNormal="85" workbookViewId="0">
      <selection activeCell="E12" sqref="E12"/>
    </sheetView>
  </sheetViews>
  <sheetFormatPr baseColWidth="10" defaultRowHeight="15" x14ac:dyDescent="0.2"/>
  <cols>
    <col min="1" max="1" width="9.140625" style="20" customWidth="1"/>
    <col min="2" max="2" width="5.5703125" style="20" customWidth="1"/>
    <col min="3" max="3" width="18.7109375" style="1" customWidth="1"/>
    <col min="4" max="5" width="30.7109375" style="1" customWidth="1"/>
    <col min="6" max="6" width="17.28515625" style="1" customWidth="1"/>
    <col min="7" max="9" width="15.7109375" style="1" customWidth="1"/>
    <col min="10" max="12" width="4.28515625" style="21" customWidth="1"/>
    <col min="13" max="13" width="7.7109375" style="21" customWidth="1"/>
    <col min="14" max="14" width="4.28515625" style="21" customWidth="1"/>
    <col min="15" max="15" width="7.7109375" style="21" customWidth="1"/>
    <col min="16" max="16" width="4.28515625" style="21" customWidth="1"/>
    <col min="17" max="17" width="13.85546875" style="21" customWidth="1"/>
    <col min="18" max="18" width="16.7109375" style="1" customWidth="1"/>
    <col min="19" max="21" width="4.7109375" style="1" customWidth="1"/>
    <col min="22" max="23" width="4.42578125" style="1" customWidth="1"/>
    <col min="24" max="24" width="17" style="21" customWidth="1"/>
    <col min="25" max="25" width="7.28515625" style="21" customWidth="1"/>
    <col min="26" max="28" width="20.7109375" style="1" customWidth="1"/>
    <col min="29" max="29" width="43.140625" style="1" customWidth="1"/>
    <col min="30" max="30" width="20.7109375" style="1" customWidth="1"/>
    <col min="31" max="16384" width="11.42578125" style="1"/>
  </cols>
  <sheetData>
    <row r="1" spans="1:30" ht="15" customHeight="1" x14ac:dyDescent="0.2">
      <c r="A1" s="107"/>
      <c r="B1" s="108"/>
      <c r="C1" s="108"/>
      <c r="D1" s="108"/>
      <c r="E1" s="108"/>
      <c r="F1" s="108"/>
      <c r="G1" s="108"/>
      <c r="H1" s="108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4"/>
    </row>
    <row r="2" spans="1:30" ht="15" customHeight="1" x14ac:dyDescent="0.2">
      <c r="A2" s="109"/>
      <c r="B2" s="110"/>
      <c r="C2" s="110"/>
      <c r="D2" s="110"/>
      <c r="E2" s="110"/>
      <c r="F2" s="110"/>
      <c r="G2" s="110"/>
      <c r="H2" s="110"/>
      <c r="I2" s="115" t="s">
        <v>55</v>
      </c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6"/>
    </row>
    <row r="3" spans="1:30" ht="15" customHeight="1" x14ac:dyDescent="0.2">
      <c r="A3" s="109"/>
      <c r="B3" s="110"/>
      <c r="C3" s="110"/>
      <c r="D3" s="110"/>
      <c r="E3" s="110"/>
      <c r="F3" s="110"/>
      <c r="G3" s="110"/>
      <c r="H3" s="110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6"/>
    </row>
    <row r="4" spans="1:30" ht="15" customHeight="1" thickBot="1" x14ac:dyDescent="0.25">
      <c r="A4" s="111"/>
      <c r="B4" s="112"/>
      <c r="C4" s="112"/>
      <c r="D4" s="112"/>
      <c r="E4" s="112"/>
      <c r="F4" s="112"/>
      <c r="G4" s="112"/>
      <c r="H4" s="112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8"/>
    </row>
    <row r="5" spans="1:30" ht="15" customHeight="1" thickBot="1" x14ac:dyDescent="0.3">
      <c r="A5" s="2"/>
      <c r="B5" s="2"/>
      <c r="C5" s="3"/>
      <c r="D5" s="3"/>
      <c r="E5" s="3"/>
      <c r="F5" s="119" t="s">
        <v>0</v>
      </c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4"/>
    </row>
    <row r="6" spans="1:30" s="5" customFormat="1" ht="15" customHeight="1" x14ac:dyDescent="0.2">
      <c r="A6" s="120" t="s">
        <v>1</v>
      </c>
      <c r="B6" s="121"/>
      <c r="C6" s="122"/>
      <c r="D6" s="123" t="s">
        <v>102</v>
      </c>
      <c r="E6" s="123"/>
      <c r="F6" s="123"/>
      <c r="G6" s="123"/>
      <c r="H6" s="123"/>
      <c r="I6" s="123"/>
      <c r="J6" s="122" t="s">
        <v>2</v>
      </c>
      <c r="K6" s="122"/>
      <c r="L6" s="122"/>
      <c r="M6" s="122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5"/>
      <c r="AB6" s="126"/>
      <c r="AC6" s="126"/>
      <c r="AD6" s="127"/>
    </row>
    <row r="7" spans="1:30" s="5" customFormat="1" ht="18" customHeight="1" x14ac:dyDescent="0.2">
      <c r="A7" s="131" t="s">
        <v>3</v>
      </c>
      <c r="B7" s="132"/>
      <c r="C7" s="100"/>
      <c r="D7" s="99"/>
      <c r="E7" s="99"/>
      <c r="F7" s="99"/>
      <c r="G7" s="99"/>
      <c r="H7" s="99"/>
      <c r="I7" s="99"/>
      <c r="J7" s="100" t="s">
        <v>4</v>
      </c>
      <c r="K7" s="100"/>
      <c r="L7" s="100"/>
      <c r="M7" s="100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128"/>
      <c r="AB7" s="129"/>
      <c r="AC7" s="129"/>
      <c r="AD7" s="130"/>
    </row>
    <row r="8" spans="1:30" s="6" customFormat="1" ht="36.75" customHeight="1" thickBot="1" x14ac:dyDescent="0.25">
      <c r="A8" s="101" t="s">
        <v>5</v>
      </c>
      <c r="B8" s="102"/>
      <c r="C8" s="103"/>
      <c r="D8" s="104" t="s">
        <v>102</v>
      </c>
      <c r="E8" s="104"/>
      <c r="F8" s="104"/>
      <c r="G8" s="104"/>
      <c r="H8" s="104"/>
      <c r="I8" s="104"/>
      <c r="J8" s="103" t="s">
        <v>6</v>
      </c>
      <c r="K8" s="103"/>
      <c r="L8" s="103"/>
      <c r="M8" s="103"/>
      <c r="N8" s="105" t="s">
        <v>79</v>
      </c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80" t="s">
        <v>7</v>
      </c>
      <c r="AB8" s="89" t="s">
        <v>76</v>
      </c>
      <c r="AC8" s="89"/>
      <c r="AD8" s="90"/>
    </row>
    <row r="9" spans="1:30" s="5" customFormat="1" ht="15" customHeight="1" thickBot="1" x14ac:dyDescent="0.25">
      <c r="A9" s="7"/>
      <c r="B9" s="7"/>
      <c r="C9" s="8"/>
      <c r="D9" s="8"/>
      <c r="E9" s="8"/>
      <c r="F9" s="9"/>
      <c r="G9" s="10"/>
      <c r="H9" s="10"/>
      <c r="I9" s="10"/>
      <c r="J9" s="10"/>
      <c r="K9" s="10"/>
      <c r="L9" s="11"/>
      <c r="M9" s="11"/>
      <c r="N9" s="11"/>
      <c r="O9" s="11"/>
      <c r="P9" s="11"/>
      <c r="Q9" s="11"/>
      <c r="R9" s="10"/>
      <c r="S9" s="10"/>
      <c r="T9" s="10"/>
      <c r="U9" s="10"/>
      <c r="V9" s="10"/>
      <c r="W9" s="10"/>
      <c r="X9" s="11"/>
      <c r="Y9" s="11"/>
      <c r="Z9" s="11"/>
      <c r="AA9" s="11"/>
      <c r="AB9" s="11"/>
      <c r="AC9" s="11"/>
      <c r="AD9" s="12"/>
    </row>
    <row r="10" spans="1:30" s="13" customFormat="1" ht="22.5" customHeight="1" x14ac:dyDescent="0.2">
      <c r="A10" s="91" t="s">
        <v>8</v>
      </c>
      <c r="B10" s="93" t="s">
        <v>9</v>
      </c>
      <c r="C10" s="95" t="s">
        <v>10</v>
      </c>
      <c r="D10" s="95"/>
      <c r="E10" s="95"/>
      <c r="F10" s="95" t="s">
        <v>11</v>
      </c>
      <c r="G10" s="95" t="s">
        <v>12</v>
      </c>
      <c r="H10" s="95"/>
      <c r="I10" s="95"/>
      <c r="J10" s="97" t="s">
        <v>56</v>
      </c>
      <c r="K10" s="97"/>
      <c r="L10" s="97"/>
      <c r="M10" s="97"/>
      <c r="N10" s="97"/>
      <c r="O10" s="97"/>
      <c r="P10" s="97"/>
      <c r="Q10" s="79" t="s">
        <v>13</v>
      </c>
      <c r="R10" s="97" t="s">
        <v>14</v>
      </c>
      <c r="S10" s="97"/>
      <c r="T10" s="97"/>
      <c r="U10" s="97"/>
      <c r="V10" s="97"/>
      <c r="W10" s="97"/>
      <c r="X10" s="97"/>
      <c r="Y10" s="97"/>
      <c r="Z10" s="97" t="s">
        <v>57</v>
      </c>
      <c r="AA10" s="97"/>
      <c r="AB10" s="97"/>
      <c r="AC10" s="97"/>
      <c r="AD10" s="98"/>
    </row>
    <row r="11" spans="1:30" s="14" customFormat="1" ht="69.95" customHeight="1" thickBot="1" x14ac:dyDescent="0.25">
      <c r="A11" s="92"/>
      <c r="B11" s="94"/>
      <c r="C11" s="81" t="s">
        <v>15</v>
      </c>
      <c r="D11" s="81" t="s">
        <v>16</v>
      </c>
      <c r="E11" s="81" t="s">
        <v>17</v>
      </c>
      <c r="F11" s="96"/>
      <c r="G11" s="24" t="s">
        <v>18</v>
      </c>
      <c r="H11" s="24" t="s">
        <v>19</v>
      </c>
      <c r="I11" s="24" t="s">
        <v>20</v>
      </c>
      <c r="J11" s="25" t="s">
        <v>21</v>
      </c>
      <c r="K11" s="25" t="s">
        <v>22</v>
      </c>
      <c r="L11" s="25" t="s">
        <v>23</v>
      </c>
      <c r="M11" s="25" t="s">
        <v>24</v>
      </c>
      <c r="N11" s="26" t="s">
        <v>25</v>
      </c>
      <c r="O11" s="27" t="s">
        <v>26</v>
      </c>
      <c r="P11" s="26" t="s">
        <v>27</v>
      </c>
      <c r="Q11" s="28" t="s">
        <v>28</v>
      </c>
      <c r="R11" s="24" t="s">
        <v>29</v>
      </c>
      <c r="S11" s="22" t="s">
        <v>30</v>
      </c>
      <c r="T11" s="23" t="s">
        <v>31</v>
      </c>
      <c r="U11" s="23" t="s">
        <v>32</v>
      </c>
      <c r="V11" s="24" t="s">
        <v>33</v>
      </c>
      <c r="W11" s="24" t="s">
        <v>34</v>
      </c>
      <c r="X11" s="29" t="s">
        <v>35</v>
      </c>
      <c r="Y11" s="29" t="s">
        <v>36</v>
      </c>
      <c r="Z11" s="30" t="s">
        <v>58</v>
      </c>
      <c r="AA11" s="30" t="s">
        <v>37</v>
      </c>
      <c r="AB11" s="30" t="s">
        <v>38</v>
      </c>
      <c r="AC11" s="30" t="s">
        <v>39</v>
      </c>
      <c r="AD11" s="31" t="s">
        <v>40</v>
      </c>
    </row>
    <row r="12" spans="1:30" s="14" customFormat="1" ht="158.25" customHeight="1" thickBot="1" x14ac:dyDescent="0.25">
      <c r="A12" s="86" t="s">
        <v>80</v>
      </c>
      <c r="B12" s="40" t="s">
        <v>41</v>
      </c>
      <c r="C12" s="51" t="s">
        <v>59</v>
      </c>
      <c r="D12" s="59" t="s">
        <v>71</v>
      </c>
      <c r="E12" s="52" t="s">
        <v>73</v>
      </c>
      <c r="F12" s="50" t="s">
        <v>60</v>
      </c>
      <c r="G12" s="53" t="s">
        <v>42</v>
      </c>
      <c r="H12" s="53" t="s">
        <v>74</v>
      </c>
      <c r="I12" s="53" t="s">
        <v>61</v>
      </c>
      <c r="J12" s="44">
        <v>2</v>
      </c>
      <c r="K12" s="44">
        <v>3</v>
      </c>
      <c r="L12" s="15">
        <f t="shared" ref="L12:L16" si="0">IF(J12="",K12,J12*K12)</f>
        <v>6</v>
      </c>
      <c r="M12" s="16" t="str">
        <f t="shared" ref="M12:M16" si="1">IF(L12&gt;23,"MUY ALTO",IF(L12&gt;9,"ALTO",IF(L12&gt;5,"MEDIO","BAJO")))</f>
        <v>MEDIO</v>
      </c>
      <c r="N12" s="18">
        <v>25</v>
      </c>
      <c r="O12" s="17">
        <f t="shared" ref="O12:O16" si="2">L12*N12</f>
        <v>150</v>
      </c>
      <c r="P12" s="45" t="str">
        <f t="shared" ref="P12:P16" si="3">IF(O12&gt;501,"I",IF(O12&gt;149,"II",IF(O12&gt;39,"III","IV")))</f>
        <v>II</v>
      </c>
      <c r="Q12" s="18" t="str">
        <f t="shared" ref="Q12:Q16" si="4">IF(P12="I","No aceptable",IF(P12="II","No Aceptable o Aceptable con Control Específico",IF(P12="III","Mejorable","Aceptable")))</f>
        <v>No Aceptable o Aceptable con Control Específico</v>
      </c>
      <c r="R12" s="46" t="s">
        <v>48</v>
      </c>
      <c r="S12" s="46">
        <v>2</v>
      </c>
      <c r="T12" s="46">
        <v>0</v>
      </c>
      <c r="U12" s="46">
        <v>0</v>
      </c>
      <c r="V12" s="47">
        <f t="shared" ref="V12" si="5">SUM(S12:U12)</f>
        <v>2</v>
      </c>
      <c r="W12" s="36">
        <v>8</v>
      </c>
      <c r="X12" s="48" t="s">
        <v>62</v>
      </c>
      <c r="Y12" s="48" t="s">
        <v>43</v>
      </c>
      <c r="Z12" s="46" t="s">
        <v>42</v>
      </c>
      <c r="AA12" s="46" t="s">
        <v>42</v>
      </c>
      <c r="AB12" s="46" t="s">
        <v>42</v>
      </c>
      <c r="AC12" s="50" t="s">
        <v>82</v>
      </c>
      <c r="AD12" s="58" t="s">
        <v>42</v>
      </c>
    </row>
    <row r="13" spans="1:30" s="19" customFormat="1" ht="124.5" thickBot="1" x14ac:dyDescent="0.3">
      <c r="A13" s="87"/>
      <c r="B13" s="40" t="s">
        <v>41</v>
      </c>
      <c r="C13" s="51" t="s">
        <v>59</v>
      </c>
      <c r="D13" s="59" t="s">
        <v>72</v>
      </c>
      <c r="E13" s="52" t="s">
        <v>63</v>
      </c>
      <c r="F13" s="50" t="s">
        <v>64</v>
      </c>
      <c r="G13" s="53" t="s">
        <v>42</v>
      </c>
      <c r="H13" s="53" t="s">
        <v>42</v>
      </c>
      <c r="I13" s="53" t="s">
        <v>65</v>
      </c>
      <c r="J13" s="44">
        <v>2</v>
      </c>
      <c r="K13" s="44">
        <v>3</v>
      </c>
      <c r="L13" s="15">
        <f t="shared" si="0"/>
        <v>6</v>
      </c>
      <c r="M13" s="16" t="str">
        <f t="shared" si="1"/>
        <v>MEDIO</v>
      </c>
      <c r="N13" s="18">
        <v>25</v>
      </c>
      <c r="O13" s="17">
        <f t="shared" si="2"/>
        <v>150</v>
      </c>
      <c r="P13" s="45" t="str">
        <f t="shared" si="3"/>
        <v>II</v>
      </c>
      <c r="Q13" s="18" t="str">
        <f t="shared" si="4"/>
        <v>No Aceptable o Aceptable con Control Específico</v>
      </c>
      <c r="R13" s="46" t="s">
        <v>48</v>
      </c>
      <c r="S13" s="46">
        <v>2</v>
      </c>
      <c r="T13" s="46">
        <v>0</v>
      </c>
      <c r="U13" s="46">
        <v>0</v>
      </c>
      <c r="V13" s="47">
        <f t="shared" ref="V13:V16" si="6">SUM(S13:U13)</f>
        <v>2</v>
      </c>
      <c r="W13" s="36">
        <v>8</v>
      </c>
      <c r="X13" s="49" t="s">
        <v>66</v>
      </c>
      <c r="Y13" s="48" t="s">
        <v>43</v>
      </c>
      <c r="Z13" s="46" t="s">
        <v>42</v>
      </c>
      <c r="AA13" s="46" t="s">
        <v>42</v>
      </c>
      <c r="AB13" s="46" t="s">
        <v>67</v>
      </c>
      <c r="AC13" s="50" t="s">
        <v>83</v>
      </c>
      <c r="AD13" s="58" t="s">
        <v>42</v>
      </c>
    </row>
    <row r="14" spans="1:30" s="19" customFormat="1" ht="141.75" customHeight="1" thickBot="1" x14ac:dyDescent="0.3">
      <c r="A14" s="87"/>
      <c r="B14" s="40" t="s">
        <v>41</v>
      </c>
      <c r="C14" s="41" t="s">
        <v>69</v>
      </c>
      <c r="D14" s="54" t="s">
        <v>81</v>
      </c>
      <c r="E14" s="43" t="s">
        <v>100</v>
      </c>
      <c r="F14" s="43" t="s">
        <v>45</v>
      </c>
      <c r="G14" s="42" t="s">
        <v>42</v>
      </c>
      <c r="H14" s="42" t="s">
        <v>42</v>
      </c>
      <c r="I14" s="42" t="s">
        <v>42</v>
      </c>
      <c r="J14" s="44">
        <v>1</v>
      </c>
      <c r="K14" s="44">
        <v>3</v>
      </c>
      <c r="L14" s="15">
        <f t="shared" si="0"/>
        <v>3</v>
      </c>
      <c r="M14" s="16" t="str">
        <f t="shared" si="1"/>
        <v>BAJO</v>
      </c>
      <c r="N14" s="18">
        <v>25</v>
      </c>
      <c r="O14" s="17">
        <f t="shared" si="2"/>
        <v>75</v>
      </c>
      <c r="P14" s="45" t="str">
        <f t="shared" si="3"/>
        <v>III</v>
      </c>
      <c r="Q14" s="18" t="str">
        <f t="shared" si="4"/>
        <v>Mejorable</v>
      </c>
      <c r="R14" s="46" t="s">
        <v>44</v>
      </c>
      <c r="S14" s="46">
        <v>2</v>
      </c>
      <c r="T14" s="46">
        <v>0</v>
      </c>
      <c r="U14" s="46">
        <v>0</v>
      </c>
      <c r="V14" s="47">
        <f t="shared" si="6"/>
        <v>2</v>
      </c>
      <c r="W14" s="36">
        <v>8</v>
      </c>
      <c r="X14" s="49" t="s">
        <v>46</v>
      </c>
      <c r="Y14" s="48" t="s">
        <v>43</v>
      </c>
      <c r="Z14" s="46" t="s">
        <v>42</v>
      </c>
      <c r="AA14" s="46" t="s">
        <v>42</v>
      </c>
      <c r="AB14" s="46" t="s">
        <v>42</v>
      </c>
      <c r="AC14" s="43" t="s">
        <v>101</v>
      </c>
      <c r="AD14" s="58" t="s">
        <v>42</v>
      </c>
    </row>
    <row r="15" spans="1:30" s="19" customFormat="1" ht="143.25" customHeight="1" thickBot="1" x14ac:dyDescent="0.3">
      <c r="A15" s="87"/>
      <c r="B15" s="40" t="s">
        <v>41</v>
      </c>
      <c r="C15" s="41" t="s">
        <v>69</v>
      </c>
      <c r="D15" s="54" t="s">
        <v>70</v>
      </c>
      <c r="E15" s="50" t="s">
        <v>78</v>
      </c>
      <c r="F15" s="50" t="s">
        <v>47</v>
      </c>
      <c r="G15" s="53" t="s">
        <v>42</v>
      </c>
      <c r="H15" s="53" t="s">
        <v>42</v>
      </c>
      <c r="I15" s="53" t="s">
        <v>68</v>
      </c>
      <c r="J15" s="44">
        <v>2</v>
      </c>
      <c r="K15" s="44">
        <v>1</v>
      </c>
      <c r="L15" s="15">
        <f t="shared" si="0"/>
        <v>2</v>
      </c>
      <c r="M15" s="16" t="str">
        <f t="shared" si="1"/>
        <v>BAJO</v>
      </c>
      <c r="N15" s="18">
        <v>25</v>
      </c>
      <c r="O15" s="17">
        <f t="shared" si="2"/>
        <v>50</v>
      </c>
      <c r="P15" s="45" t="str">
        <f t="shared" si="3"/>
        <v>III</v>
      </c>
      <c r="Q15" s="18" t="str">
        <f t="shared" si="4"/>
        <v>Mejorable</v>
      </c>
      <c r="R15" s="46" t="s">
        <v>48</v>
      </c>
      <c r="S15" s="46">
        <v>2</v>
      </c>
      <c r="T15" s="46">
        <v>0</v>
      </c>
      <c r="U15" s="46">
        <v>0</v>
      </c>
      <c r="V15" s="47">
        <f t="shared" si="6"/>
        <v>2</v>
      </c>
      <c r="W15" s="36">
        <v>8</v>
      </c>
      <c r="X15" s="48" t="s">
        <v>49</v>
      </c>
      <c r="Y15" s="48" t="s">
        <v>43</v>
      </c>
      <c r="Z15" s="46" t="s">
        <v>42</v>
      </c>
      <c r="AA15" s="46" t="s">
        <v>42</v>
      </c>
      <c r="AB15" s="46" t="s">
        <v>42</v>
      </c>
      <c r="AC15" s="50" t="s">
        <v>84</v>
      </c>
      <c r="AD15" s="58" t="s">
        <v>42</v>
      </c>
    </row>
    <row r="16" spans="1:30" ht="235.5" customHeight="1" thickBot="1" x14ac:dyDescent="0.25">
      <c r="A16" s="88"/>
      <c r="B16" s="68" t="s">
        <v>41</v>
      </c>
      <c r="C16" s="69" t="s">
        <v>53</v>
      </c>
      <c r="D16" s="70" t="s">
        <v>75</v>
      </c>
      <c r="E16" s="76" t="s">
        <v>77</v>
      </c>
      <c r="F16" s="76" t="s">
        <v>54</v>
      </c>
      <c r="G16" s="71" t="s">
        <v>42</v>
      </c>
      <c r="H16" s="77" t="s">
        <v>50</v>
      </c>
      <c r="I16" s="77" t="s">
        <v>51</v>
      </c>
      <c r="J16" s="55">
        <v>2</v>
      </c>
      <c r="K16" s="55">
        <v>3</v>
      </c>
      <c r="L16" s="32">
        <f t="shared" si="0"/>
        <v>6</v>
      </c>
      <c r="M16" s="33" t="str">
        <f t="shared" si="1"/>
        <v>MEDIO</v>
      </c>
      <c r="N16" s="35">
        <v>10</v>
      </c>
      <c r="O16" s="34">
        <f t="shared" si="2"/>
        <v>60</v>
      </c>
      <c r="P16" s="72" t="str">
        <f t="shared" si="3"/>
        <v>III</v>
      </c>
      <c r="Q16" s="35" t="str">
        <f t="shared" si="4"/>
        <v>Mejorable</v>
      </c>
      <c r="R16" s="56" t="s">
        <v>48</v>
      </c>
      <c r="S16" s="56">
        <v>2</v>
      </c>
      <c r="T16" s="56">
        <v>0</v>
      </c>
      <c r="U16" s="56">
        <v>0</v>
      </c>
      <c r="V16" s="73">
        <f t="shared" si="6"/>
        <v>2</v>
      </c>
      <c r="W16" s="74">
        <v>8</v>
      </c>
      <c r="X16" s="78" t="s">
        <v>52</v>
      </c>
      <c r="Y16" s="57" t="s">
        <v>43</v>
      </c>
      <c r="Z16" s="56" t="s">
        <v>42</v>
      </c>
      <c r="AA16" s="56" t="s">
        <v>42</v>
      </c>
      <c r="AB16" s="56" t="s">
        <v>42</v>
      </c>
      <c r="AC16" s="76" t="s">
        <v>85</v>
      </c>
      <c r="AD16" s="60" t="s">
        <v>42</v>
      </c>
    </row>
  </sheetData>
  <sheetProtection selectLockedCells="1" selectUnlockedCells="1"/>
  <mergeCells count="27">
    <mergeCell ref="A1:H4"/>
    <mergeCell ref="I1:AD1"/>
    <mergeCell ref="I2:AD4"/>
    <mergeCell ref="F5:AC5"/>
    <mergeCell ref="A6:C6"/>
    <mergeCell ref="D6:I6"/>
    <mergeCell ref="J6:M6"/>
    <mergeCell ref="N6:Z6"/>
    <mergeCell ref="AA6:AD7"/>
    <mergeCell ref="A7:C7"/>
    <mergeCell ref="D7:I7"/>
    <mergeCell ref="J7:M7"/>
    <mergeCell ref="N7:Z7"/>
    <mergeCell ref="A8:C8"/>
    <mergeCell ref="D8:I8"/>
    <mergeCell ref="J8:M8"/>
    <mergeCell ref="N8:Z8"/>
    <mergeCell ref="A12:A16"/>
    <mergeCell ref="AB8:AD8"/>
    <mergeCell ref="A10:A11"/>
    <mergeCell ref="B10:B11"/>
    <mergeCell ref="C10:E10"/>
    <mergeCell ref="F10:F11"/>
    <mergeCell ref="G10:I10"/>
    <mergeCell ref="J10:P10"/>
    <mergeCell ref="R10:Y10"/>
    <mergeCell ref="Z10:AD10"/>
  </mergeCells>
  <conditionalFormatting sqref="M17:M81 M14">
    <cfRule type="cellIs" dxfId="103" priority="17" operator="equal">
      <formula>"MUY ALTO"</formula>
    </cfRule>
    <cfRule type="cellIs" dxfId="102" priority="18" operator="equal">
      <formula>"BAJO"</formula>
    </cfRule>
    <cfRule type="cellIs" dxfId="101" priority="19" operator="equal">
      <formula>"MEDIO"</formula>
    </cfRule>
    <cfRule type="cellIs" dxfId="100" priority="20" operator="equal">
      <formula>"ALTO"</formula>
    </cfRule>
  </conditionalFormatting>
  <conditionalFormatting sqref="Q17:Q81 Q14">
    <cfRule type="cellIs" dxfId="99" priority="21" operator="equal">
      <formula>"Aceptable"</formula>
    </cfRule>
    <cfRule type="cellIs" dxfId="98" priority="22" operator="equal">
      <formula>"Mejorable"</formula>
    </cfRule>
    <cfRule type="cellIs" dxfId="97" priority="23" operator="equal">
      <formula>"No Aceptable o Aceptable con Control Específico"</formula>
    </cfRule>
    <cfRule type="cellIs" dxfId="96" priority="24" operator="equal">
      <formula>"No aceptable"</formula>
    </cfRule>
  </conditionalFormatting>
  <conditionalFormatting sqref="M12:M13">
    <cfRule type="cellIs" dxfId="95" priority="9" operator="equal">
      <formula>"MUY ALTO"</formula>
    </cfRule>
    <cfRule type="cellIs" dxfId="94" priority="10" operator="equal">
      <formula>"BAJO"</formula>
    </cfRule>
    <cfRule type="cellIs" dxfId="93" priority="11" operator="equal">
      <formula>"MEDIO"</formula>
    </cfRule>
    <cfRule type="cellIs" dxfId="92" priority="12" operator="equal">
      <formula>"ALTO"</formula>
    </cfRule>
  </conditionalFormatting>
  <conditionalFormatting sqref="Q12:Q13">
    <cfRule type="cellIs" dxfId="91" priority="13" operator="equal">
      <formula>"Aceptable"</formula>
    </cfRule>
    <cfRule type="cellIs" dxfId="90" priority="14" operator="equal">
      <formula>"Mejorable"</formula>
    </cfRule>
    <cfRule type="cellIs" dxfId="89" priority="15" operator="equal">
      <formula>"No Aceptable o Aceptable con Control Específico"</formula>
    </cfRule>
    <cfRule type="cellIs" dxfId="88" priority="16" operator="equal">
      <formula>"No aceptable"</formula>
    </cfRule>
  </conditionalFormatting>
  <conditionalFormatting sqref="M15:M16">
    <cfRule type="cellIs" dxfId="87" priority="1" operator="equal">
      <formula>"MUY ALTO"</formula>
    </cfRule>
    <cfRule type="cellIs" dxfId="86" priority="2" operator="equal">
      <formula>"BAJO"</formula>
    </cfRule>
    <cfRule type="cellIs" dxfId="85" priority="3" operator="equal">
      <formula>"MEDIO"</formula>
    </cfRule>
    <cfRule type="cellIs" dxfId="84" priority="4" operator="equal">
      <formula>"ALTO"</formula>
    </cfRule>
  </conditionalFormatting>
  <conditionalFormatting sqref="Q15:Q16">
    <cfRule type="cellIs" dxfId="83" priority="5" operator="equal">
      <formula>"Aceptable"</formula>
    </cfRule>
    <cfRule type="cellIs" dxfId="82" priority="6" operator="equal">
      <formula>"Mejorable"</formula>
    </cfRule>
    <cfRule type="cellIs" dxfId="81" priority="7" operator="equal">
      <formula>"No Aceptable o Aceptable con Control Específico"</formula>
    </cfRule>
    <cfRule type="cellIs" dxfId="80" priority="8" operator="equal">
      <formula>"No aceptable"</formula>
    </cfRule>
  </conditionalFormatting>
  <printOptions horizontalCentered="1" verticalCentered="1"/>
  <pageMargins left="0.51181102362204722" right="0.70866141732283472" top="0.55118110236220474" bottom="0.55118110236220474" header="0.31496062992125984" footer="0.31496062992125984"/>
  <pageSetup paperSize="9" firstPageNumber="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D16"/>
  <sheetViews>
    <sheetView zoomScale="85" zoomScaleNormal="85" workbookViewId="0">
      <selection activeCell="D7" sqref="D7:I7"/>
    </sheetView>
  </sheetViews>
  <sheetFormatPr baseColWidth="10" defaultRowHeight="15" x14ac:dyDescent="0.2"/>
  <cols>
    <col min="1" max="1" width="9.140625" style="20" customWidth="1"/>
    <col min="2" max="2" width="5.5703125" style="20" customWidth="1"/>
    <col min="3" max="3" width="18.7109375" style="1" customWidth="1"/>
    <col min="4" max="5" width="30.7109375" style="1" customWidth="1"/>
    <col min="6" max="6" width="17.28515625" style="1" customWidth="1"/>
    <col min="7" max="9" width="15.7109375" style="1" customWidth="1"/>
    <col min="10" max="12" width="4.28515625" style="21" customWidth="1"/>
    <col min="13" max="13" width="7.7109375" style="21" customWidth="1"/>
    <col min="14" max="14" width="4.28515625" style="21" customWidth="1"/>
    <col min="15" max="15" width="7.7109375" style="21" customWidth="1"/>
    <col min="16" max="16" width="4.28515625" style="21" customWidth="1"/>
    <col min="17" max="17" width="13.85546875" style="21" customWidth="1"/>
    <col min="18" max="18" width="16.7109375" style="1" customWidth="1"/>
    <col min="19" max="21" width="4.7109375" style="1" customWidth="1"/>
    <col min="22" max="23" width="4.42578125" style="1" customWidth="1"/>
    <col min="24" max="24" width="17" style="21" customWidth="1"/>
    <col min="25" max="25" width="7.28515625" style="21" customWidth="1"/>
    <col min="26" max="28" width="20.7109375" style="1" customWidth="1"/>
    <col min="29" max="29" width="43.140625" style="1" customWidth="1"/>
    <col min="30" max="30" width="20.7109375" style="1" customWidth="1"/>
    <col min="31" max="16384" width="11.42578125" style="1"/>
  </cols>
  <sheetData>
    <row r="1" spans="1:30" ht="15" customHeight="1" x14ac:dyDescent="0.2">
      <c r="A1" s="107"/>
      <c r="B1" s="108"/>
      <c r="C1" s="108"/>
      <c r="D1" s="108"/>
      <c r="E1" s="108"/>
      <c r="F1" s="108"/>
      <c r="G1" s="108"/>
      <c r="H1" s="108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4"/>
    </row>
    <row r="2" spans="1:30" ht="15" customHeight="1" x14ac:dyDescent="0.2">
      <c r="A2" s="109"/>
      <c r="B2" s="110"/>
      <c r="C2" s="110"/>
      <c r="D2" s="110"/>
      <c r="E2" s="110"/>
      <c r="F2" s="110"/>
      <c r="G2" s="110"/>
      <c r="H2" s="110"/>
      <c r="I2" s="115" t="s">
        <v>55</v>
      </c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6"/>
    </row>
    <row r="3" spans="1:30" ht="15" customHeight="1" x14ac:dyDescent="0.2">
      <c r="A3" s="109"/>
      <c r="B3" s="110"/>
      <c r="C3" s="110"/>
      <c r="D3" s="110"/>
      <c r="E3" s="110"/>
      <c r="F3" s="110"/>
      <c r="G3" s="110"/>
      <c r="H3" s="110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6"/>
    </row>
    <row r="4" spans="1:30" ht="15" customHeight="1" thickBot="1" x14ac:dyDescent="0.25">
      <c r="A4" s="111"/>
      <c r="B4" s="112"/>
      <c r="C4" s="112"/>
      <c r="D4" s="112"/>
      <c r="E4" s="112"/>
      <c r="F4" s="112"/>
      <c r="G4" s="112"/>
      <c r="H4" s="112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8"/>
    </row>
    <row r="5" spans="1:30" ht="15" customHeight="1" thickBot="1" x14ac:dyDescent="0.3">
      <c r="A5" s="2"/>
      <c r="B5" s="2"/>
      <c r="C5" s="3"/>
      <c r="D5" s="3"/>
      <c r="E5" s="3"/>
      <c r="F5" s="119" t="s">
        <v>0</v>
      </c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4"/>
    </row>
    <row r="6" spans="1:30" s="5" customFormat="1" ht="15" customHeight="1" x14ac:dyDescent="0.2">
      <c r="A6" s="120" t="s">
        <v>1</v>
      </c>
      <c r="B6" s="121"/>
      <c r="C6" s="122"/>
      <c r="D6" s="123" t="s">
        <v>86</v>
      </c>
      <c r="E6" s="123"/>
      <c r="F6" s="123"/>
      <c r="G6" s="123"/>
      <c r="H6" s="123"/>
      <c r="I6" s="123"/>
      <c r="J6" s="122" t="s">
        <v>2</v>
      </c>
      <c r="K6" s="122"/>
      <c r="L6" s="122"/>
      <c r="M6" s="122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5"/>
      <c r="AB6" s="126"/>
      <c r="AC6" s="126"/>
      <c r="AD6" s="127"/>
    </row>
    <row r="7" spans="1:30" s="5" customFormat="1" ht="18" customHeight="1" x14ac:dyDescent="0.2">
      <c r="A7" s="131" t="s">
        <v>3</v>
      </c>
      <c r="B7" s="132"/>
      <c r="C7" s="100"/>
      <c r="D7" s="99"/>
      <c r="E7" s="99"/>
      <c r="F7" s="99"/>
      <c r="G7" s="99"/>
      <c r="H7" s="99"/>
      <c r="I7" s="99"/>
      <c r="J7" s="100" t="s">
        <v>4</v>
      </c>
      <c r="K7" s="100"/>
      <c r="L7" s="100"/>
      <c r="M7" s="100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128"/>
      <c r="AB7" s="129"/>
      <c r="AC7" s="129"/>
      <c r="AD7" s="130"/>
    </row>
    <row r="8" spans="1:30" s="6" customFormat="1" ht="36.75" customHeight="1" thickBot="1" x14ac:dyDescent="0.25">
      <c r="A8" s="101" t="s">
        <v>5</v>
      </c>
      <c r="B8" s="102"/>
      <c r="C8" s="103"/>
      <c r="D8" s="104" t="s">
        <v>86</v>
      </c>
      <c r="E8" s="104"/>
      <c r="F8" s="104"/>
      <c r="G8" s="104"/>
      <c r="H8" s="104"/>
      <c r="I8" s="104"/>
      <c r="J8" s="103" t="s">
        <v>6</v>
      </c>
      <c r="K8" s="103"/>
      <c r="L8" s="103"/>
      <c r="M8" s="103"/>
      <c r="N8" s="105" t="s">
        <v>79</v>
      </c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38" t="s">
        <v>7</v>
      </c>
      <c r="AB8" s="89" t="s">
        <v>76</v>
      </c>
      <c r="AC8" s="89"/>
      <c r="AD8" s="90"/>
    </row>
    <row r="9" spans="1:30" s="5" customFormat="1" ht="15" customHeight="1" thickBot="1" x14ac:dyDescent="0.25">
      <c r="A9" s="7"/>
      <c r="B9" s="7"/>
      <c r="C9" s="8"/>
      <c r="D9" s="8"/>
      <c r="E9" s="8"/>
      <c r="F9" s="9"/>
      <c r="G9" s="10"/>
      <c r="H9" s="10"/>
      <c r="I9" s="10"/>
      <c r="J9" s="10"/>
      <c r="K9" s="10"/>
      <c r="L9" s="11"/>
      <c r="M9" s="11"/>
      <c r="N9" s="11"/>
      <c r="O9" s="11"/>
      <c r="P9" s="11"/>
      <c r="Q9" s="11"/>
      <c r="R9" s="10"/>
      <c r="S9" s="10"/>
      <c r="T9" s="10"/>
      <c r="U9" s="10"/>
      <c r="V9" s="10"/>
      <c r="W9" s="10"/>
      <c r="X9" s="11"/>
      <c r="Y9" s="11"/>
      <c r="Z9" s="11"/>
      <c r="AA9" s="11"/>
      <c r="AB9" s="11"/>
      <c r="AC9" s="11"/>
      <c r="AD9" s="12"/>
    </row>
    <row r="10" spans="1:30" s="13" customFormat="1" ht="22.5" customHeight="1" x14ac:dyDescent="0.2">
      <c r="A10" s="91" t="s">
        <v>8</v>
      </c>
      <c r="B10" s="93" t="s">
        <v>9</v>
      </c>
      <c r="C10" s="95" t="s">
        <v>10</v>
      </c>
      <c r="D10" s="95"/>
      <c r="E10" s="95"/>
      <c r="F10" s="95" t="s">
        <v>11</v>
      </c>
      <c r="G10" s="95" t="s">
        <v>12</v>
      </c>
      <c r="H10" s="95"/>
      <c r="I10" s="95"/>
      <c r="J10" s="97" t="s">
        <v>56</v>
      </c>
      <c r="K10" s="97"/>
      <c r="L10" s="97"/>
      <c r="M10" s="97"/>
      <c r="N10" s="97"/>
      <c r="O10" s="97"/>
      <c r="P10" s="97"/>
      <c r="Q10" s="37" t="s">
        <v>13</v>
      </c>
      <c r="R10" s="97" t="s">
        <v>14</v>
      </c>
      <c r="S10" s="97"/>
      <c r="T10" s="97"/>
      <c r="U10" s="97"/>
      <c r="V10" s="97"/>
      <c r="W10" s="97"/>
      <c r="X10" s="97"/>
      <c r="Y10" s="97"/>
      <c r="Z10" s="97" t="s">
        <v>57</v>
      </c>
      <c r="AA10" s="97"/>
      <c r="AB10" s="97"/>
      <c r="AC10" s="97"/>
      <c r="AD10" s="98"/>
    </row>
    <row r="11" spans="1:30" s="14" customFormat="1" ht="69.95" customHeight="1" thickBot="1" x14ac:dyDescent="0.25">
      <c r="A11" s="92"/>
      <c r="B11" s="94"/>
      <c r="C11" s="39" t="s">
        <v>15</v>
      </c>
      <c r="D11" s="39" t="s">
        <v>16</v>
      </c>
      <c r="E11" s="39" t="s">
        <v>17</v>
      </c>
      <c r="F11" s="96"/>
      <c r="G11" s="24" t="s">
        <v>18</v>
      </c>
      <c r="H11" s="24" t="s">
        <v>19</v>
      </c>
      <c r="I11" s="24" t="s">
        <v>20</v>
      </c>
      <c r="J11" s="25" t="s">
        <v>21</v>
      </c>
      <c r="K11" s="25" t="s">
        <v>22</v>
      </c>
      <c r="L11" s="25" t="s">
        <v>23</v>
      </c>
      <c r="M11" s="25" t="s">
        <v>24</v>
      </c>
      <c r="N11" s="26" t="s">
        <v>25</v>
      </c>
      <c r="O11" s="27" t="s">
        <v>26</v>
      </c>
      <c r="P11" s="26" t="s">
        <v>27</v>
      </c>
      <c r="Q11" s="28" t="s">
        <v>28</v>
      </c>
      <c r="R11" s="24" t="s">
        <v>29</v>
      </c>
      <c r="S11" s="22" t="s">
        <v>30</v>
      </c>
      <c r="T11" s="23" t="s">
        <v>31</v>
      </c>
      <c r="U11" s="23" t="s">
        <v>32</v>
      </c>
      <c r="V11" s="24" t="s">
        <v>33</v>
      </c>
      <c r="W11" s="24" t="s">
        <v>34</v>
      </c>
      <c r="X11" s="29" t="s">
        <v>35</v>
      </c>
      <c r="Y11" s="29" t="s">
        <v>36</v>
      </c>
      <c r="Z11" s="30" t="s">
        <v>58</v>
      </c>
      <c r="AA11" s="30" t="s">
        <v>37</v>
      </c>
      <c r="AB11" s="30" t="s">
        <v>38</v>
      </c>
      <c r="AC11" s="30" t="s">
        <v>39</v>
      </c>
      <c r="AD11" s="31" t="s">
        <v>40</v>
      </c>
    </row>
    <row r="12" spans="1:30" s="14" customFormat="1" ht="158.25" customHeight="1" thickBot="1" x14ac:dyDescent="0.25">
      <c r="A12" s="86" t="s">
        <v>80</v>
      </c>
      <c r="B12" s="40" t="s">
        <v>41</v>
      </c>
      <c r="C12" s="51" t="s">
        <v>59</v>
      </c>
      <c r="D12" s="59" t="s">
        <v>71</v>
      </c>
      <c r="E12" s="52" t="s">
        <v>73</v>
      </c>
      <c r="F12" s="50" t="s">
        <v>60</v>
      </c>
      <c r="G12" s="53" t="s">
        <v>42</v>
      </c>
      <c r="H12" s="53" t="s">
        <v>74</v>
      </c>
      <c r="I12" s="53" t="s">
        <v>61</v>
      </c>
      <c r="J12" s="44">
        <v>2</v>
      </c>
      <c r="K12" s="44">
        <v>3</v>
      </c>
      <c r="L12" s="15">
        <f t="shared" ref="L12:L14" si="0">IF(J12="",K12,J12*K12)</f>
        <v>6</v>
      </c>
      <c r="M12" s="16" t="str">
        <f t="shared" ref="M12:M14" si="1">IF(L12&gt;23,"MUY ALTO",IF(L12&gt;9,"ALTO",IF(L12&gt;5,"MEDIO","BAJO")))</f>
        <v>MEDIO</v>
      </c>
      <c r="N12" s="18">
        <v>25</v>
      </c>
      <c r="O12" s="17">
        <f t="shared" ref="O12:O14" si="2">L12*N12</f>
        <v>150</v>
      </c>
      <c r="P12" s="45" t="str">
        <f t="shared" ref="P12:P14" si="3">IF(O12&gt;501,"I",IF(O12&gt;149,"II",IF(O12&gt;39,"III","IV")))</f>
        <v>II</v>
      </c>
      <c r="Q12" s="18" t="str">
        <f t="shared" ref="Q12:Q14" si="4">IF(P12="I","No aceptable",IF(P12="II","No Aceptable o Aceptable con Control Específico",IF(P12="III","Mejorable","Aceptable")))</f>
        <v>No Aceptable o Aceptable con Control Específico</v>
      </c>
      <c r="R12" s="46" t="s">
        <v>48</v>
      </c>
      <c r="S12" s="46">
        <v>2</v>
      </c>
      <c r="T12" s="46">
        <v>0</v>
      </c>
      <c r="U12" s="46">
        <v>0</v>
      </c>
      <c r="V12" s="47">
        <f t="shared" ref="V12" si="5">SUM(S12:U12)</f>
        <v>2</v>
      </c>
      <c r="W12" s="36">
        <v>8</v>
      </c>
      <c r="X12" s="48" t="s">
        <v>62</v>
      </c>
      <c r="Y12" s="48" t="s">
        <v>43</v>
      </c>
      <c r="Z12" s="46" t="s">
        <v>42</v>
      </c>
      <c r="AA12" s="46" t="s">
        <v>42</v>
      </c>
      <c r="AB12" s="46" t="s">
        <v>42</v>
      </c>
      <c r="AC12" s="50" t="s">
        <v>82</v>
      </c>
      <c r="AD12" s="58" t="s">
        <v>42</v>
      </c>
    </row>
    <row r="13" spans="1:30" s="19" customFormat="1" ht="123.75" x14ac:dyDescent="0.25">
      <c r="A13" s="87"/>
      <c r="B13" s="40" t="s">
        <v>41</v>
      </c>
      <c r="C13" s="51" t="s">
        <v>59</v>
      </c>
      <c r="D13" s="59" t="s">
        <v>72</v>
      </c>
      <c r="E13" s="52" t="s">
        <v>63</v>
      </c>
      <c r="F13" s="50" t="s">
        <v>64</v>
      </c>
      <c r="G13" s="53" t="s">
        <v>42</v>
      </c>
      <c r="H13" s="53" t="s">
        <v>42</v>
      </c>
      <c r="I13" s="53" t="s">
        <v>65</v>
      </c>
      <c r="J13" s="44">
        <v>2</v>
      </c>
      <c r="K13" s="44">
        <v>3</v>
      </c>
      <c r="L13" s="15">
        <f t="shared" si="0"/>
        <v>6</v>
      </c>
      <c r="M13" s="16" t="str">
        <f t="shared" si="1"/>
        <v>MEDIO</v>
      </c>
      <c r="N13" s="18">
        <v>25</v>
      </c>
      <c r="O13" s="17">
        <f t="shared" si="2"/>
        <v>150</v>
      </c>
      <c r="P13" s="45" t="str">
        <f t="shared" si="3"/>
        <v>II</v>
      </c>
      <c r="Q13" s="18" t="str">
        <f t="shared" si="4"/>
        <v>No Aceptable o Aceptable con Control Específico</v>
      </c>
      <c r="R13" s="46" t="s">
        <v>48</v>
      </c>
      <c r="S13" s="46">
        <v>2</v>
      </c>
      <c r="T13" s="46">
        <v>0</v>
      </c>
      <c r="U13" s="46">
        <v>0</v>
      </c>
      <c r="V13" s="47">
        <f t="shared" ref="V13:V16" si="6">SUM(S13:U13)</f>
        <v>2</v>
      </c>
      <c r="W13" s="36">
        <v>8</v>
      </c>
      <c r="X13" s="49" t="s">
        <v>66</v>
      </c>
      <c r="Y13" s="48" t="s">
        <v>43</v>
      </c>
      <c r="Z13" s="46" t="s">
        <v>42</v>
      </c>
      <c r="AA13" s="46" t="s">
        <v>42</v>
      </c>
      <c r="AB13" s="46" t="s">
        <v>67</v>
      </c>
      <c r="AC13" s="50" t="s">
        <v>83</v>
      </c>
      <c r="AD13" s="58" t="s">
        <v>42</v>
      </c>
    </row>
    <row r="14" spans="1:30" s="19" customFormat="1" ht="57.75" customHeight="1" x14ac:dyDescent="0.25">
      <c r="A14" s="87"/>
      <c r="B14" s="40" t="s">
        <v>41</v>
      </c>
      <c r="C14" s="41" t="s">
        <v>69</v>
      </c>
      <c r="D14" s="54" t="s">
        <v>89</v>
      </c>
      <c r="E14" s="43" t="s">
        <v>90</v>
      </c>
      <c r="F14" s="43" t="s">
        <v>91</v>
      </c>
      <c r="G14" s="42" t="s">
        <v>42</v>
      </c>
      <c r="H14" s="42" t="s">
        <v>42</v>
      </c>
      <c r="I14" s="42" t="s">
        <v>42</v>
      </c>
      <c r="J14" s="44">
        <v>2</v>
      </c>
      <c r="K14" s="44">
        <v>2</v>
      </c>
      <c r="L14" s="15">
        <f t="shared" si="0"/>
        <v>4</v>
      </c>
      <c r="M14" s="16" t="str">
        <f t="shared" si="1"/>
        <v>BAJO</v>
      </c>
      <c r="N14" s="18">
        <v>25</v>
      </c>
      <c r="O14" s="17">
        <f t="shared" si="2"/>
        <v>100</v>
      </c>
      <c r="P14" s="45" t="str">
        <f t="shared" si="3"/>
        <v>III</v>
      </c>
      <c r="Q14" s="18" t="str">
        <f t="shared" si="4"/>
        <v>Mejorable</v>
      </c>
      <c r="R14" s="46" t="s">
        <v>48</v>
      </c>
      <c r="S14" s="46">
        <v>2</v>
      </c>
      <c r="T14" s="46">
        <v>0</v>
      </c>
      <c r="U14" s="46">
        <v>0</v>
      </c>
      <c r="V14" s="47">
        <f t="shared" si="6"/>
        <v>2</v>
      </c>
      <c r="W14" s="36">
        <v>8</v>
      </c>
      <c r="X14" s="49" t="s">
        <v>46</v>
      </c>
      <c r="Y14" s="48" t="s">
        <v>43</v>
      </c>
      <c r="Z14" s="46" t="s">
        <v>42</v>
      </c>
      <c r="AA14" s="46" t="s">
        <v>42</v>
      </c>
      <c r="AB14" s="46" t="s">
        <v>42</v>
      </c>
      <c r="AC14" s="43" t="s">
        <v>92</v>
      </c>
      <c r="AD14" s="82" t="s">
        <v>42</v>
      </c>
    </row>
    <row r="15" spans="1:30" s="19" customFormat="1" ht="143.25" customHeight="1" x14ac:dyDescent="0.25">
      <c r="A15" s="87"/>
      <c r="B15" s="40" t="s">
        <v>41</v>
      </c>
      <c r="C15" s="41" t="s">
        <v>69</v>
      </c>
      <c r="D15" s="54" t="s">
        <v>70</v>
      </c>
      <c r="E15" s="50" t="s">
        <v>78</v>
      </c>
      <c r="F15" s="50" t="s">
        <v>47</v>
      </c>
      <c r="G15" s="53" t="s">
        <v>42</v>
      </c>
      <c r="H15" s="53" t="s">
        <v>42</v>
      </c>
      <c r="I15" s="53" t="s">
        <v>68</v>
      </c>
      <c r="J15" s="44">
        <v>2</v>
      </c>
      <c r="K15" s="44">
        <v>1</v>
      </c>
      <c r="L15" s="15">
        <f t="shared" ref="L15:L16" si="7">IF(J15="",K15,J15*K15)</f>
        <v>2</v>
      </c>
      <c r="M15" s="16" t="str">
        <f t="shared" ref="M15:M16" si="8">IF(L15&gt;23,"MUY ALTO",IF(L15&gt;9,"ALTO",IF(L15&gt;5,"MEDIO","BAJO")))</f>
        <v>BAJO</v>
      </c>
      <c r="N15" s="18">
        <v>25</v>
      </c>
      <c r="O15" s="17">
        <f t="shared" ref="O15:O16" si="9">L15*N15</f>
        <v>50</v>
      </c>
      <c r="P15" s="45" t="str">
        <f t="shared" ref="P15:P16" si="10">IF(O15&gt;501,"I",IF(O15&gt;149,"II",IF(O15&gt;39,"III","IV")))</f>
        <v>III</v>
      </c>
      <c r="Q15" s="18" t="str">
        <f t="shared" ref="Q15:Q16" si="11">IF(P15="I","No aceptable",IF(P15="II","No Aceptable o Aceptable con Control Específico",IF(P15="III","Mejorable","Aceptable")))</f>
        <v>Mejorable</v>
      </c>
      <c r="R15" s="46" t="s">
        <v>48</v>
      </c>
      <c r="S15" s="46">
        <v>2</v>
      </c>
      <c r="T15" s="46">
        <v>0</v>
      </c>
      <c r="U15" s="46">
        <v>0</v>
      </c>
      <c r="V15" s="47">
        <f t="shared" si="6"/>
        <v>2</v>
      </c>
      <c r="W15" s="36">
        <v>8</v>
      </c>
      <c r="X15" s="48" t="s">
        <v>49</v>
      </c>
      <c r="Y15" s="48" t="s">
        <v>43</v>
      </c>
      <c r="Z15" s="46" t="s">
        <v>42</v>
      </c>
      <c r="AA15" s="46" t="s">
        <v>42</v>
      </c>
      <c r="AB15" s="46" t="s">
        <v>42</v>
      </c>
      <c r="AC15" s="50" t="s">
        <v>84</v>
      </c>
      <c r="AD15" s="84" t="s">
        <v>42</v>
      </c>
    </row>
    <row r="16" spans="1:30" ht="235.5" customHeight="1" thickBot="1" x14ac:dyDescent="0.25">
      <c r="A16" s="88"/>
      <c r="B16" s="68" t="s">
        <v>41</v>
      </c>
      <c r="C16" s="69" t="s">
        <v>53</v>
      </c>
      <c r="D16" s="70" t="s">
        <v>75</v>
      </c>
      <c r="E16" s="76" t="s">
        <v>77</v>
      </c>
      <c r="F16" s="76" t="s">
        <v>54</v>
      </c>
      <c r="G16" s="71" t="s">
        <v>42</v>
      </c>
      <c r="H16" s="77" t="s">
        <v>50</v>
      </c>
      <c r="I16" s="77" t="s">
        <v>51</v>
      </c>
      <c r="J16" s="55">
        <v>2</v>
      </c>
      <c r="K16" s="55">
        <v>3</v>
      </c>
      <c r="L16" s="32">
        <f t="shared" si="7"/>
        <v>6</v>
      </c>
      <c r="M16" s="33" t="str">
        <f t="shared" si="8"/>
        <v>MEDIO</v>
      </c>
      <c r="N16" s="35">
        <v>10</v>
      </c>
      <c r="O16" s="34">
        <f t="shared" si="9"/>
        <v>60</v>
      </c>
      <c r="P16" s="72" t="str">
        <f t="shared" si="10"/>
        <v>III</v>
      </c>
      <c r="Q16" s="35" t="str">
        <f t="shared" si="11"/>
        <v>Mejorable</v>
      </c>
      <c r="R16" s="56" t="s">
        <v>48</v>
      </c>
      <c r="S16" s="56">
        <v>2</v>
      </c>
      <c r="T16" s="56">
        <v>0</v>
      </c>
      <c r="U16" s="56">
        <v>0</v>
      </c>
      <c r="V16" s="73">
        <f t="shared" si="6"/>
        <v>2</v>
      </c>
      <c r="W16" s="74">
        <v>8</v>
      </c>
      <c r="X16" s="78" t="s">
        <v>52</v>
      </c>
      <c r="Y16" s="57" t="s">
        <v>43</v>
      </c>
      <c r="Z16" s="56" t="s">
        <v>42</v>
      </c>
      <c r="AA16" s="56" t="s">
        <v>42</v>
      </c>
      <c r="AB16" s="56" t="s">
        <v>42</v>
      </c>
      <c r="AC16" s="76" t="s">
        <v>85</v>
      </c>
      <c r="AD16" s="83" t="s">
        <v>42</v>
      </c>
    </row>
  </sheetData>
  <sheetProtection selectLockedCells="1" selectUnlockedCells="1"/>
  <mergeCells count="27">
    <mergeCell ref="R10:Y10"/>
    <mergeCell ref="Z10:AD10"/>
    <mergeCell ref="A8:C8"/>
    <mergeCell ref="D8:I8"/>
    <mergeCell ref="J8:M8"/>
    <mergeCell ref="N8:Z8"/>
    <mergeCell ref="B10:B11"/>
    <mergeCell ref="C10:E10"/>
    <mergeCell ref="F10:F11"/>
    <mergeCell ref="G10:I10"/>
    <mergeCell ref="J10:P10"/>
    <mergeCell ref="A12:A16"/>
    <mergeCell ref="A1:H4"/>
    <mergeCell ref="I1:AD1"/>
    <mergeCell ref="I2:AD4"/>
    <mergeCell ref="F5:AC5"/>
    <mergeCell ref="A6:C6"/>
    <mergeCell ref="D6:I6"/>
    <mergeCell ref="J6:M6"/>
    <mergeCell ref="N6:Z6"/>
    <mergeCell ref="AA6:AD7"/>
    <mergeCell ref="A7:C7"/>
    <mergeCell ref="D7:I7"/>
    <mergeCell ref="J7:M7"/>
    <mergeCell ref="N7:Z7"/>
    <mergeCell ref="AB8:AD8"/>
    <mergeCell ref="A10:A11"/>
  </mergeCells>
  <conditionalFormatting sqref="M17:M81">
    <cfRule type="cellIs" dxfId="79" priority="129" operator="equal">
      <formula>"MUY ALTO"</formula>
    </cfRule>
    <cfRule type="cellIs" dxfId="78" priority="130" operator="equal">
      <formula>"BAJO"</formula>
    </cfRule>
    <cfRule type="cellIs" dxfId="77" priority="131" operator="equal">
      <formula>"MEDIO"</formula>
    </cfRule>
    <cfRule type="cellIs" dxfId="76" priority="132" operator="equal">
      <formula>"ALTO"</formula>
    </cfRule>
  </conditionalFormatting>
  <conditionalFormatting sqref="Q17:Q81">
    <cfRule type="cellIs" dxfId="75" priority="133" operator="equal">
      <formula>"Aceptable"</formula>
    </cfRule>
    <cfRule type="cellIs" dxfId="74" priority="134" operator="equal">
      <formula>"Mejorable"</formula>
    </cfRule>
    <cfRule type="cellIs" dxfId="73" priority="135" operator="equal">
      <formula>"No Aceptable o Aceptable con Control Específico"</formula>
    </cfRule>
    <cfRule type="cellIs" dxfId="72" priority="136" operator="equal">
      <formula>"No aceptable"</formula>
    </cfRule>
  </conditionalFormatting>
  <conditionalFormatting sqref="M12:M13">
    <cfRule type="cellIs" dxfId="71" priority="25" operator="equal">
      <formula>"MUY ALTO"</formula>
    </cfRule>
    <cfRule type="cellIs" dxfId="70" priority="26" operator="equal">
      <formula>"BAJO"</formula>
    </cfRule>
    <cfRule type="cellIs" dxfId="69" priority="27" operator="equal">
      <formula>"MEDIO"</formula>
    </cfRule>
    <cfRule type="cellIs" dxfId="68" priority="28" operator="equal">
      <formula>"ALTO"</formula>
    </cfRule>
  </conditionalFormatting>
  <conditionalFormatting sqref="Q12:Q13">
    <cfRule type="cellIs" dxfId="67" priority="29" operator="equal">
      <formula>"Aceptable"</formula>
    </cfRule>
    <cfRule type="cellIs" dxfId="66" priority="30" operator="equal">
      <formula>"Mejorable"</formula>
    </cfRule>
    <cfRule type="cellIs" dxfId="65" priority="31" operator="equal">
      <formula>"No Aceptable o Aceptable con Control Específico"</formula>
    </cfRule>
    <cfRule type="cellIs" dxfId="64" priority="32" operator="equal">
      <formula>"No aceptable"</formula>
    </cfRule>
  </conditionalFormatting>
  <conditionalFormatting sqref="M15:M16">
    <cfRule type="cellIs" dxfId="63" priority="17" operator="equal">
      <formula>"MUY ALTO"</formula>
    </cfRule>
    <cfRule type="cellIs" dxfId="62" priority="18" operator="equal">
      <formula>"BAJO"</formula>
    </cfRule>
    <cfRule type="cellIs" dxfId="61" priority="19" operator="equal">
      <formula>"MEDIO"</formula>
    </cfRule>
    <cfRule type="cellIs" dxfId="60" priority="20" operator="equal">
      <formula>"ALTO"</formula>
    </cfRule>
  </conditionalFormatting>
  <conditionalFormatting sqref="Q15:Q16">
    <cfRule type="cellIs" dxfId="59" priority="21" operator="equal">
      <formula>"Aceptable"</formula>
    </cfRule>
    <cfRule type="cellIs" dxfId="58" priority="22" operator="equal">
      <formula>"Mejorable"</formula>
    </cfRule>
    <cfRule type="cellIs" dxfId="57" priority="23" operator="equal">
      <formula>"No Aceptable o Aceptable con Control Específico"</formula>
    </cfRule>
    <cfRule type="cellIs" dxfId="56" priority="24" operator="equal">
      <formula>"No aceptable"</formula>
    </cfRule>
  </conditionalFormatting>
  <conditionalFormatting sqref="M14">
    <cfRule type="cellIs" dxfId="55" priority="1" operator="equal">
      <formula>"MUY ALTO"</formula>
    </cfRule>
    <cfRule type="cellIs" dxfId="54" priority="2" operator="equal">
      <formula>"BAJO"</formula>
    </cfRule>
    <cfRule type="cellIs" dxfId="53" priority="3" operator="equal">
      <formula>"MEDIO"</formula>
    </cfRule>
    <cfRule type="cellIs" dxfId="52" priority="4" operator="equal">
      <formula>"ALTO"</formula>
    </cfRule>
  </conditionalFormatting>
  <conditionalFormatting sqref="Q14">
    <cfRule type="cellIs" dxfId="51" priority="5" operator="equal">
      <formula>"Aceptable"</formula>
    </cfRule>
    <cfRule type="cellIs" dxfId="50" priority="6" operator="equal">
      <formula>"Mejorable"</formula>
    </cfRule>
    <cfRule type="cellIs" dxfId="49" priority="7" operator="equal">
      <formula>"No Aceptable o Aceptable con Control Específico"</formula>
    </cfRule>
    <cfRule type="cellIs" dxfId="48" priority="8" operator="equal">
      <formula>"No aceptable"</formula>
    </cfRule>
  </conditionalFormatting>
  <printOptions horizontalCentered="1" verticalCentered="1"/>
  <pageMargins left="0.51181102362204722" right="0.70866141732283472" top="0.55118110236220474" bottom="0.55118110236220474" header="0.31496062992125984" footer="0.31496062992125984"/>
  <pageSetup paperSize="9" firstPageNumber="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D15"/>
  <sheetViews>
    <sheetView topLeftCell="D1" zoomScale="85" zoomScaleNormal="85" workbookViewId="0">
      <selection activeCell="G12" sqref="G12"/>
    </sheetView>
  </sheetViews>
  <sheetFormatPr baseColWidth="10" defaultRowHeight="15" x14ac:dyDescent="0.2"/>
  <cols>
    <col min="1" max="1" width="9.140625" style="20" customWidth="1"/>
    <col min="2" max="2" width="5.5703125" style="20" customWidth="1"/>
    <col min="3" max="3" width="18.7109375" style="1" customWidth="1"/>
    <col min="4" max="5" width="30.7109375" style="1" customWidth="1"/>
    <col min="6" max="6" width="17.28515625" style="1" customWidth="1"/>
    <col min="7" max="9" width="15.7109375" style="1" customWidth="1"/>
    <col min="10" max="12" width="4.28515625" style="21" customWidth="1"/>
    <col min="13" max="13" width="7.7109375" style="21" customWidth="1"/>
    <col min="14" max="14" width="4.28515625" style="21" customWidth="1"/>
    <col min="15" max="15" width="7.7109375" style="21" customWidth="1"/>
    <col min="16" max="16" width="4.28515625" style="21" customWidth="1"/>
    <col min="17" max="17" width="13.85546875" style="21" customWidth="1"/>
    <col min="18" max="18" width="16.7109375" style="1" customWidth="1"/>
    <col min="19" max="21" width="4.7109375" style="1" customWidth="1"/>
    <col min="22" max="23" width="4.42578125" style="1" customWidth="1"/>
    <col min="24" max="24" width="17" style="21" customWidth="1"/>
    <col min="25" max="25" width="7.28515625" style="21" customWidth="1"/>
    <col min="26" max="28" width="20.7109375" style="1" customWidth="1"/>
    <col min="29" max="29" width="43.140625" style="1" customWidth="1"/>
    <col min="30" max="30" width="20.7109375" style="1" customWidth="1"/>
    <col min="31" max="16384" width="11.42578125" style="1"/>
  </cols>
  <sheetData>
    <row r="1" spans="1:30" ht="15" customHeight="1" x14ac:dyDescent="0.2">
      <c r="A1" s="107"/>
      <c r="B1" s="108"/>
      <c r="C1" s="108"/>
      <c r="D1" s="108"/>
      <c r="E1" s="108"/>
      <c r="F1" s="108"/>
      <c r="G1" s="108"/>
      <c r="H1" s="108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4"/>
    </row>
    <row r="2" spans="1:30" ht="15" customHeight="1" x14ac:dyDescent="0.2">
      <c r="A2" s="109"/>
      <c r="B2" s="110"/>
      <c r="C2" s="110"/>
      <c r="D2" s="110"/>
      <c r="E2" s="110"/>
      <c r="F2" s="110"/>
      <c r="G2" s="110"/>
      <c r="H2" s="110"/>
      <c r="I2" s="115" t="s">
        <v>55</v>
      </c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6"/>
    </row>
    <row r="3" spans="1:30" ht="15" customHeight="1" x14ac:dyDescent="0.2">
      <c r="A3" s="109"/>
      <c r="B3" s="110"/>
      <c r="C3" s="110"/>
      <c r="D3" s="110"/>
      <c r="E3" s="110"/>
      <c r="F3" s="110"/>
      <c r="G3" s="110"/>
      <c r="H3" s="110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6"/>
    </row>
    <row r="4" spans="1:30" ht="15" customHeight="1" thickBot="1" x14ac:dyDescent="0.25">
      <c r="A4" s="111"/>
      <c r="B4" s="112"/>
      <c r="C4" s="112"/>
      <c r="D4" s="112"/>
      <c r="E4" s="112"/>
      <c r="F4" s="112"/>
      <c r="G4" s="112"/>
      <c r="H4" s="112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8"/>
    </row>
    <row r="5" spans="1:30" ht="15" customHeight="1" thickBot="1" x14ac:dyDescent="0.3">
      <c r="A5" s="2"/>
      <c r="B5" s="2"/>
      <c r="C5" s="3"/>
      <c r="D5" s="3"/>
      <c r="E5" s="3"/>
      <c r="F5" s="119" t="s">
        <v>0</v>
      </c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4"/>
    </row>
    <row r="6" spans="1:30" s="5" customFormat="1" ht="15" customHeight="1" x14ac:dyDescent="0.2">
      <c r="A6" s="120" t="s">
        <v>1</v>
      </c>
      <c r="B6" s="121"/>
      <c r="C6" s="122"/>
      <c r="D6" s="123" t="s">
        <v>87</v>
      </c>
      <c r="E6" s="123"/>
      <c r="F6" s="123"/>
      <c r="G6" s="123"/>
      <c r="H6" s="123"/>
      <c r="I6" s="123"/>
      <c r="J6" s="122" t="s">
        <v>2</v>
      </c>
      <c r="K6" s="122"/>
      <c r="L6" s="122"/>
      <c r="M6" s="122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5"/>
      <c r="AB6" s="126"/>
      <c r="AC6" s="126"/>
      <c r="AD6" s="127"/>
    </row>
    <row r="7" spans="1:30" s="5" customFormat="1" ht="18" customHeight="1" x14ac:dyDescent="0.2">
      <c r="A7" s="131" t="s">
        <v>3</v>
      </c>
      <c r="B7" s="132"/>
      <c r="C7" s="100"/>
      <c r="D7" s="99"/>
      <c r="E7" s="99"/>
      <c r="F7" s="99"/>
      <c r="G7" s="99"/>
      <c r="H7" s="99"/>
      <c r="I7" s="99"/>
      <c r="J7" s="100" t="s">
        <v>4</v>
      </c>
      <c r="K7" s="100"/>
      <c r="L7" s="100"/>
      <c r="M7" s="100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128"/>
      <c r="AB7" s="129"/>
      <c r="AC7" s="129"/>
      <c r="AD7" s="130"/>
    </row>
    <row r="8" spans="1:30" s="6" customFormat="1" ht="36.75" customHeight="1" thickBot="1" x14ac:dyDescent="0.25">
      <c r="A8" s="101" t="s">
        <v>5</v>
      </c>
      <c r="B8" s="102"/>
      <c r="C8" s="103"/>
      <c r="D8" s="104" t="s">
        <v>87</v>
      </c>
      <c r="E8" s="104"/>
      <c r="F8" s="104"/>
      <c r="G8" s="104"/>
      <c r="H8" s="104"/>
      <c r="I8" s="104"/>
      <c r="J8" s="103" t="s">
        <v>6</v>
      </c>
      <c r="K8" s="103"/>
      <c r="L8" s="103"/>
      <c r="M8" s="103"/>
      <c r="N8" s="105" t="s">
        <v>79</v>
      </c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62" t="s">
        <v>7</v>
      </c>
      <c r="AB8" s="89" t="s">
        <v>76</v>
      </c>
      <c r="AC8" s="89"/>
      <c r="AD8" s="90"/>
    </row>
    <row r="9" spans="1:30" s="5" customFormat="1" ht="15" customHeight="1" thickBot="1" x14ac:dyDescent="0.25">
      <c r="A9" s="7"/>
      <c r="B9" s="7"/>
      <c r="C9" s="8"/>
      <c r="D9" s="8"/>
      <c r="E9" s="8"/>
      <c r="F9" s="9"/>
      <c r="G9" s="10"/>
      <c r="H9" s="10"/>
      <c r="I9" s="10"/>
      <c r="J9" s="10"/>
      <c r="K9" s="10"/>
      <c r="L9" s="11"/>
      <c r="M9" s="11"/>
      <c r="N9" s="11"/>
      <c r="O9" s="11"/>
      <c r="P9" s="11"/>
      <c r="Q9" s="11"/>
      <c r="R9" s="10"/>
      <c r="S9" s="10"/>
      <c r="T9" s="10"/>
      <c r="U9" s="10"/>
      <c r="V9" s="10"/>
      <c r="W9" s="10"/>
      <c r="X9" s="11"/>
      <c r="Y9" s="11"/>
      <c r="Z9" s="11"/>
      <c r="AA9" s="11"/>
      <c r="AB9" s="11"/>
      <c r="AC9" s="11"/>
      <c r="AD9" s="12"/>
    </row>
    <row r="10" spans="1:30" s="13" customFormat="1" ht="22.5" customHeight="1" x14ac:dyDescent="0.2">
      <c r="A10" s="91" t="s">
        <v>8</v>
      </c>
      <c r="B10" s="93" t="s">
        <v>9</v>
      </c>
      <c r="C10" s="95" t="s">
        <v>10</v>
      </c>
      <c r="D10" s="95"/>
      <c r="E10" s="95"/>
      <c r="F10" s="95" t="s">
        <v>11</v>
      </c>
      <c r="G10" s="95" t="s">
        <v>12</v>
      </c>
      <c r="H10" s="95"/>
      <c r="I10" s="95"/>
      <c r="J10" s="97" t="s">
        <v>56</v>
      </c>
      <c r="K10" s="97"/>
      <c r="L10" s="97"/>
      <c r="M10" s="97"/>
      <c r="N10" s="97"/>
      <c r="O10" s="97"/>
      <c r="P10" s="97"/>
      <c r="Q10" s="61" t="s">
        <v>13</v>
      </c>
      <c r="R10" s="97" t="s">
        <v>14</v>
      </c>
      <c r="S10" s="97"/>
      <c r="T10" s="97"/>
      <c r="U10" s="97"/>
      <c r="V10" s="97"/>
      <c r="W10" s="97"/>
      <c r="X10" s="97"/>
      <c r="Y10" s="97"/>
      <c r="Z10" s="97" t="s">
        <v>57</v>
      </c>
      <c r="AA10" s="97"/>
      <c r="AB10" s="97"/>
      <c r="AC10" s="97"/>
      <c r="AD10" s="98"/>
    </row>
    <row r="11" spans="1:30" s="14" customFormat="1" ht="69.95" customHeight="1" thickBot="1" x14ac:dyDescent="0.25">
      <c r="A11" s="92"/>
      <c r="B11" s="94"/>
      <c r="C11" s="63" t="s">
        <v>15</v>
      </c>
      <c r="D11" s="63" t="s">
        <v>16</v>
      </c>
      <c r="E11" s="63" t="s">
        <v>17</v>
      </c>
      <c r="F11" s="96"/>
      <c r="G11" s="24" t="s">
        <v>18</v>
      </c>
      <c r="H11" s="24" t="s">
        <v>19</v>
      </c>
      <c r="I11" s="24" t="s">
        <v>20</v>
      </c>
      <c r="J11" s="25" t="s">
        <v>21</v>
      </c>
      <c r="K11" s="25" t="s">
        <v>22</v>
      </c>
      <c r="L11" s="25" t="s">
        <v>23</v>
      </c>
      <c r="M11" s="25" t="s">
        <v>24</v>
      </c>
      <c r="N11" s="26" t="s">
        <v>25</v>
      </c>
      <c r="O11" s="27" t="s">
        <v>26</v>
      </c>
      <c r="P11" s="26" t="s">
        <v>27</v>
      </c>
      <c r="Q11" s="28" t="s">
        <v>28</v>
      </c>
      <c r="R11" s="24" t="s">
        <v>29</v>
      </c>
      <c r="S11" s="22" t="s">
        <v>30</v>
      </c>
      <c r="T11" s="23" t="s">
        <v>31</v>
      </c>
      <c r="U11" s="23" t="s">
        <v>32</v>
      </c>
      <c r="V11" s="24" t="s">
        <v>33</v>
      </c>
      <c r="W11" s="24" t="s">
        <v>34</v>
      </c>
      <c r="X11" s="29" t="s">
        <v>35</v>
      </c>
      <c r="Y11" s="29" t="s">
        <v>36</v>
      </c>
      <c r="Z11" s="30" t="s">
        <v>58</v>
      </c>
      <c r="AA11" s="30" t="s">
        <v>37</v>
      </c>
      <c r="AB11" s="30" t="s">
        <v>38</v>
      </c>
      <c r="AC11" s="30" t="s">
        <v>39</v>
      </c>
      <c r="AD11" s="31" t="s">
        <v>40</v>
      </c>
    </row>
    <row r="12" spans="1:30" s="14" customFormat="1" ht="158.25" customHeight="1" thickBot="1" x14ac:dyDescent="0.25">
      <c r="A12" s="86" t="s">
        <v>80</v>
      </c>
      <c r="B12" s="40" t="s">
        <v>41</v>
      </c>
      <c r="C12" s="51" t="s">
        <v>59</v>
      </c>
      <c r="D12" s="59" t="s">
        <v>71</v>
      </c>
      <c r="E12" s="52" t="s">
        <v>73</v>
      </c>
      <c r="F12" s="50" t="s">
        <v>60</v>
      </c>
      <c r="G12" s="53" t="s">
        <v>42</v>
      </c>
      <c r="H12" s="53" t="s">
        <v>74</v>
      </c>
      <c r="I12" s="53" t="s">
        <v>61</v>
      </c>
      <c r="J12" s="44">
        <v>2</v>
      </c>
      <c r="K12" s="44">
        <v>3</v>
      </c>
      <c r="L12" s="15">
        <f t="shared" ref="L12:L15" si="0">IF(J12="",K12,J12*K12)</f>
        <v>6</v>
      </c>
      <c r="M12" s="16" t="str">
        <f t="shared" ref="M12:M15" si="1">IF(L12&gt;23,"MUY ALTO",IF(L12&gt;9,"ALTO",IF(L12&gt;5,"MEDIO","BAJO")))</f>
        <v>MEDIO</v>
      </c>
      <c r="N12" s="18">
        <v>25</v>
      </c>
      <c r="O12" s="17">
        <f t="shared" ref="O12:O15" si="2">L12*N12</f>
        <v>150</v>
      </c>
      <c r="P12" s="45" t="str">
        <f t="shared" ref="P12:P15" si="3">IF(O12&gt;501,"I",IF(O12&gt;149,"II",IF(O12&gt;39,"III","IV")))</f>
        <v>II</v>
      </c>
      <c r="Q12" s="18" t="str">
        <f t="shared" ref="Q12:Q15" si="4">IF(P12="I","No aceptable",IF(P12="II","No Aceptable o Aceptable con Control Específico",IF(P12="III","Mejorable","Aceptable")))</f>
        <v>No Aceptable o Aceptable con Control Específico</v>
      </c>
      <c r="R12" s="46" t="s">
        <v>48</v>
      </c>
      <c r="S12" s="46">
        <v>4</v>
      </c>
      <c r="T12" s="46">
        <v>0</v>
      </c>
      <c r="U12" s="46">
        <v>0</v>
      </c>
      <c r="V12" s="47">
        <f t="shared" ref="V12" si="5">SUM(S12:U12)</f>
        <v>4</v>
      </c>
      <c r="W12" s="36">
        <v>8</v>
      </c>
      <c r="X12" s="48" t="s">
        <v>62</v>
      </c>
      <c r="Y12" s="48" t="s">
        <v>43</v>
      </c>
      <c r="Z12" s="46" t="s">
        <v>42</v>
      </c>
      <c r="AA12" s="46" t="s">
        <v>42</v>
      </c>
      <c r="AB12" s="46" t="s">
        <v>42</v>
      </c>
      <c r="AC12" s="50" t="s">
        <v>96</v>
      </c>
      <c r="AD12" s="58" t="s">
        <v>42</v>
      </c>
    </row>
    <row r="13" spans="1:30" s="19" customFormat="1" ht="124.5" thickBot="1" x14ac:dyDescent="0.3">
      <c r="A13" s="133"/>
      <c r="B13" s="40" t="s">
        <v>41</v>
      </c>
      <c r="C13" s="51" t="s">
        <v>59</v>
      </c>
      <c r="D13" s="59" t="s">
        <v>72</v>
      </c>
      <c r="E13" s="52" t="s">
        <v>63</v>
      </c>
      <c r="F13" s="50" t="s">
        <v>64</v>
      </c>
      <c r="G13" s="53" t="s">
        <v>42</v>
      </c>
      <c r="H13" s="53" t="s">
        <v>42</v>
      </c>
      <c r="I13" s="53" t="s">
        <v>65</v>
      </c>
      <c r="J13" s="44">
        <v>2</v>
      </c>
      <c r="K13" s="44">
        <v>3</v>
      </c>
      <c r="L13" s="15">
        <f t="shared" si="0"/>
        <v>6</v>
      </c>
      <c r="M13" s="16" t="str">
        <f t="shared" si="1"/>
        <v>MEDIO</v>
      </c>
      <c r="N13" s="18">
        <v>25</v>
      </c>
      <c r="O13" s="17">
        <f t="shared" si="2"/>
        <v>150</v>
      </c>
      <c r="P13" s="45" t="str">
        <f t="shared" si="3"/>
        <v>II</v>
      </c>
      <c r="Q13" s="18" t="str">
        <f t="shared" si="4"/>
        <v>No Aceptable o Aceptable con Control Específico</v>
      </c>
      <c r="R13" s="46" t="s">
        <v>48</v>
      </c>
      <c r="S13" s="46">
        <v>4</v>
      </c>
      <c r="T13" s="46">
        <v>0</v>
      </c>
      <c r="U13" s="46">
        <v>0</v>
      </c>
      <c r="V13" s="47">
        <f t="shared" ref="V13:V15" si="6">SUM(S13:U13)</f>
        <v>4</v>
      </c>
      <c r="W13" s="36">
        <v>8</v>
      </c>
      <c r="X13" s="49" t="s">
        <v>66</v>
      </c>
      <c r="Y13" s="48" t="s">
        <v>43</v>
      </c>
      <c r="Z13" s="46" t="s">
        <v>42</v>
      </c>
      <c r="AA13" s="46" t="s">
        <v>42</v>
      </c>
      <c r="AB13" s="46" t="s">
        <v>67</v>
      </c>
      <c r="AC13" s="50" t="s">
        <v>97</v>
      </c>
      <c r="AD13" s="58" t="s">
        <v>42</v>
      </c>
    </row>
    <row r="14" spans="1:30" ht="140.25" customHeight="1" thickBot="1" x14ac:dyDescent="0.25">
      <c r="A14" s="133"/>
      <c r="B14" s="40" t="s">
        <v>41</v>
      </c>
      <c r="C14" s="41" t="s">
        <v>69</v>
      </c>
      <c r="D14" s="54" t="s">
        <v>70</v>
      </c>
      <c r="E14" s="50" t="s">
        <v>78</v>
      </c>
      <c r="F14" s="50" t="s">
        <v>47</v>
      </c>
      <c r="G14" s="53" t="s">
        <v>42</v>
      </c>
      <c r="H14" s="53" t="s">
        <v>42</v>
      </c>
      <c r="I14" s="53" t="s">
        <v>68</v>
      </c>
      <c r="J14" s="44">
        <v>2</v>
      </c>
      <c r="K14" s="44">
        <v>1</v>
      </c>
      <c r="L14" s="15">
        <f t="shared" si="0"/>
        <v>2</v>
      </c>
      <c r="M14" s="16" t="str">
        <f t="shared" si="1"/>
        <v>BAJO</v>
      </c>
      <c r="N14" s="18">
        <v>25</v>
      </c>
      <c r="O14" s="17">
        <f t="shared" si="2"/>
        <v>50</v>
      </c>
      <c r="P14" s="45" t="str">
        <f t="shared" si="3"/>
        <v>III</v>
      </c>
      <c r="Q14" s="18" t="str">
        <f t="shared" si="4"/>
        <v>Mejorable</v>
      </c>
      <c r="R14" s="46" t="s">
        <v>48</v>
      </c>
      <c r="S14" s="46">
        <v>4</v>
      </c>
      <c r="T14" s="46">
        <v>0</v>
      </c>
      <c r="U14" s="46">
        <v>0</v>
      </c>
      <c r="V14" s="47">
        <f t="shared" si="6"/>
        <v>4</v>
      </c>
      <c r="W14" s="36">
        <v>8</v>
      </c>
      <c r="X14" s="48" t="s">
        <v>49</v>
      </c>
      <c r="Y14" s="48" t="s">
        <v>43</v>
      </c>
      <c r="Z14" s="46" t="s">
        <v>42</v>
      </c>
      <c r="AA14" s="46" t="s">
        <v>42</v>
      </c>
      <c r="AB14" s="46" t="s">
        <v>42</v>
      </c>
      <c r="AC14" s="50" t="s">
        <v>98</v>
      </c>
      <c r="AD14" s="58" t="s">
        <v>42</v>
      </c>
    </row>
    <row r="15" spans="1:30" ht="236.25" customHeight="1" thickBot="1" x14ac:dyDescent="0.25">
      <c r="A15" s="134"/>
      <c r="B15" s="68" t="s">
        <v>41</v>
      </c>
      <c r="C15" s="69" t="s">
        <v>53</v>
      </c>
      <c r="D15" s="70" t="s">
        <v>75</v>
      </c>
      <c r="E15" s="76" t="s">
        <v>77</v>
      </c>
      <c r="F15" s="76" t="s">
        <v>54</v>
      </c>
      <c r="G15" s="71" t="s">
        <v>42</v>
      </c>
      <c r="H15" s="77" t="s">
        <v>50</v>
      </c>
      <c r="I15" s="77" t="s">
        <v>51</v>
      </c>
      <c r="J15" s="55">
        <v>2</v>
      </c>
      <c r="K15" s="55">
        <v>3</v>
      </c>
      <c r="L15" s="32">
        <f t="shared" si="0"/>
        <v>6</v>
      </c>
      <c r="M15" s="33" t="str">
        <f t="shared" si="1"/>
        <v>MEDIO</v>
      </c>
      <c r="N15" s="35">
        <v>10</v>
      </c>
      <c r="O15" s="34">
        <f t="shared" si="2"/>
        <v>60</v>
      </c>
      <c r="P15" s="72" t="str">
        <f t="shared" si="3"/>
        <v>III</v>
      </c>
      <c r="Q15" s="35" t="str">
        <f t="shared" si="4"/>
        <v>Mejorable</v>
      </c>
      <c r="R15" s="56" t="s">
        <v>48</v>
      </c>
      <c r="S15" s="56">
        <v>4</v>
      </c>
      <c r="T15" s="56">
        <v>0</v>
      </c>
      <c r="U15" s="56">
        <v>0</v>
      </c>
      <c r="V15" s="73">
        <f t="shared" si="6"/>
        <v>4</v>
      </c>
      <c r="W15" s="74">
        <v>8</v>
      </c>
      <c r="X15" s="78" t="s">
        <v>52</v>
      </c>
      <c r="Y15" s="57" t="s">
        <v>43</v>
      </c>
      <c r="Z15" s="56" t="s">
        <v>42</v>
      </c>
      <c r="AA15" s="56" t="s">
        <v>42</v>
      </c>
      <c r="AB15" s="56" t="s">
        <v>42</v>
      </c>
      <c r="AC15" s="76" t="s">
        <v>99</v>
      </c>
      <c r="AD15" s="60" t="s">
        <v>42</v>
      </c>
    </row>
  </sheetData>
  <sheetProtection selectLockedCells="1" selectUnlockedCells="1"/>
  <mergeCells count="27">
    <mergeCell ref="A1:H4"/>
    <mergeCell ref="I1:AD1"/>
    <mergeCell ref="I2:AD4"/>
    <mergeCell ref="F5:AC5"/>
    <mergeCell ref="A6:C6"/>
    <mergeCell ref="D6:I6"/>
    <mergeCell ref="J6:M6"/>
    <mergeCell ref="N6:Z6"/>
    <mergeCell ref="AA6:AD7"/>
    <mergeCell ref="A7:C7"/>
    <mergeCell ref="D7:I7"/>
    <mergeCell ref="J7:M7"/>
    <mergeCell ref="N7:Z7"/>
    <mergeCell ref="A8:C8"/>
    <mergeCell ref="D8:I8"/>
    <mergeCell ref="J8:M8"/>
    <mergeCell ref="N8:Z8"/>
    <mergeCell ref="AB8:AD8"/>
    <mergeCell ref="J10:P10"/>
    <mergeCell ref="R10:Y10"/>
    <mergeCell ref="Z10:AD10"/>
    <mergeCell ref="A12:A15"/>
    <mergeCell ref="A10:A11"/>
    <mergeCell ref="B10:B11"/>
    <mergeCell ref="C10:E10"/>
    <mergeCell ref="F10:F11"/>
    <mergeCell ref="G10:I10"/>
  </mergeCells>
  <conditionalFormatting sqref="M16:M80">
    <cfRule type="cellIs" dxfId="47" priority="25" operator="equal">
      <formula>"MUY ALTO"</formula>
    </cfRule>
    <cfRule type="cellIs" dxfId="46" priority="26" operator="equal">
      <formula>"BAJO"</formula>
    </cfRule>
    <cfRule type="cellIs" dxfId="45" priority="27" operator="equal">
      <formula>"MEDIO"</formula>
    </cfRule>
    <cfRule type="cellIs" dxfId="44" priority="28" operator="equal">
      <formula>"ALTO"</formula>
    </cfRule>
  </conditionalFormatting>
  <conditionalFormatting sqref="Q16:Q80">
    <cfRule type="cellIs" dxfId="43" priority="29" operator="equal">
      <formula>"Aceptable"</formula>
    </cfRule>
    <cfRule type="cellIs" dxfId="42" priority="30" operator="equal">
      <formula>"Mejorable"</formula>
    </cfRule>
    <cfRule type="cellIs" dxfId="41" priority="31" operator="equal">
      <formula>"No Aceptable o Aceptable con Control Específico"</formula>
    </cfRule>
    <cfRule type="cellIs" dxfId="40" priority="32" operator="equal">
      <formula>"No aceptable"</formula>
    </cfRule>
  </conditionalFormatting>
  <conditionalFormatting sqref="M12:M13">
    <cfRule type="cellIs" dxfId="39" priority="17" operator="equal">
      <formula>"MUY ALTO"</formula>
    </cfRule>
    <cfRule type="cellIs" dxfId="38" priority="18" operator="equal">
      <formula>"BAJO"</formula>
    </cfRule>
    <cfRule type="cellIs" dxfId="37" priority="19" operator="equal">
      <formula>"MEDIO"</formula>
    </cfRule>
    <cfRule type="cellIs" dxfId="36" priority="20" operator="equal">
      <formula>"ALTO"</formula>
    </cfRule>
  </conditionalFormatting>
  <conditionalFormatting sqref="Q12:Q13">
    <cfRule type="cellIs" dxfId="35" priority="21" operator="equal">
      <formula>"Aceptable"</formula>
    </cfRule>
    <cfRule type="cellIs" dxfId="34" priority="22" operator="equal">
      <formula>"Mejorable"</formula>
    </cfRule>
    <cfRule type="cellIs" dxfId="33" priority="23" operator="equal">
      <formula>"No Aceptable o Aceptable con Control Específico"</formula>
    </cfRule>
    <cfRule type="cellIs" dxfId="32" priority="24" operator="equal">
      <formula>"No aceptable"</formula>
    </cfRule>
  </conditionalFormatting>
  <conditionalFormatting sqref="M14:M15">
    <cfRule type="cellIs" dxfId="31" priority="9" operator="equal">
      <formula>"MUY ALTO"</formula>
    </cfRule>
    <cfRule type="cellIs" dxfId="30" priority="10" operator="equal">
      <formula>"BAJO"</formula>
    </cfRule>
    <cfRule type="cellIs" dxfId="29" priority="11" operator="equal">
      <formula>"MEDIO"</formula>
    </cfRule>
    <cfRule type="cellIs" dxfId="28" priority="12" operator="equal">
      <formula>"ALTO"</formula>
    </cfRule>
  </conditionalFormatting>
  <conditionalFormatting sqref="Q14:Q15">
    <cfRule type="cellIs" dxfId="27" priority="13" operator="equal">
      <formula>"Aceptable"</formula>
    </cfRule>
    <cfRule type="cellIs" dxfId="26" priority="14" operator="equal">
      <formula>"Mejorable"</formula>
    </cfRule>
    <cfRule type="cellIs" dxfId="25" priority="15" operator="equal">
      <formula>"No Aceptable o Aceptable con Control Específico"</formula>
    </cfRule>
    <cfRule type="cellIs" dxfId="24" priority="16" operator="equal">
      <formula>"No aceptable"</formula>
    </cfRule>
  </conditionalFormatting>
  <printOptions horizontalCentered="1" verticalCentered="1"/>
  <pageMargins left="0.51181102362204722" right="0.70866141732283472" top="0.55118110236220474" bottom="0.55118110236220474" header="0.31496062992125984" footer="0.31496062992125984"/>
  <pageSetup paperSize="9" firstPageNumber="0" orientation="landscape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AD15"/>
  <sheetViews>
    <sheetView tabSelected="1" topLeftCell="A2" zoomScale="85" zoomScaleNormal="85" workbookViewId="0">
      <selection activeCell="F12" sqref="F12"/>
    </sheetView>
  </sheetViews>
  <sheetFormatPr baseColWidth="10" defaultRowHeight="15" x14ac:dyDescent="0.2"/>
  <cols>
    <col min="1" max="1" width="9.140625" style="20" customWidth="1"/>
    <col min="2" max="2" width="5.5703125" style="20" customWidth="1"/>
    <col min="3" max="3" width="18.7109375" style="1" customWidth="1"/>
    <col min="4" max="5" width="30.7109375" style="1" customWidth="1"/>
    <col min="6" max="6" width="17.28515625" style="1" customWidth="1"/>
    <col min="7" max="9" width="15.7109375" style="1" customWidth="1"/>
    <col min="10" max="12" width="4.28515625" style="21" customWidth="1"/>
    <col min="13" max="13" width="7.7109375" style="21" customWidth="1"/>
    <col min="14" max="14" width="4.28515625" style="21" customWidth="1"/>
    <col min="15" max="15" width="7.7109375" style="21" customWidth="1"/>
    <col min="16" max="16" width="4.28515625" style="21" customWidth="1"/>
    <col min="17" max="17" width="13.85546875" style="21" customWidth="1"/>
    <col min="18" max="18" width="16.7109375" style="1" customWidth="1"/>
    <col min="19" max="21" width="4.7109375" style="1" customWidth="1"/>
    <col min="22" max="23" width="4.42578125" style="1" customWidth="1"/>
    <col min="24" max="24" width="17" style="21" customWidth="1"/>
    <col min="25" max="25" width="7.28515625" style="21" customWidth="1"/>
    <col min="26" max="28" width="20.7109375" style="1" customWidth="1"/>
    <col min="29" max="29" width="43.140625" style="1" customWidth="1"/>
    <col min="30" max="30" width="20.7109375" style="1" customWidth="1"/>
    <col min="31" max="16384" width="11.42578125" style="1"/>
  </cols>
  <sheetData>
    <row r="1" spans="1:30" ht="15" customHeight="1" x14ac:dyDescent="0.2">
      <c r="A1" s="107"/>
      <c r="B1" s="108"/>
      <c r="C1" s="108"/>
      <c r="D1" s="108"/>
      <c r="E1" s="108"/>
      <c r="F1" s="108"/>
      <c r="G1" s="108"/>
      <c r="H1" s="108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4"/>
    </row>
    <row r="2" spans="1:30" ht="15" customHeight="1" x14ac:dyDescent="0.2">
      <c r="A2" s="109"/>
      <c r="B2" s="110"/>
      <c r="C2" s="110"/>
      <c r="D2" s="110"/>
      <c r="E2" s="110"/>
      <c r="F2" s="110"/>
      <c r="G2" s="110"/>
      <c r="H2" s="110"/>
      <c r="I2" s="115" t="s">
        <v>55</v>
      </c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6"/>
    </row>
    <row r="3" spans="1:30" ht="15" customHeight="1" x14ac:dyDescent="0.2">
      <c r="A3" s="109"/>
      <c r="B3" s="110"/>
      <c r="C3" s="110"/>
      <c r="D3" s="110"/>
      <c r="E3" s="110"/>
      <c r="F3" s="110"/>
      <c r="G3" s="110"/>
      <c r="H3" s="110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6"/>
    </row>
    <row r="4" spans="1:30" ht="15" customHeight="1" thickBot="1" x14ac:dyDescent="0.25">
      <c r="A4" s="111"/>
      <c r="B4" s="112"/>
      <c r="C4" s="112"/>
      <c r="D4" s="112"/>
      <c r="E4" s="112"/>
      <c r="F4" s="112"/>
      <c r="G4" s="112"/>
      <c r="H4" s="112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8"/>
    </row>
    <row r="5" spans="1:30" ht="15" customHeight="1" thickBot="1" x14ac:dyDescent="0.3">
      <c r="A5" s="2"/>
      <c r="B5" s="2"/>
      <c r="C5" s="3"/>
      <c r="D5" s="3"/>
      <c r="E5" s="3"/>
      <c r="F5" s="119" t="s">
        <v>0</v>
      </c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4"/>
    </row>
    <row r="6" spans="1:30" s="5" customFormat="1" ht="15" customHeight="1" x14ac:dyDescent="0.2">
      <c r="A6" s="120" t="s">
        <v>1</v>
      </c>
      <c r="B6" s="121"/>
      <c r="C6" s="122"/>
      <c r="D6" s="123" t="s">
        <v>88</v>
      </c>
      <c r="E6" s="123"/>
      <c r="F6" s="123"/>
      <c r="G6" s="123"/>
      <c r="H6" s="123"/>
      <c r="I6" s="123"/>
      <c r="J6" s="122" t="s">
        <v>2</v>
      </c>
      <c r="K6" s="122"/>
      <c r="L6" s="122"/>
      <c r="M6" s="122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5"/>
      <c r="AB6" s="126"/>
      <c r="AC6" s="126"/>
      <c r="AD6" s="127"/>
    </row>
    <row r="7" spans="1:30" s="5" customFormat="1" ht="18" customHeight="1" x14ac:dyDescent="0.2">
      <c r="A7" s="131" t="s">
        <v>3</v>
      </c>
      <c r="B7" s="132"/>
      <c r="C7" s="100"/>
      <c r="D7" s="99"/>
      <c r="E7" s="99"/>
      <c r="F7" s="99"/>
      <c r="G7" s="99"/>
      <c r="H7" s="99"/>
      <c r="I7" s="99"/>
      <c r="J7" s="100" t="s">
        <v>4</v>
      </c>
      <c r="K7" s="100"/>
      <c r="L7" s="100"/>
      <c r="M7" s="100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128"/>
      <c r="AB7" s="129"/>
      <c r="AC7" s="129"/>
      <c r="AD7" s="130"/>
    </row>
    <row r="8" spans="1:30" s="6" customFormat="1" ht="36.75" customHeight="1" thickBot="1" x14ac:dyDescent="0.25">
      <c r="A8" s="101" t="s">
        <v>5</v>
      </c>
      <c r="B8" s="102"/>
      <c r="C8" s="103"/>
      <c r="D8" s="104" t="s">
        <v>88</v>
      </c>
      <c r="E8" s="104"/>
      <c r="F8" s="104"/>
      <c r="G8" s="104"/>
      <c r="H8" s="104"/>
      <c r="I8" s="104"/>
      <c r="J8" s="103" t="s">
        <v>6</v>
      </c>
      <c r="K8" s="103"/>
      <c r="L8" s="103"/>
      <c r="M8" s="103"/>
      <c r="N8" s="105" t="s">
        <v>79</v>
      </c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65" t="s">
        <v>7</v>
      </c>
      <c r="AB8" s="89" t="s">
        <v>76</v>
      </c>
      <c r="AC8" s="89"/>
      <c r="AD8" s="90"/>
    </row>
    <row r="9" spans="1:30" s="5" customFormat="1" ht="15" customHeight="1" thickBot="1" x14ac:dyDescent="0.25">
      <c r="A9" s="7"/>
      <c r="B9" s="7"/>
      <c r="C9" s="8"/>
      <c r="D9" s="8"/>
      <c r="E9" s="8"/>
      <c r="F9" s="9"/>
      <c r="G9" s="10"/>
      <c r="H9" s="10"/>
      <c r="I9" s="10"/>
      <c r="J9" s="10"/>
      <c r="K9" s="10"/>
      <c r="L9" s="11"/>
      <c r="M9" s="11"/>
      <c r="N9" s="11"/>
      <c r="O9" s="11"/>
      <c r="P9" s="11"/>
      <c r="Q9" s="11"/>
      <c r="R9" s="10"/>
      <c r="S9" s="10"/>
      <c r="T9" s="10"/>
      <c r="U9" s="10"/>
      <c r="V9" s="10"/>
      <c r="W9" s="10"/>
      <c r="X9" s="11"/>
      <c r="Y9" s="11"/>
      <c r="Z9" s="11"/>
      <c r="AA9" s="11"/>
      <c r="AB9" s="11"/>
      <c r="AC9" s="11"/>
      <c r="AD9" s="12"/>
    </row>
    <row r="10" spans="1:30" s="13" customFormat="1" ht="22.5" customHeight="1" x14ac:dyDescent="0.2">
      <c r="A10" s="91" t="s">
        <v>8</v>
      </c>
      <c r="B10" s="93" t="s">
        <v>9</v>
      </c>
      <c r="C10" s="95" t="s">
        <v>10</v>
      </c>
      <c r="D10" s="95"/>
      <c r="E10" s="95"/>
      <c r="F10" s="95" t="s">
        <v>11</v>
      </c>
      <c r="G10" s="95" t="s">
        <v>12</v>
      </c>
      <c r="H10" s="95"/>
      <c r="I10" s="95"/>
      <c r="J10" s="97" t="s">
        <v>56</v>
      </c>
      <c r="K10" s="97"/>
      <c r="L10" s="97"/>
      <c r="M10" s="97"/>
      <c r="N10" s="97"/>
      <c r="O10" s="97"/>
      <c r="P10" s="97"/>
      <c r="Q10" s="64" t="s">
        <v>13</v>
      </c>
      <c r="R10" s="97" t="s">
        <v>14</v>
      </c>
      <c r="S10" s="97"/>
      <c r="T10" s="97"/>
      <c r="U10" s="97"/>
      <c r="V10" s="97"/>
      <c r="W10" s="97"/>
      <c r="X10" s="97"/>
      <c r="Y10" s="97"/>
      <c r="Z10" s="97" t="s">
        <v>57</v>
      </c>
      <c r="AA10" s="97"/>
      <c r="AB10" s="97"/>
      <c r="AC10" s="97"/>
      <c r="AD10" s="98"/>
    </row>
    <row r="11" spans="1:30" s="14" customFormat="1" ht="69.95" customHeight="1" thickBot="1" x14ac:dyDescent="0.25">
      <c r="A11" s="92"/>
      <c r="B11" s="94"/>
      <c r="C11" s="66" t="s">
        <v>15</v>
      </c>
      <c r="D11" s="66" t="s">
        <v>16</v>
      </c>
      <c r="E11" s="66" t="s">
        <v>17</v>
      </c>
      <c r="F11" s="96"/>
      <c r="G11" s="24" t="s">
        <v>18</v>
      </c>
      <c r="H11" s="24" t="s">
        <v>19</v>
      </c>
      <c r="I11" s="24" t="s">
        <v>20</v>
      </c>
      <c r="J11" s="25" t="s">
        <v>21</v>
      </c>
      <c r="K11" s="25" t="s">
        <v>22</v>
      </c>
      <c r="L11" s="25" t="s">
        <v>23</v>
      </c>
      <c r="M11" s="25" t="s">
        <v>24</v>
      </c>
      <c r="N11" s="26" t="s">
        <v>25</v>
      </c>
      <c r="O11" s="27" t="s">
        <v>26</v>
      </c>
      <c r="P11" s="26" t="s">
        <v>27</v>
      </c>
      <c r="Q11" s="28" t="s">
        <v>28</v>
      </c>
      <c r="R11" s="24" t="s">
        <v>29</v>
      </c>
      <c r="S11" s="22" t="s">
        <v>30</v>
      </c>
      <c r="T11" s="23" t="s">
        <v>31</v>
      </c>
      <c r="U11" s="23" t="s">
        <v>32</v>
      </c>
      <c r="V11" s="24" t="s">
        <v>33</v>
      </c>
      <c r="W11" s="24" t="s">
        <v>34</v>
      </c>
      <c r="X11" s="29" t="s">
        <v>35</v>
      </c>
      <c r="Y11" s="29" t="s">
        <v>36</v>
      </c>
      <c r="Z11" s="30" t="s">
        <v>58</v>
      </c>
      <c r="AA11" s="30" t="s">
        <v>37</v>
      </c>
      <c r="AB11" s="30" t="s">
        <v>38</v>
      </c>
      <c r="AC11" s="30" t="s">
        <v>39</v>
      </c>
      <c r="AD11" s="31" t="s">
        <v>40</v>
      </c>
    </row>
    <row r="12" spans="1:30" s="14" customFormat="1" ht="158.25" customHeight="1" thickBot="1" x14ac:dyDescent="0.25">
      <c r="A12" s="67" t="s">
        <v>80</v>
      </c>
      <c r="B12" s="40" t="s">
        <v>41</v>
      </c>
      <c r="C12" s="51" t="s">
        <v>59</v>
      </c>
      <c r="D12" s="59" t="s">
        <v>71</v>
      </c>
      <c r="E12" s="52" t="s">
        <v>73</v>
      </c>
      <c r="F12" s="50" t="s">
        <v>60</v>
      </c>
      <c r="G12" s="53" t="s">
        <v>42</v>
      </c>
      <c r="H12" s="53" t="s">
        <v>74</v>
      </c>
      <c r="I12" s="53" t="s">
        <v>61</v>
      </c>
      <c r="J12" s="44">
        <v>2</v>
      </c>
      <c r="K12" s="44">
        <v>3</v>
      </c>
      <c r="L12" s="15">
        <f t="shared" ref="L12:L15" si="0">IF(J12="",K12,J12*K12)</f>
        <v>6</v>
      </c>
      <c r="M12" s="16" t="str">
        <f t="shared" ref="M12:M15" si="1">IF(L12&gt;23,"MUY ALTO",IF(L12&gt;9,"ALTO",IF(L12&gt;5,"MEDIO","BAJO")))</f>
        <v>MEDIO</v>
      </c>
      <c r="N12" s="18">
        <v>25</v>
      </c>
      <c r="O12" s="17">
        <f t="shared" ref="O12:O15" si="2">L12*N12</f>
        <v>150</v>
      </c>
      <c r="P12" s="45" t="str">
        <f t="shared" ref="P12:P15" si="3">IF(O12&gt;501,"I",IF(O12&gt;149,"II",IF(O12&gt;39,"III","IV")))</f>
        <v>II</v>
      </c>
      <c r="Q12" s="18" t="str">
        <f t="shared" ref="Q12:Q15" si="4">IF(P12="I","No aceptable",IF(P12="II","No Aceptable o Aceptable con Control Específico",IF(P12="III","Mejorable","Aceptable")))</f>
        <v>No Aceptable o Aceptable con Control Específico</v>
      </c>
      <c r="R12" s="46" t="s">
        <v>48</v>
      </c>
      <c r="S12" s="46">
        <v>2</v>
      </c>
      <c r="T12" s="46">
        <v>0</v>
      </c>
      <c r="U12" s="46">
        <v>0</v>
      </c>
      <c r="V12" s="47">
        <f t="shared" ref="V12" si="5">SUM(S12:U12)</f>
        <v>2</v>
      </c>
      <c r="W12" s="36">
        <v>8</v>
      </c>
      <c r="X12" s="48" t="s">
        <v>62</v>
      </c>
      <c r="Y12" s="48" t="s">
        <v>43</v>
      </c>
      <c r="Z12" s="46" t="s">
        <v>42</v>
      </c>
      <c r="AA12" s="46" t="s">
        <v>42</v>
      </c>
      <c r="AB12" s="46" t="s">
        <v>42</v>
      </c>
      <c r="AC12" s="50" t="s">
        <v>96</v>
      </c>
      <c r="AD12" s="58" t="s">
        <v>42</v>
      </c>
    </row>
    <row r="13" spans="1:30" s="19" customFormat="1" ht="124.5" thickBot="1" x14ac:dyDescent="0.3">
      <c r="A13" s="85"/>
      <c r="B13" s="40" t="s">
        <v>41</v>
      </c>
      <c r="C13" s="51" t="s">
        <v>59</v>
      </c>
      <c r="D13" s="59" t="s">
        <v>72</v>
      </c>
      <c r="E13" s="52" t="s">
        <v>63</v>
      </c>
      <c r="F13" s="50" t="s">
        <v>64</v>
      </c>
      <c r="G13" s="53" t="s">
        <v>42</v>
      </c>
      <c r="H13" s="53" t="s">
        <v>42</v>
      </c>
      <c r="I13" s="53" t="s">
        <v>65</v>
      </c>
      <c r="J13" s="44">
        <v>2</v>
      </c>
      <c r="K13" s="44">
        <v>3</v>
      </c>
      <c r="L13" s="15">
        <f t="shared" si="0"/>
        <v>6</v>
      </c>
      <c r="M13" s="16" t="str">
        <f t="shared" si="1"/>
        <v>MEDIO</v>
      </c>
      <c r="N13" s="18">
        <v>25</v>
      </c>
      <c r="O13" s="17">
        <f t="shared" si="2"/>
        <v>150</v>
      </c>
      <c r="P13" s="45" t="str">
        <f t="shared" si="3"/>
        <v>II</v>
      </c>
      <c r="Q13" s="18" t="str">
        <f t="shared" si="4"/>
        <v>No Aceptable o Aceptable con Control Específico</v>
      </c>
      <c r="R13" s="46" t="s">
        <v>48</v>
      </c>
      <c r="S13" s="46">
        <v>2</v>
      </c>
      <c r="T13" s="46">
        <v>0</v>
      </c>
      <c r="U13" s="46">
        <v>0</v>
      </c>
      <c r="V13" s="47">
        <f t="shared" ref="V13:V15" si="6">SUM(S13:U13)</f>
        <v>2</v>
      </c>
      <c r="W13" s="36">
        <v>8</v>
      </c>
      <c r="X13" s="49" t="s">
        <v>66</v>
      </c>
      <c r="Y13" s="48" t="s">
        <v>43</v>
      </c>
      <c r="Z13" s="46" t="s">
        <v>42</v>
      </c>
      <c r="AA13" s="46" t="s">
        <v>42</v>
      </c>
      <c r="AB13" s="46" t="s">
        <v>67</v>
      </c>
      <c r="AC13" s="50" t="s">
        <v>95</v>
      </c>
      <c r="AD13" s="58" t="s">
        <v>42</v>
      </c>
    </row>
    <row r="14" spans="1:30" ht="140.25" customHeight="1" thickBot="1" x14ac:dyDescent="0.25">
      <c r="A14" s="85"/>
      <c r="B14" s="40" t="s">
        <v>41</v>
      </c>
      <c r="C14" s="41" t="s">
        <v>69</v>
      </c>
      <c r="D14" s="54" t="s">
        <v>70</v>
      </c>
      <c r="E14" s="50" t="s">
        <v>78</v>
      </c>
      <c r="F14" s="50" t="s">
        <v>47</v>
      </c>
      <c r="G14" s="53" t="s">
        <v>42</v>
      </c>
      <c r="H14" s="53" t="s">
        <v>42</v>
      </c>
      <c r="I14" s="53" t="s">
        <v>68</v>
      </c>
      <c r="J14" s="44">
        <v>2</v>
      </c>
      <c r="K14" s="44">
        <v>1</v>
      </c>
      <c r="L14" s="15">
        <f t="shared" si="0"/>
        <v>2</v>
      </c>
      <c r="M14" s="16" t="str">
        <f t="shared" si="1"/>
        <v>BAJO</v>
      </c>
      <c r="N14" s="18">
        <v>25</v>
      </c>
      <c r="O14" s="17">
        <f t="shared" si="2"/>
        <v>50</v>
      </c>
      <c r="P14" s="45" t="str">
        <f t="shared" si="3"/>
        <v>III</v>
      </c>
      <c r="Q14" s="18" t="str">
        <f t="shared" si="4"/>
        <v>Mejorable</v>
      </c>
      <c r="R14" s="46" t="s">
        <v>48</v>
      </c>
      <c r="S14" s="46">
        <v>2</v>
      </c>
      <c r="T14" s="46">
        <v>0</v>
      </c>
      <c r="U14" s="46">
        <v>0</v>
      </c>
      <c r="V14" s="47">
        <f t="shared" si="6"/>
        <v>2</v>
      </c>
      <c r="W14" s="36">
        <v>8</v>
      </c>
      <c r="X14" s="48" t="s">
        <v>49</v>
      </c>
      <c r="Y14" s="48" t="s">
        <v>43</v>
      </c>
      <c r="Z14" s="46" t="s">
        <v>42</v>
      </c>
      <c r="AA14" s="46" t="s">
        <v>42</v>
      </c>
      <c r="AB14" s="46" t="s">
        <v>42</v>
      </c>
      <c r="AC14" s="50" t="s">
        <v>94</v>
      </c>
      <c r="AD14" s="58" t="s">
        <v>42</v>
      </c>
    </row>
    <row r="15" spans="1:30" ht="236.25" customHeight="1" thickBot="1" x14ac:dyDescent="0.25">
      <c r="A15" s="75"/>
      <c r="B15" s="68" t="s">
        <v>41</v>
      </c>
      <c r="C15" s="69" t="s">
        <v>53</v>
      </c>
      <c r="D15" s="70" t="s">
        <v>75</v>
      </c>
      <c r="E15" s="76" t="s">
        <v>77</v>
      </c>
      <c r="F15" s="76" t="s">
        <v>54</v>
      </c>
      <c r="G15" s="71" t="s">
        <v>42</v>
      </c>
      <c r="H15" s="77" t="s">
        <v>50</v>
      </c>
      <c r="I15" s="77" t="s">
        <v>51</v>
      </c>
      <c r="J15" s="55">
        <v>2</v>
      </c>
      <c r="K15" s="55">
        <v>3</v>
      </c>
      <c r="L15" s="32">
        <f t="shared" si="0"/>
        <v>6</v>
      </c>
      <c r="M15" s="33" t="str">
        <f t="shared" si="1"/>
        <v>MEDIO</v>
      </c>
      <c r="N15" s="35">
        <v>10</v>
      </c>
      <c r="O15" s="34">
        <f t="shared" si="2"/>
        <v>60</v>
      </c>
      <c r="P15" s="72" t="str">
        <f t="shared" si="3"/>
        <v>III</v>
      </c>
      <c r="Q15" s="35" t="str">
        <f t="shared" si="4"/>
        <v>Mejorable</v>
      </c>
      <c r="R15" s="56" t="s">
        <v>48</v>
      </c>
      <c r="S15" s="56">
        <v>2</v>
      </c>
      <c r="T15" s="56">
        <v>0</v>
      </c>
      <c r="U15" s="56">
        <v>0</v>
      </c>
      <c r="V15" s="73">
        <f t="shared" si="6"/>
        <v>2</v>
      </c>
      <c r="W15" s="74">
        <v>8</v>
      </c>
      <c r="X15" s="78" t="s">
        <v>52</v>
      </c>
      <c r="Y15" s="57" t="s">
        <v>43</v>
      </c>
      <c r="Z15" s="56" t="s">
        <v>42</v>
      </c>
      <c r="AA15" s="56" t="s">
        <v>42</v>
      </c>
      <c r="AB15" s="56" t="s">
        <v>42</v>
      </c>
      <c r="AC15" s="76" t="s">
        <v>93</v>
      </c>
      <c r="AD15" s="60" t="s">
        <v>42</v>
      </c>
    </row>
  </sheetData>
  <sheetProtection selectLockedCells="1" selectUnlockedCells="1"/>
  <mergeCells count="26">
    <mergeCell ref="J10:P10"/>
    <mergeCell ref="R10:Y10"/>
    <mergeCell ref="Z10:AD10"/>
    <mergeCell ref="A10:A11"/>
    <mergeCell ref="B10:B11"/>
    <mergeCell ref="C10:E10"/>
    <mergeCell ref="F10:F11"/>
    <mergeCell ref="G10:I10"/>
    <mergeCell ref="A8:C8"/>
    <mergeCell ref="D8:I8"/>
    <mergeCell ref="J8:M8"/>
    <mergeCell ref="N8:Z8"/>
    <mergeCell ref="AB8:AD8"/>
    <mergeCell ref="A1:H4"/>
    <mergeCell ref="I1:AD1"/>
    <mergeCell ref="I2:AD4"/>
    <mergeCell ref="F5:AC5"/>
    <mergeCell ref="A6:C6"/>
    <mergeCell ref="D6:I6"/>
    <mergeCell ref="J6:M6"/>
    <mergeCell ref="N6:Z6"/>
    <mergeCell ref="AA6:AD7"/>
    <mergeCell ref="A7:C7"/>
    <mergeCell ref="D7:I7"/>
    <mergeCell ref="J7:M7"/>
    <mergeCell ref="N7:Z7"/>
  </mergeCells>
  <conditionalFormatting sqref="M16:M80">
    <cfRule type="cellIs" dxfId="23" priority="25" operator="equal">
      <formula>"MUY ALTO"</formula>
    </cfRule>
    <cfRule type="cellIs" dxfId="22" priority="26" operator="equal">
      <formula>"BAJO"</formula>
    </cfRule>
    <cfRule type="cellIs" dxfId="21" priority="27" operator="equal">
      <formula>"MEDIO"</formula>
    </cfRule>
    <cfRule type="cellIs" dxfId="20" priority="28" operator="equal">
      <formula>"ALTO"</formula>
    </cfRule>
  </conditionalFormatting>
  <conditionalFormatting sqref="Q16:Q80">
    <cfRule type="cellIs" dxfId="19" priority="29" operator="equal">
      <formula>"Aceptable"</formula>
    </cfRule>
    <cfRule type="cellIs" dxfId="18" priority="30" operator="equal">
      <formula>"Mejorable"</formula>
    </cfRule>
    <cfRule type="cellIs" dxfId="17" priority="31" operator="equal">
      <formula>"No Aceptable o Aceptable con Control Específico"</formula>
    </cfRule>
    <cfRule type="cellIs" dxfId="16" priority="32" operator="equal">
      <formula>"No aceptable"</formula>
    </cfRule>
  </conditionalFormatting>
  <conditionalFormatting sqref="M12:M13">
    <cfRule type="cellIs" dxfId="15" priority="17" operator="equal">
      <formula>"MUY ALTO"</formula>
    </cfRule>
    <cfRule type="cellIs" dxfId="14" priority="18" operator="equal">
      <formula>"BAJO"</formula>
    </cfRule>
    <cfRule type="cellIs" dxfId="13" priority="19" operator="equal">
      <formula>"MEDIO"</formula>
    </cfRule>
    <cfRule type="cellIs" dxfId="12" priority="20" operator="equal">
      <formula>"ALTO"</formula>
    </cfRule>
  </conditionalFormatting>
  <conditionalFormatting sqref="Q12:Q13">
    <cfRule type="cellIs" dxfId="11" priority="21" operator="equal">
      <formula>"Aceptable"</formula>
    </cfRule>
    <cfRule type="cellIs" dxfId="10" priority="22" operator="equal">
      <formula>"Mejorable"</formula>
    </cfRule>
    <cfRule type="cellIs" dxfId="9" priority="23" operator="equal">
      <formula>"No Aceptable o Aceptable con Control Específico"</formula>
    </cfRule>
    <cfRule type="cellIs" dxfId="8" priority="24" operator="equal">
      <formula>"No aceptable"</formula>
    </cfRule>
  </conditionalFormatting>
  <conditionalFormatting sqref="M14:M15">
    <cfRule type="cellIs" dxfId="7" priority="9" operator="equal">
      <formula>"MUY ALTO"</formula>
    </cfRule>
    <cfRule type="cellIs" dxfId="6" priority="10" operator="equal">
      <formula>"BAJO"</formula>
    </cfRule>
    <cfRule type="cellIs" dxfId="5" priority="11" operator="equal">
      <formula>"MEDIO"</formula>
    </cfRule>
    <cfRule type="cellIs" dxfId="4" priority="12" operator="equal">
      <formula>"ALTO"</formula>
    </cfRule>
  </conditionalFormatting>
  <conditionalFormatting sqref="Q14:Q15">
    <cfRule type="cellIs" dxfId="3" priority="13" operator="equal">
      <formula>"Aceptable"</formula>
    </cfRule>
    <cfRule type="cellIs" dxfId="2" priority="14" operator="equal">
      <formula>"Mejorable"</formula>
    </cfRule>
    <cfRule type="cellIs" dxfId="1" priority="15" operator="equal">
      <formula>"No Aceptable o Aceptable con Control Específico"</formula>
    </cfRule>
    <cfRule type="cellIs" dxfId="0" priority="16" operator="equal">
      <formula>"No aceptable"</formula>
    </cfRule>
  </conditionalFormatting>
  <printOptions horizontalCentered="1" verticalCentered="1"/>
  <pageMargins left="0.51181102362204722" right="0.70866141732283472" top="0.55118110236220474" bottom="0.55118110236220474" header="0.31496062992125984" footer="0.31496062992125984"/>
  <pageSetup paperSize="9" firstPageNumber="0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SUPERCADE BOSA</vt:lpstr>
      <vt:lpstr>SUPERCADE AMERICAS</vt:lpstr>
      <vt:lpstr>SUPERCADE SUBA</vt:lpstr>
      <vt:lpstr>SUPERCADE CAD DISTRITAL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Arturo Rodríguez</dc:creator>
  <cp:lastModifiedBy>Jenny Milena Leon Gomez</cp:lastModifiedBy>
  <dcterms:created xsi:type="dcterms:W3CDTF">2014-10-01T10:56:55Z</dcterms:created>
  <dcterms:modified xsi:type="dcterms:W3CDTF">2017-03-27T20:23:18Z</dcterms:modified>
</cp:coreProperties>
</file>