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cjleongo1\Documents\SEGURIDAD Y SALUD EN EL TRABAJO MILENA LEON\4 MATRIZ DE PELIGROS Y RIESGOS\2017\matrices 2017\"/>
    </mc:Choice>
  </mc:AlternateContent>
  <bookViews>
    <workbookView xWindow="0" yWindow="0" windowWidth="28800" windowHeight="11835"/>
  </bookViews>
  <sheets>
    <sheet name="SATPAF" sheetId="1" r:id="rId1"/>
  </sheets>
  <externalReferences>
    <externalReference r:id="rId2"/>
    <externalReference r:id="rId3"/>
  </externalReferences>
  <definedNames>
    <definedName name="_xlnm.Database" localSheetId="0">#REF!</definedName>
    <definedName name="_xlnm.Database">#REF!</definedName>
    <definedName name="Estado_acta">[1]Listas!$H$2:$H$7</definedName>
    <definedName name="Estado_reunión">[1]Listas!$G$2:$G$6</definedName>
    <definedName name="Porce_ejecutado">[2]Listas!$J$2:$J$4</definedName>
    <definedName name="Tipo_reunión">[1]Listas!$F$2:$F$14</definedName>
  </definedNames>
  <calcPr calcId="152511"/>
</workbook>
</file>

<file path=xl/calcChain.xml><?xml version="1.0" encoding="utf-8"?>
<calcChain xmlns="http://schemas.openxmlformats.org/spreadsheetml/2006/main">
  <c r="V18" i="1" l="1"/>
  <c r="L18" i="1"/>
  <c r="O18" i="1"/>
  <c r="P18" i="1" s="1"/>
  <c r="Q18" i="1" s="1"/>
  <c r="M18" i="1"/>
  <c r="V14" i="1"/>
  <c r="P14" i="1"/>
  <c r="V17" i="1"/>
  <c r="L17" i="1"/>
  <c r="O17" i="1"/>
  <c r="P17" i="1" s="1"/>
  <c r="Q17" i="1" s="1"/>
  <c r="M17" i="1"/>
  <c r="V23" i="1"/>
  <c r="L23" i="1"/>
  <c r="M23" i="1"/>
  <c r="V22" i="1"/>
  <c r="L22" i="1"/>
  <c r="O22" i="1" s="1"/>
  <c r="P22" i="1" s="1"/>
  <c r="Q22" i="1" s="1"/>
  <c r="V21" i="1"/>
  <c r="L21" i="1"/>
  <c r="O21" i="1"/>
  <c r="P21" i="1"/>
  <c r="Q21" i="1"/>
  <c r="L20" i="1"/>
  <c r="O20" i="1"/>
  <c r="P20" i="1"/>
  <c r="Q20" i="1"/>
  <c r="V19" i="1"/>
  <c r="L19" i="1"/>
  <c r="O19" i="1"/>
  <c r="P19" i="1"/>
  <c r="Q19" i="1" s="1"/>
  <c r="L16" i="1"/>
  <c r="O16" i="1" s="1"/>
  <c r="P16" i="1" s="1"/>
  <c r="Q16" i="1" s="1"/>
  <c r="M16" i="1"/>
  <c r="V15" i="1"/>
  <c r="L15" i="1"/>
  <c r="M15" i="1"/>
  <c r="L13" i="1"/>
  <c r="M13" i="1" s="1"/>
  <c r="O13" i="1"/>
  <c r="P13" i="1" s="1"/>
  <c r="Q13" i="1" s="1"/>
  <c r="L12" i="1"/>
  <c r="M12" i="1"/>
  <c r="M21" i="1"/>
  <c r="O23" i="1"/>
  <c r="P23" i="1"/>
  <c r="Q23" i="1" s="1"/>
  <c r="M20" i="1"/>
  <c r="M19" i="1"/>
  <c r="O15" i="1"/>
  <c r="P15" i="1" s="1"/>
  <c r="Q15" i="1" s="1"/>
  <c r="O12" i="1"/>
  <c r="P12" i="1"/>
  <c r="Q12" i="1" s="1"/>
  <c r="M22" i="1" l="1"/>
</calcChain>
</file>

<file path=xl/comments1.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Ingenieria,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existeñtes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EXPOSICION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Enlre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Enlre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Catastrofico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(lncapacidad permante parcial o invalidez
</t>
        </r>
        <r>
          <rPr>
            <b/>
            <sz val="8"/>
            <color indexed="8"/>
            <rFont val="Tahoma"/>
            <family val="2"/>
          </rPr>
          <t>Grave</t>
        </r>
        <r>
          <rPr>
            <sz val="8"/>
            <color indexed="8"/>
            <rFont val="Tahoma"/>
            <family val="2"/>
          </rPr>
          <t xml:space="preserve"> (G) 25 , Les\ones o enfermedades con Incapacrdad laboral temporal (ILT).
</t>
        </r>
        <r>
          <rPr>
            <b/>
            <sz val="8"/>
            <color indexed="8"/>
            <rFont val="Tahoma"/>
            <family val="2"/>
          </rPr>
          <t xml:space="preserve">Leve </t>
        </r>
        <r>
          <rPr>
            <sz val="8"/>
            <color indexed="8"/>
            <rFont val="Tahoma"/>
            <family val="2"/>
          </rPr>
          <t>(L) 10 Lesiones o entermedades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lntervención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exlstentes,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correccíón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List>
</comments>
</file>

<file path=xl/sharedStrings.xml><?xml version="1.0" encoding="utf-8"?>
<sst xmlns="http://schemas.openxmlformats.org/spreadsheetml/2006/main" count="242" uniqueCount="135">
  <si>
    <t>MATRIZ IDENTIFICACION DE PELIGROS, VALORACION DE RIESGOS Y DETERMINACION DE CONTROLES</t>
  </si>
  <si>
    <t xml:space="preserve">   </t>
  </si>
  <si>
    <t>SEDE O PROYECTO:</t>
  </si>
  <si>
    <t xml:space="preserve">PROCESO (S): </t>
  </si>
  <si>
    <t>Gestión de Recursos Físicos</t>
  </si>
  <si>
    <t>DEPENDENCIA:</t>
  </si>
  <si>
    <t>SUBDIRECCIÓN TÉCNICA DE RECURSOS FÍSICOS</t>
  </si>
  <si>
    <t>ACTIVIDAD</t>
  </si>
  <si>
    <t>ÁREA:</t>
  </si>
  <si>
    <t>FECHA DE ELABORACIÓN</t>
  </si>
  <si>
    <t>ELABORADO POR:</t>
  </si>
  <si>
    <t>CARLOS A. RODRIGUEZ O.</t>
  </si>
  <si>
    <t>TAREA</t>
  </si>
  <si>
    <t>Rutinaria
(SI / NO)</t>
  </si>
  <si>
    <t>IDENTIFICACIÓN DEL PELIGRO</t>
  </si>
  <si>
    <t>EFECTOS POSIBLES</t>
  </si>
  <si>
    <t>CONTROLES EXISTENTES</t>
  </si>
  <si>
    <t>EVALUACION DEL RIESGO</t>
  </si>
  <si>
    <t>Valoración del Riesgo</t>
  </si>
  <si>
    <t>CRITERIOS PARA ESTABLECER CONTROLES</t>
  </si>
  <si>
    <t>MEDIDAS DE INTERVENCION</t>
  </si>
  <si>
    <t>CLASIFICACIÓN</t>
  </si>
  <si>
    <t>DESCRIPCIÓN DEL (LOS)  PELIGRO (S)</t>
  </si>
  <si>
    <t>FUENTE GENERADORA</t>
  </si>
  <si>
    <t>Fuente</t>
  </si>
  <si>
    <t>Medio</t>
  </si>
  <si>
    <t>Individuo</t>
  </si>
  <si>
    <t>Nivel de Deficiencia (ND)</t>
  </si>
  <si>
    <t xml:space="preserve">Nivel de Exposición </t>
  </si>
  <si>
    <t>Nivel de  Probabilidad NP (ND X NR)</t>
  </si>
  <si>
    <t>Interpretación del Nivel de Probabilidad</t>
  </si>
  <si>
    <t>Nivel de Consecuencia</t>
  </si>
  <si>
    <t>Nivel de Riesgo (NR) e Intervención</t>
  </si>
  <si>
    <t>Interpretación del NR</t>
  </si>
  <si>
    <t>Aceptabilidad del Riesgo</t>
  </si>
  <si>
    <t>Expuestos</t>
  </si>
  <si>
    <t>Trabajadores  Directos</t>
  </si>
  <si>
    <t>Contratistas</t>
  </si>
  <si>
    <t>Outsourcing</t>
  </si>
  <si>
    <t>No. Total Expuestos</t>
  </si>
  <si>
    <t>Tiempo de Exposición (Horas)</t>
  </si>
  <si>
    <t>Peor Consecuencia</t>
  </si>
  <si>
    <t>Existencia de Requisito Legal   Si / No</t>
  </si>
  <si>
    <t>ELIINACIÓN</t>
  </si>
  <si>
    <t>SUSTITUCIÓN</t>
  </si>
  <si>
    <t>CONTROLES DE INGENIERÍA</t>
  </si>
  <si>
    <t>SEÑALIZACIÓN /ADMINISTRACIÓN CONTROLES ADMINISTRATIVOS</t>
  </si>
  <si>
    <t>EQUIPOS/ELEMENTOS DE PROTECCIÓN PERSONAL</t>
  </si>
  <si>
    <t>Cargue y descargue de material. Almacenamiento Transitorio de Pavimento Asfáltico Fresado (SATPAF)</t>
  </si>
  <si>
    <t>SI</t>
  </si>
  <si>
    <t>Ninguno</t>
  </si>
  <si>
    <t>Inspectores - Técnicos de apoyo y personal de seguridad</t>
  </si>
  <si>
    <t xml:space="preserve">Tropezones, caídas, golpes, heridas, fracturas abiertas o fracturas cerradas. </t>
  </si>
  <si>
    <t>Tropezones, caídas, golpes, heridas, fracturas</t>
  </si>
  <si>
    <t>Tropezones, caídas, golpes, heridas, fracturas.</t>
  </si>
  <si>
    <t>Solamente existen dos denominados "cambuches"</t>
  </si>
  <si>
    <t>Caídas, heridas, fracturas.</t>
  </si>
  <si>
    <t>Si</t>
  </si>
  <si>
    <t>Químico</t>
  </si>
  <si>
    <t xml:space="preserve">Irritación de mucosas </t>
  </si>
  <si>
    <t>Afectación vías respiratorias</t>
  </si>
  <si>
    <t>Posible corto circuito (Instalaciones eléctricas), presencia permanente de material combustible  (papel, cartón, plástico,madera, etc.)</t>
  </si>
  <si>
    <t xml:space="preserve">Daño a equipos e instalaciones. Perdidas materiales. Quemaduras, heridas, Politrauma y hasta la muerte.
</t>
  </si>
  <si>
    <t xml:space="preserve">Equipos de Protección Contra Incendios (Extintores portátiles). </t>
  </si>
  <si>
    <t xml:space="preserve">Brigada de Emergencias debidamente conformada y en capacitaciones - entrenamientos periodicos. </t>
  </si>
  <si>
    <t xml:space="preserve">Quemaduras, heridas, Politrauma y hasta la muerte.
</t>
  </si>
  <si>
    <t>Ubicación del trabajador acorde a su condición psico física y el trabajo a realizar.</t>
  </si>
  <si>
    <t xml:space="preserve">Potencialización de cualquier evento y sus consecuencias </t>
  </si>
  <si>
    <t>Accidentes con posibles lesiones graves o severas: Golpes, contusiones, atrapamiento. Dificultad en la extinción rápida y oportuna del conato de incendio. Confusión al momento de seleccionar el extintor más apropiado para hacer frente al fuego.</t>
  </si>
  <si>
    <t>Señalización de extintores.</t>
  </si>
  <si>
    <t>Quemaduras Politrauma</t>
  </si>
  <si>
    <t>NO</t>
  </si>
  <si>
    <t>Malos olores, proliferación de plagas, infecciones, accidentes e incomodidad, muy deficiente presentación del servicio sanitario.</t>
  </si>
  <si>
    <t>Malos olores, proliferación de plagas, infecciones, accidentes .</t>
  </si>
  <si>
    <t xml:space="preserve">Traumas de tejidos blandos y óseos: Golpes por mal guiado de la carga o atrapamientos, contusiones, heridas, fracturas, lesiones múltiples, politraumatismos, e incluso fallecimiento del trabajador accidentado.                                     </t>
  </si>
  <si>
    <t>Traumas,  heridas, fracturas, lesiones múltiples, politraumatismos.</t>
  </si>
  <si>
    <t>Psicosocial</t>
  </si>
  <si>
    <t>Estrés ocupacional, predisposición y aumento de susceptibilidad a enfermedades intestinales, cardiovasculares, metabólicas, neuropsiquiátricas, Conflictos, efectos negativos sobre la motivación y por lo tanto sobre la productividad, predisposición a mayores tasas de ausentismo y accidentalidad.  Disminución del rendimiento laboral.</t>
  </si>
  <si>
    <t>Condiciones de Seguridad</t>
  </si>
  <si>
    <t>Mecánico</t>
  </si>
  <si>
    <t>Contacto con partes del vehículo detenido o en movimiento.</t>
  </si>
  <si>
    <t>Golpes, contusiones, traumas, fracturas, amputaciones, lesiones en tejidos blandos, pérdidas de tiemo, daños en los equipos, demoras en la atención por mantenimiento correctivo, baja calidad en el desarrollo de las labores y la prestación del servicio y un clima organizacional desfavorable.</t>
  </si>
  <si>
    <t>Fracturas, golpes</t>
  </si>
  <si>
    <t>Choques, Caídas, golpes, politraumatismos, Tensión muscular, Espasmo muscular, lesiones graves e incluso la muerte.</t>
  </si>
  <si>
    <t>Politraumatismo</t>
  </si>
  <si>
    <t>Todo el personal de planta y contratistas</t>
  </si>
  <si>
    <t>Líquidos (nieblas y rocíos)</t>
  </si>
  <si>
    <t>Dermatitis y problemas del sistema respiratorio, intoxicación por inhalación de sustancias químicas, alergias o irritación por la utilización de éstos.</t>
  </si>
  <si>
    <t>Dermatitis y problemas del sistema respiratorio</t>
  </si>
  <si>
    <t>Condiciones de seguridad</t>
  </si>
  <si>
    <t>No Aceptable o Aceptable con Control Específico</t>
  </si>
  <si>
    <t>Locativo (sistemas y medios de almacenamiento)</t>
  </si>
  <si>
    <t>Inhalación de material particulado (polvo).
Partículas suspendidas en el aire durante la realización de tareas en campo abierto.</t>
  </si>
  <si>
    <t>Polvos orgánicos  o inorgánicos</t>
  </si>
  <si>
    <t>Tecnológico (explosión, fuga, derrame, incendio)</t>
  </si>
  <si>
    <t xml:space="preserve">Labores o desplazamientos que se realizan los trabajadores sobre un nivel inferior a 1.50 m.
Caídas desde parte superior de los vehículos (volquetas) que ingresan al patio con material para descargar. </t>
  </si>
  <si>
    <t>Trabajo en alturas</t>
  </si>
  <si>
    <t>Accidentes de tránsito</t>
  </si>
  <si>
    <t>Accidentes de tránsito durante el desarrollo de actividades propias de su trabajo. Los inspectores para realizar la labor de revisión de los vehículos que llegan durante las horas de la noche con material para  descargar, no cuentan con chalecos reflectivos material.
Hábitos de las personas (conductores), accidente por colisión vehícular, paso de vehículos, señalización y/o demarcación inexistente  ó inadecuada de las vías, distracciones, exceso de velocidad, no prepararse así mismo y al vehículo antes de sentarse al volante.
Tránsito de maquinaria y vehículos pesados. Colisión con otros vehículos y atropellamiento a peatones</t>
  </si>
  <si>
    <t>Locativo (caídas de objeto)</t>
  </si>
  <si>
    <t>MEDIO</t>
  </si>
  <si>
    <t>Todos los cargos - Todos los Trabajadores Administrativos y Operativos</t>
  </si>
  <si>
    <t>Polisombra instalada inadecuadamente
Piedras y otros objetos encima de techo de oficina</t>
  </si>
  <si>
    <t>Locativo superficies de trabajo (con diferencia del nivel)</t>
  </si>
  <si>
    <t>Locativo condiciones de orden y aseo</t>
  </si>
  <si>
    <t>Uso de tapabocas</t>
  </si>
  <si>
    <t>Protector auditivo tipo inserción, Monogafas, Protección respiratoria: respirador media máscara de doble cartucho químico; dos válvulas de inhalación y una válvula de exhalación, Botas de seguridad antideslizantes punta de acero, Guantes carnaza</t>
  </si>
  <si>
    <t>PATIO DE FRESADO</t>
  </si>
  <si>
    <t>Terreno irregular y  escarpado.</t>
  </si>
  <si>
    <r>
      <rPr>
        <b/>
        <sz val="8"/>
        <rFont val="Arial"/>
        <family val="2"/>
      </rPr>
      <t xml:space="preserve">Se sugiere: </t>
    </r>
    <r>
      <rPr>
        <sz val="8"/>
        <rFont val="Arial"/>
        <family val="2"/>
      </rPr>
      <t>Si los controles de ingenieria mencionados no son factibles, trasladar el patio SATPAF a otro sitio de la ciudad teniendo en cuenta las necesidades locativas, técnicas y de seguridad para quienes trabajan allí tanto en el día como en la noche.</t>
    </r>
  </si>
  <si>
    <r>
      <rPr>
        <b/>
        <sz val="8"/>
        <rFont val="Arial"/>
        <family val="2"/>
      </rPr>
      <t>Se sugiere:</t>
    </r>
    <r>
      <rPr>
        <sz val="8"/>
        <rFont val="Arial"/>
        <family val="2"/>
      </rPr>
      <t xml:space="preserve"> Adecuar instalaciones para vestier, para consumo de alimentos y además, para el almacenamiento de las herramientas y de los equipos en mejores condiciones tanto de seguridad como de higiene y saneamiento ambiental.</t>
    </r>
  </si>
  <si>
    <r>
      <rPr>
        <b/>
        <sz val="8"/>
        <rFont val="Arial"/>
        <family val="2"/>
      </rPr>
      <t>Se sugiere:</t>
    </r>
    <r>
      <rPr>
        <sz val="8"/>
        <rFont val="Arial"/>
        <family val="2"/>
      </rPr>
      <t xml:space="preserve"> Revisión y aseguramiento de la polisombra en todo el patio de fresado.</t>
    </r>
  </si>
  <si>
    <r>
      <rPr>
        <b/>
        <sz val="8"/>
        <rFont val="Arial"/>
        <family val="2"/>
      </rPr>
      <t xml:space="preserve">Se sugiere: </t>
    </r>
    <r>
      <rPr>
        <sz val="8"/>
        <rFont val="Arial"/>
        <family val="2"/>
      </rPr>
      <t>Retirar las piedras  que se encuentran sobre el techo de la oficina y asegurar el techo a la estructura.</t>
    </r>
  </si>
  <si>
    <r>
      <rPr>
        <b/>
        <sz val="8"/>
        <rFont val="Arial"/>
        <family val="2"/>
      </rPr>
      <t xml:space="preserve">Se sugiere: </t>
    </r>
    <r>
      <rPr>
        <sz val="8"/>
        <rFont val="Arial"/>
        <family val="2"/>
      </rPr>
      <t xml:space="preserve">Dadas las condiciones de oscuridad del patio de fresado, instalar avisos fotoluminiscentes estrategicamente ubicados destinados a que los mensajes elaborados sobre este material queden ILUMINADOS en la oscuridad, disminuyendo los peligros que puede ocasionar una emergencia por: Incendio, Explosión, Sismo, Temblor, o simplemente en el transito peatonal en las horas de la noche en función de la recepción de las volquetas y el descargue de material. </t>
    </r>
  </si>
  <si>
    <r>
      <rPr>
        <b/>
        <sz val="8"/>
        <rFont val="Arial"/>
        <family val="2"/>
      </rPr>
      <t>Se sugiere:</t>
    </r>
    <r>
      <rPr>
        <sz val="8"/>
        <rFont val="Arial"/>
        <family val="2"/>
      </rPr>
      <t xml:space="preserve"> T: Evaluaciones médicas periodicas ocupacionales (Espirometrías) </t>
    </r>
  </si>
  <si>
    <t xml:space="preserve">Características de la organización del trabajo: (comunicación, tecnología, organización del trabajo, demandas cualitativas y cuantitativas de la labor). </t>
  </si>
  <si>
    <t>Ambiente de Trabajo"relacionado con aquellas condiciones bajo las cuales se realiza el trabajo, incluyendo factores físicos, ambientales y de otro tipo (tales como el ruido, la temperatura, la humedad, la iluminación o las condiciones climáticas).</t>
  </si>
  <si>
    <t xml:space="preserve">Inducción, Re inducción, Capacitaciones periódicas en temas de seguridad, salud ocupacional y medio ambiente, apoyo del Comité Paritario de Salud Ocupacional y apoyo del Comité de Convivencia Laboral. </t>
  </si>
  <si>
    <t>Todos los cargos - Todos los Trabajadores Administrativos</t>
  </si>
  <si>
    <r>
      <rPr>
        <b/>
        <sz val="8"/>
        <rFont val="Arial"/>
        <family val="2"/>
      </rPr>
      <t>Se sugiere</t>
    </r>
    <r>
      <rPr>
        <sz val="8"/>
        <rFont val="Arial"/>
        <family val="2"/>
      </rPr>
      <t>: Implementación y aplicación de un Programa de Seguridad basado en el comportamiento.  Implementar Programas de bienestar con participación de todos los trabajadores, aplicación práctica del programa de pausas activas (acondicionamiento físico y/o gimnasia laboral). Realización periódica de encuesta sobre clima organizacional para implementación y aplicación de sistema de vigilancia epidemiológico de riesgo psicosocial (Res. 2646/2008), capacitación en “Los riesgos psicosociales y el manejo del estrés”. Realizar programa de pausas cognitivas con el fin de disminuir el cansancio y prevenir accidentes de trabajo por el apremio de tiempo y la monotonía.</t>
    </r>
  </si>
  <si>
    <r>
      <rPr>
        <b/>
        <sz val="8"/>
        <rFont val="Arial"/>
        <family val="2"/>
      </rPr>
      <t>Se sugiere:</t>
    </r>
    <r>
      <rPr>
        <sz val="8"/>
        <rFont val="Arial"/>
        <family val="2"/>
      </rPr>
      <t xml:space="preserve"> Control a Contratistas en relación con el Plan Estratégico de Seguridad Vial (PESV) - Resolución 1565 de 2014. Verificar la Sincronización y mantenimiento  periodico de los vehículos que ingresan al patio de fresado, cursos periodicos obligatorios de manejo defensivo. seguimiento al cumplimiento de las normas de seguridad</t>
    </r>
  </si>
  <si>
    <t>Utilización de escalera de cinco pasos tipo avión.</t>
  </si>
  <si>
    <t xml:space="preserve">No existe un sitio específico para vestieres de los trabajadores y otro adecuado para que los trabajadores tomen los alimentos.
No existe un sitio específico para el almacenamiento de materiales y herramientas en orden y aseo. </t>
  </si>
  <si>
    <t>Golpes, cortadas, heridas, contusiones, fracturas, luxaciones, etc.</t>
  </si>
  <si>
    <t>Inspecciones periodicas al uso adecuado de los elementos de protección personal (Protección respiratoria)</t>
  </si>
  <si>
    <t xml:space="preserve">Saneamiento y Protección Ambiental. No se evidencia disposición adecuada de residuos.
Deficientes condiciones de aseo en el servicio sanitario - baño portatil. Presencia de roedores y vectores. Elementos varios desorganizados y apilados alrededor de la oficina.
Objetos en el piso (escombros, cajas apiladas y otros). </t>
  </si>
  <si>
    <r>
      <rPr>
        <b/>
        <sz val="8"/>
        <rFont val="Arial"/>
        <family val="2"/>
      </rPr>
      <t>Se sugiere:</t>
    </r>
    <r>
      <rPr>
        <sz val="8"/>
        <rFont val="Arial"/>
        <family val="2"/>
      </rPr>
      <t xml:space="preserve"> Proveer al centro de fresado - SATPAF (Almacenamiento Transitorio de Pavimento Asfáltico Fresado) de un servicio sanitario portátil adicional a objeto de separar los servicios sanitarios para Damas y para Caballeros. Implementar y ejecutar un Programa de Manejo Integral de Plagas. Implementación y Aplicación "Programa de Orden y Aseo".  Implementación y Aplicación "Programa de "Reporte de Actos y/o Condiciones Inseguras". </t>
    </r>
  </si>
  <si>
    <r>
      <rPr>
        <b/>
        <sz val="8"/>
        <rFont val="Arial"/>
        <family val="2"/>
      </rPr>
      <t>Se sugiere</t>
    </r>
    <r>
      <rPr>
        <sz val="8"/>
        <rFont val="Arial"/>
        <family val="2"/>
      </rPr>
      <t xml:space="preserve">: Implementación y Aplicación "Programa de "Reporte de Actos y/o Condiciones Inseguras". Inspecciones periódicas a extintores. Capacitaciones teórico – prácticas en conocimiento y manejo de los extintores. </t>
    </r>
  </si>
  <si>
    <r>
      <rPr>
        <b/>
        <sz val="8"/>
        <rFont val="Arial"/>
        <family val="2"/>
      </rPr>
      <t xml:space="preserve">Se sugiere: </t>
    </r>
    <r>
      <rPr>
        <sz val="8"/>
        <rFont val="Arial"/>
        <family val="2"/>
      </rPr>
      <t>Revisión general al estado de los extintores (prueba hidrostática, señalización, ubicación, alturas, etc.,) de acuerdo con las normas NFPA 10, 1910 y 2885 ICONTEC. Revisar la señalización de todos los extintores, numerar cada uno de los extintores y en igual forma los sitios donde estos se encuentran. Demarcar las áreas de ubicación de los extintores.</t>
    </r>
  </si>
  <si>
    <t>Algunos extintores mal ubicados.
No demarcación area de los extintores.
Extintores en el piso
Extintores sin prueba hidrostática.</t>
  </si>
  <si>
    <r>
      <rPr>
        <b/>
        <sz val="8"/>
        <rFont val="Arial"/>
        <family val="2"/>
      </rPr>
      <t>Se sugiere:</t>
    </r>
    <r>
      <rPr>
        <sz val="8"/>
        <rFont val="Arial"/>
        <family val="2"/>
      </rPr>
      <t xml:space="preserve"> Dotar a los Inspectores con chalecos reflectivos que permitan su visualización oportuna por parte de los conductores de las volquetas en horas de la noche.Control a Contratistas en relación con el Plan Estratégico de Seguridad Vial (PESV) de acuerdo con la Resolución 1565 de 2014. Establecer por escrito normas generales y específicas a cumplir por parte de los conductores. Verificar si la empresa Contratista realiza los exámenes médicos periodicos ocupacionales con énfasis en sistema respiratorio y cardiovascular, audiometrias, visiometrias a sus conductores. Inspección vehicular permanente. Verificar las capacitaciones periodicas en “Manejo Defensivo” y en "Autocuidado y Prevención de Accidentes" por parte de la firma Contratista.</t>
    </r>
  </si>
  <si>
    <r>
      <rPr>
        <b/>
        <sz val="8"/>
        <rFont val="Arial"/>
        <family val="2"/>
      </rPr>
      <t>Se sugiere:</t>
    </r>
    <r>
      <rPr>
        <sz val="8"/>
        <rFont val="Arial"/>
        <family val="2"/>
      </rPr>
      <t xml:space="preserve"> Evidenciar que todas las personas que realizan las labores de verificación del llenado en la parte superior de los vehículos (volquetas) cuenten por lo menos con el curso básico operativo en alturas y esten debidamente certificados. Elaboración del ATS para trabajo en Alturas.
</t>
    </r>
  </si>
  <si>
    <r>
      <rPr>
        <b/>
        <sz val="8"/>
        <rFont val="Arial"/>
        <family val="2"/>
      </rPr>
      <t>Se sugiere:</t>
    </r>
    <r>
      <rPr>
        <sz val="8"/>
        <rFont val="Arial"/>
        <family val="2"/>
      </rPr>
      <t xml:space="preserve"> Revisión general de seguridad de cada vehículo a través de lista de chequeo.     </t>
    </r>
  </si>
  <si>
    <t>Manipulación de insumos de aseo (productos químicos).
Re envasado de sustancias químicas en diferente tipo de recipientes.
Recipientes que contienen productos químicos para labores de limpieza con etiqueta incompleta (falta numeración - convenciones según norma NFPA 704) de  acuerdo con la hoja de seguridad MSDS del producto químico correspondiente. No existen las hojas de seguridad de los materiales de acuerdo con NTC 4435</t>
  </si>
  <si>
    <r>
      <rPr>
        <b/>
        <sz val="8"/>
        <rFont val="Arial"/>
        <family val="2"/>
      </rPr>
      <t xml:space="preserve">Se sugiere: </t>
    </r>
    <r>
      <rPr>
        <sz val="8"/>
        <rFont val="Arial"/>
        <family val="2"/>
      </rPr>
      <t>Solicitar a la empresa Contratista del servicio de aseo; Implementar y ejecutar Programa de Manejo Seguro de Productos Químicos.  Rotular - etiquetar cada uno de los recipientes y colocar en el area las correspondientes hojas de seguridad MSDS para productos químicos. Tener en cuenta la norma NTC 4435. HOJAS DE SEGURIDAD PARA MATERIALES. PREPARACIÓN. Capacitaciones periodicas  en el tema: "Manejo Seguro de los Productos Químicos.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</si>
</sst>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27" x14ac:knownFonts="1">
    <font>
      <sz val="11"/>
      <color indexed="8"/>
      <name val="Calibri"/>
      <family val="2"/>
    </font>
    <font>
      <sz val="10"/>
      <name val="Arial"/>
      <family val="2"/>
    </font>
    <font>
      <sz val="12"/>
      <name val="Arial"/>
      <family val="2"/>
    </font>
    <font>
      <b/>
      <sz val="12"/>
      <name val="Arial"/>
      <family val="2"/>
    </font>
    <font>
      <sz val="11"/>
      <color indexed="8"/>
      <name val="Calibri"/>
      <family val="2"/>
    </font>
    <font>
      <b/>
      <sz val="11"/>
      <color indexed="8"/>
      <name val="Calibri"/>
      <family val="2"/>
    </font>
    <font>
      <b/>
      <sz val="8"/>
      <name val="Arial"/>
      <family val="2"/>
    </font>
    <font>
      <b/>
      <sz val="9"/>
      <name val="Arial"/>
      <family val="2"/>
    </font>
    <font>
      <sz val="9"/>
      <name val="Arial"/>
      <family val="2"/>
    </font>
    <font>
      <sz val="8"/>
      <color indexed="12"/>
      <name val="Arial"/>
      <family val="2"/>
    </font>
    <font>
      <sz val="8"/>
      <name val="Arial"/>
      <family val="2"/>
    </font>
    <font>
      <sz val="14"/>
      <color indexed="8"/>
      <name val="Arial"/>
      <family val="2"/>
    </font>
    <font>
      <sz val="8"/>
      <color indexed="8"/>
      <name val="Arial"/>
      <family val="2"/>
    </font>
    <font>
      <b/>
      <sz val="9"/>
      <color indexed="81"/>
      <name val="Tahoma"/>
      <family val="2"/>
    </font>
    <font>
      <sz val="9"/>
      <color indexed="81"/>
      <name val="Tahoma"/>
      <family val="2"/>
    </font>
    <font>
      <b/>
      <sz val="9"/>
      <color indexed="8"/>
      <name val="Tahoma"/>
      <family val="2"/>
    </font>
    <font>
      <sz val="9"/>
      <color indexed="8"/>
      <name val="Tahoma"/>
      <family val="2"/>
    </font>
    <font>
      <b/>
      <sz val="8"/>
      <color indexed="8"/>
      <name val="Tahoma"/>
      <family val="2"/>
    </font>
    <font>
      <sz val="8"/>
      <color indexed="8"/>
      <name val="Tahoma"/>
      <family val="2"/>
    </font>
    <font>
      <b/>
      <sz val="8"/>
      <color indexed="8"/>
      <name val="Arial"/>
      <family val="2"/>
    </font>
    <font>
      <b/>
      <sz val="7"/>
      <color indexed="8"/>
      <name val="Tahoma"/>
      <family val="2"/>
    </font>
    <font>
      <sz val="7"/>
      <color indexed="8"/>
      <name val="Tahoma"/>
      <family val="2"/>
    </font>
    <font>
      <sz val="7"/>
      <color indexed="8"/>
      <name val="Arial"/>
      <family val="2"/>
    </font>
    <font>
      <b/>
      <sz val="9"/>
      <color theme="0"/>
      <name val="Arial"/>
      <family val="2"/>
    </font>
    <font>
      <b/>
      <sz val="8"/>
      <color theme="0"/>
      <name val="Arial"/>
      <family val="2"/>
    </font>
    <font>
      <b/>
      <sz val="8"/>
      <color theme="0"/>
      <name val="Calibri"/>
      <family val="2"/>
    </font>
    <font>
      <sz val="8"/>
      <color theme="1"/>
      <name val="Arial"/>
      <family val="2"/>
    </font>
  </fonts>
  <fills count="10">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0"/>
        <bgColor indexed="26"/>
      </patternFill>
    </fill>
    <fill>
      <patternFill patternType="solid">
        <fgColor rgb="FF60497A"/>
        <bgColor indexed="60"/>
      </patternFill>
    </fill>
    <fill>
      <patternFill patternType="solid">
        <fgColor rgb="FFCCCCFF"/>
        <bgColor indexed="42"/>
      </patternFill>
    </fill>
    <fill>
      <patternFill patternType="solid">
        <fgColor rgb="FF60497A"/>
        <bgColor indexed="64"/>
      </patternFill>
    </fill>
    <fill>
      <patternFill patternType="solid">
        <fgColor theme="0"/>
        <bgColor indexed="60"/>
      </patternFill>
    </fill>
    <fill>
      <patternFill patternType="solid">
        <fgColor theme="0" tint="-0.249977111117893"/>
        <bgColor indexed="31"/>
      </patternFill>
    </fill>
  </fills>
  <borders count="36">
    <border>
      <left/>
      <right/>
      <top/>
      <bottom/>
      <diagonal/>
    </border>
    <border>
      <left/>
      <right/>
      <top style="thin">
        <color indexed="64"/>
      </top>
      <bottom style="medium">
        <color indexed="64"/>
      </bottom>
      <diagonal/>
    </border>
    <border>
      <left/>
      <right style="medium">
        <color indexed="8"/>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xf numFmtId="0" fontId="1" fillId="0" borderId="0"/>
    <xf numFmtId="0" fontId="4" fillId="0" borderId="0"/>
  </cellStyleXfs>
  <cellXfs count="149">
    <xf numFmtId="0" fontId="0" fillId="0" borderId="0" xfId="0"/>
    <xf numFmtId="0" fontId="1" fillId="3" borderId="0" xfId="1" applyFont="1" applyFill="1" applyProtection="1"/>
    <xf numFmtId="0" fontId="2" fillId="3" borderId="0" xfId="1" applyFont="1" applyFill="1" applyBorder="1" applyProtection="1"/>
    <xf numFmtId="0" fontId="1" fillId="3" borderId="0" xfId="1" applyFont="1" applyFill="1" applyBorder="1" applyProtection="1"/>
    <xf numFmtId="0" fontId="5" fillId="3" borderId="0" xfId="0" applyFont="1" applyFill="1" applyBorder="1" applyAlignment="1" applyProtection="1">
      <alignment horizontal="right"/>
    </xf>
    <xf numFmtId="0" fontId="1" fillId="4" borderId="0" xfId="1" applyFont="1" applyFill="1" applyProtection="1"/>
    <xf numFmtId="1" fontId="23" fillId="5" borderId="1" xfId="1" applyNumberFormat="1" applyFont="1" applyFill="1" applyBorder="1" applyAlignment="1" applyProtection="1">
      <alignment horizontal="center" vertical="center" wrapText="1"/>
    </xf>
    <xf numFmtId="0" fontId="8" fillId="4" borderId="0" xfId="1" applyFont="1" applyFill="1" applyProtection="1"/>
    <xf numFmtId="1" fontId="2" fillId="3" borderId="0" xfId="1" applyNumberFormat="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1" fontId="10" fillId="3" borderId="0" xfId="1" applyNumberFormat="1" applyFont="1" applyFill="1" applyBorder="1" applyAlignment="1" applyProtection="1">
      <alignment horizontal="left" vertical="center" wrapText="1"/>
    </xf>
    <xf numFmtId="164" fontId="10" fillId="3" borderId="0" xfId="1" applyNumberFormat="1" applyFont="1" applyFill="1" applyBorder="1" applyAlignment="1" applyProtection="1">
      <alignment horizontal="center" vertical="top" wrapText="1"/>
    </xf>
    <xf numFmtId="1" fontId="10" fillId="3" borderId="0" xfId="1" applyNumberFormat="1" applyFont="1" applyFill="1" applyBorder="1" applyAlignment="1" applyProtection="1">
      <alignment horizontal="center" vertical="center" wrapText="1"/>
    </xf>
    <xf numFmtId="1" fontId="10" fillId="3" borderId="2" xfId="1" applyNumberFormat="1" applyFont="1" applyFill="1" applyBorder="1" applyAlignment="1" applyProtection="1">
      <alignment horizontal="center" vertical="center" wrapText="1"/>
    </xf>
    <xf numFmtId="0" fontId="10" fillId="3" borderId="0" xfId="1" applyFont="1" applyFill="1" applyProtection="1"/>
    <xf numFmtId="1" fontId="24" fillId="5" borderId="4" xfId="0" applyNumberFormat="1" applyFont="1" applyFill="1" applyBorder="1" applyAlignment="1" applyProtection="1">
      <alignment horizontal="center" textRotation="90" wrapText="1"/>
    </xf>
    <xf numFmtId="1" fontId="24" fillId="5" borderId="4" xfId="1" applyNumberFormat="1" applyFont="1" applyFill="1" applyBorder="1" applyAlignment="1" applyProtection="1">
      <alignment textRotation="90" wrapText="1"/>
    </xf>
    <xf numFmtId="1" fontId="24" fillId="5" borderId="4" xfId="1" applyNumberFormat="1" applyFont="1" applyFill="1" applyBorder="1" applyAlignment="1" applyProtection="1">
      <alignment horizontal="center" textRotation="90" wrapText="1"/>
    </xf>
    <xf numFmtId="0" fontId="25" fillId="5" borderId="4" xfId="0" applyFont="1" applyFill="1" applyBorder="1" applyAlignment="1" applyProtection="1">
      <alignment horizontal="center" vertical="center" textRotation="90" wrapText="1"/>
    </xf>
    <xf numFmtId="0" fontId="24" fillId="5" borderId="5" xfId="1" applyFont="1" applyFill="1" applyBorder="1" applyAlignment="1" applyProtection="1">
      <alignment horizontal="center" vertical="center" textRotation="90" wrapText="1"/>
    </xf>
    <xf numFmtId="0" fontId="24" fillId="5" borderId="4" xfId="1" applyFont="1" applyFill="1" applyBorder="1" applyAlignment="1" applyProtection="1">
      <alignment horizontal="center" vertical="center" textRotation="90" wrapText="1"/>
    </xf>
    <xf numFmtId="0" fontId="24" fillId="5" borderId="4" xfId="0" applyFont="1" applyFill="1" applyBorder="1" applyAlignment="1" applyProtection="1">
      <alignment horizontal="center" vertical="center" textRotation="90" wrapText="1"/>
    </xf>
    <xf numFmtId="0" fontId="24" fillId="5" borderId="4" xfId="1" applyFont="1" applyFill="1" applyBorder="1" applyAlignment="1" applyProtection="1">
      <alignment horizontal="center" vertical="center" wrapText="1"/>
    </xf>
    <xf numFmtId="0" fontId="24" fillId="5" borderId="6" xfId="1" applyFont="1" applyFill="1" applyBorder="1" applyAlignment="1" applyProtection="1">
      <alignment horizontal="center" vertical="center" wrapText="1"/>
    </xf>
    <xf numFmtId="0" fontId="6" fillId="3" borderId="0" xfId="1" applyFont="1" applyFill="1" applyProtection="1"/>
    <xf numFmtId="1" fontId="10" fillId="6" borderId="8" xfId="0" applyNumberFormat="1" applyFont="1" applyFill="1" applyBorder="1" applyAlignment="1" applyProtection="1">
      <alignment horizontal="center" vertical="center" wrapText="1"/>
    </xf>
    <xf numFmtId="1" fontId="10" fillId="0" borderId="8" xfId="0" applyNumberFormat="1" applyFont="1" applyFill="1" applyBorder="1" applyAlignment="1" applyProtection="1">
      <alignment horizontal="center" vertical="center" wrapText="1"/>
    </xf>
    <xf numFmtId="1" fontId="10" fillId="6" borderId="8" xfId="1" applyNumberFormat="1" applyFont="1" applyFill="1" applyBorder="1" applyAlignment="1" applyProtection="1">
      <alignment horizontal="center" vertical="center" wrapText="1"/>
    </xf>
    <xf numFmtId="0" fontId="10" fillId="3" borderId="8" xfId="1" applyFont="1" applyFill="1" applyBorder="1" applyAlignment="1" applyProtection="1">
      <alignment horizontal="center" vertical="center" wrapText="1"/>
    </xf>
    <xf numFmtId="1" fontId="10" fillId="6" borderId="9" xfId="0" applyNumberFormat="1" applyFont="1" applyFill="1" applyBorder="1" applyAlignment="1" applyProtection="1">
      <alignment horizontal="center" vertical="center" wrapText="1"/>
    </xf>
    <xf numFmtId="1" fontId="10" fillId="0" borderId="9" xfId="0" applyNumberFormat="1" applyFont="1" applyFill="1" applyBorder="1" applyAlignment="1" applyProtection="1">
      <alignment horizontal="center" vertical="center" wrapText="1"/>
    </xf>
    <xf numFmtId="1" fontId="10" fillId="6" borderId="9" xfId="1" applyNumberFormat="1" applyFont="1" applyFill="1" applyBorder="1" applyAlignment="1" applyProtection="1">
      <alignment horizontal="center" vertical="center" wrapText="1"/>
    </xf>
    <xf numFmtId="0" fontId="10" fillId="3" borderId="9" xfId="1" applyFont="1" applyFill="1" applyBorder="1" applyAlignment="1" applyProtection="1">
      <alignment horizontal="center" vertical="center" wrapText="1"/>
    </xf>
    <xf numFmtId="0" fontId="10" fillId="3" borderId="0" xfId="1" applyFont="1" applyFill="1" applyAlignment="1" applyProtection="1">
      <alignment horizontal="center" vertical="center"/>
    </xf>
    <xf numFmtId="1" fontId="10" fillId="0" borderId="9" xfId="1" applyNumberFormat="1" applyFont="1" applyFill="1" applyBorder="1" applyAlignment="1" applyProtection="1">
      <alignment horizontal="center" vertical="center" wrapText="1"/>
    </xf>
    <xf numFmtId="1" fontId="10" fillId="0" borderId="9" xfId="1" applyNumberFormat="1" applyFont="1" applyFill="1" applyBorder="1" applyAlignment="1" applyProtection="1">
      <alignment horizontal="justify" vertical="top" wrapText="1"/>
    </xf>
    <xf numFmtId="0" fontId="10" fillId="0" borderId="9" xfId="1" applyFont="1" applyFill="1" applyBorder="1" applyAlignment="1" applyProtection="1">
      <alignment horizontal="center" vertical="center" textRotation="90" wrapText="1"/>
    </xf>
    <xf numFmtId="1" fontId="10" fillId="0" borderId="9" xfId="1" applyNumberFormat="1" applyFont="1" applyFill="1" applyBorder="1" applyAlignment="1" applyProtection="1">
      <alignment horizontal="center" vertical="center" textRotation="90" wrapText="1"/>
    </xf>
    <xf numFmtId="0" fontId="10" fillId="0" borderId="9" xfId="0" applyFont="1" applyFill="1" applyBorder="1" applyAlignment="1" applyProtection="1">
      <alignment horizontal="center" vertical="center" wrapText="1"/>
    </xf>
    <xf numFmtId="0" fontId="10" fillId="0" borderId="9" xfId="1" applyFont="1" applyFill="1" applyBorder="1" applyAlignment="1" applyProtection="1">
      <alignment horizontal="justify" vertical="top" wrapText="1"/>
    </xf>
    <xf numFmtId="0" fontId="10" fillId="0" borderId="11" xfId="1" applyFont="1" applyFill="1" applyBorder="1" applyAlignment="1" applyProtection="1">
      <alignment horizontal="center" vertical="center" wrapText="1"/>
    </xf>
    <xf numFmtId="1" fontId="10" fillId="6" borderId="13" xfId="0" applyNumberFormat="1" applyFont="1" applyFill="1" applyBorder="1" applyAlignment="1" applyProtection="1">
      <alignment horizontal="center" vertical="center" wrapText="1"/>
    </xf>
    <xf numFmtId="1" fontId="10" fillId="0" borderId="13" xfId="0" applyNumberFormat="1" applyFont="1" applyFill="1" applyBorder="1" applyAlignment="1" applyProtection="1">
      <alignment horizontal="center" vertical="center" wrapText="1"/>
    </xf>
    <xf numFmtId="1" fontId="10" fillId="6" borderId="13" xfId="1" applyNumberFormat="1" applyFont="1" applyFill="1" applyBorder="1" applyAlignment="1" applyProtection="1">
      <alignment horizontal="center" vertical="center" wrapText="1"/>
    </xf>
    <xf numFmtId="0" fontId="10" fillId="3" borderId="13" xfId="1" applyFont="1" applyFill="1" applyBorder="1" applyAlignment="1" applyProtection="1">
      <alignment horizontal="center" vertical="center" wrapText="1"/>
    </xf>
    <xf numFmtId="0" fontId="2" fillId="3" borderId="0" xfId="1" applyFont="1" applyFill="1" applyProtection="1"/>
    <xf numFmtId="0" fontId="1" fillId="3" borderId="0" xfId="1" applyFont="1" applyFill="1" applyBorder="1" applyAlignment="1" applyProtection="1">
      <alignment horizontal="center"/>
    </xf>
    <xf numFmtId="1" fontId="10" fillId="0" borderId="9" xfId="1" applyNumberFormat="1" applyFont="1" applyFill="1" applyBorder="1" applyAlignment="1" applyProtection="1">
      <alignment vertical="center" wrapText="1"/>
    </xf>
    <xf numFmtId="0" fontId="10" fillId="3" borderId="9" xfId="1" applyFont="1" applyFill="1" applyBorder="1" applyAlignment="1" applyProtection="1">
      <alignment horizontal="justify" vertical="top" wrapText="1"/>
    </xf>
    <xf numFmtId="0" fontId="10" fillId="3" borderId="11" xfId="1" applyFont="1" applyFill="1" applyBorder="1" applyAlignment="1" applyProtection="1">
      <alignment horizontal="center" vertical="center" wrapText="1"/>
    </xf>
    <xf numFmtId="0" fontId="10" fillId="3" borderId="0" xfId="1" applyFont="1" applyFill="1" applyAlignment="1" applyProtection="1">
      <alignment horizontal="center" vertical="center" wrapText="1"/>
    </xf>
    <xf numFmtId="0" fontId="24" fillId="5" borderId="3" xfId="1" applyFont="1" applyFill="1" applyBorder="1" applyAlignment="1" applyProtection="1">
      <alignment horizontal="center" vertical="center" wrapText="1"/>
    </xf>
    <xf numFmtId="1" fontId="24" fillId="5" borderId="4" xfId="1" applyNumberFormat="1" applyFont="1" applyFill="1" applyBorder="1" applyAlignment="1" applyProtection="1">
      <alignment horizontal="center" vertical="center" textRotation="90" wrapText="1"/>
    </xf>
    <xf numFmtId="1" fontId="24" fillId="5" borderId="4" xfId="1" applyNumberFormat="1" applyFont="1" applyFill="1" applyBorder="1" applyAlignment="1" applyProtection="1">
      <alignment horizontal="center" vertical="center" wrapText="1"/>
    </xf>
    <xf numFmtId="1" fontId="10" fillId="3" borderId="9" xfId="1" applyNumberFormat="1" applyFont="1" applyFill="1" applyBorder="1" applyAlignment="1" applyProtection="1">
      <alignment horizontal="center" vertical="center" wrapText="1"/>
    </xf>
    <xf numFmtId="1" fontId="10" fillId="3" borderId="9" xfId="1" applyNumberFormat="1" applyFont="1" applyFill="1" applyBorder="1" applyAlignment="1" applyProtection="1">
      <alignment horizontal="justify" vertical="top" wrapText="1"/>
    </xf>
    <xf numFmtId="0" fontId="10" fillId="3" borderId="9" xfId="1" applyFont="1" applyFill="1" applyBorder="1" applyAlignment="1" applyProtection="1">
      <alignment horizontal="center" vertical="center"/>
    </xf>
    <xf numFmtId="1" fontId="10" fillId="4" borderId="9" xfId="1" applyNumberFormat="1"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10" fillId="3" borderId="9" xfId="0" applyFont="1" applyFill="1" applyBorder="1" applyAlignment="1" applyProtection="1">
      <alignment horizontal="justify" vertical="top" wrapText="1"/>
    </xf>
    <xf numFmtId="0" fontId="10" fillId="3" borderId="9" xfId="0" applyFont="1" applyFill="1" applyBorder="1" applyAlignment="1" applyProtection="1">
      <alignment horizontal="center" vertical="center" wrapText="1"/>
    </xf>
    <xf numFmtId="0" fontId="10" fillId="3" borderId="8" xfId="1" applyFont="1" applyFill="1" applyBorder="1" applyAlignment="1" applyProtection="1">
      <alignment horizontal="center" vertical="center"/>
    </xf>
    <xf numFmtId="0" fontId="10" fillId="4" borderId="8" xfId="0" applyFont="1" applyFill="1" applyBorder="1" applyAlignment="1" applyProtection="1">
      <alignment horizontal="center" vertical="center" wrapText="1"/>
    </xf>
    <xf numFmtId="0" fontId="10" fillId="3" borderId="8" xfId="1" applyFont="1" applyFill="1" applyBorder="1" applyAlignment="1" applyProtection="1">
      <alignment horizontal="center" vertical="top" wrapText="1"/>
    </xf>
    <xf numFmtId="0" fontId="10" fillId="3" borderId="8" xfId="1" applyFont="1" applyFill="1" applyBorder="1" applyAlignment="1" applyProtection="1">
      <alignment horizontal="justify" vertical="top" wrapText="1"/>
    </xf>
    <xf numFmtId="0" fontId="10" fillId="3" borderId="8" xfId="1" applyFont="1" applyFill="1" applyBorder="1" applyAlignment="1" applyProtection="1">
      <alignment horizontal="center" vertical="top"/>
    </xf>
    <xf numFmtId="1" fontId="10" fillId="4" borderId="8" xfId="1" applyNumberFormat="1" applyFont="1" applyFill="1" applyBorder="1" applyAlignment="1" applyProtection="1">
      <alignment horizontal="center" vertical="center" wrapText="1"/>
    </xf>
    <xf numFmtId="0" fontId="10" fillId="3" borderId="10" xfId="1" applyFont="1" applyFill="1" applyBorder="1" applyAlignment="1" applyProtection="1">
      <alignment horizontal="center" vertical="center"/>
    </xf>
    <xf numFmtId="0" fontId="12" fillId="3" borderId="9" xfId="1" applyFont="1" applyFill="1" applyBorder="1" applyAlignment="1" applyProtection="1">
      <alignment horizontal="center" vertical="top" wrapText="1"/>
    </xf>
    <xf numFmtId="0" fontId="10" fillId="3" borderId="9" xfId="0" applyFont="1" applyFill="1" applyBorder="1" applyAlignment="1" applyProtection="1">
      <alignment horizontal="center" vertical="top" wrapText="1"/>
    </xf>
    <xf numFmtId="1" fontId="10" fillId="4" borderId="9" xfId="0" applyNumberFormat="1" applyFont="1" applyFill="1" applyBorder="1" applyAlignment="1" applyProtection="1">
      <alignment horizontal="center" vertical="center" wrapText="1"/>
    </xf>
    <xf numFmtId="0" fontId="12" fillId="3" borderId="9" xfId="1" applyFont="1" applyFill="1" applyBorder="1" applyAlignment="1" applyProtection="1">
      <alignment horizontal="center" vertical="center"/>
    </xf>
    <xf numFmtId="0" fontId="12" fillId="4" borderId="9" xfId="1" applyFont="1" applyFill="1" applyBorder="1" applyAlignment="1" applyProtection="1">
      <alignment horizontal="center" vertical="center" wrapText="1"/>
    </xf>
    <xf numFmtId="0" fontId="12" fillId="3" borderId="9" xfId="1" applyFont="1" applyFill="1" applyBorder="1" applyAlignment="1" applyProtection="1">
      <alignment horizontal="center" vertical="center" wrapText="1"/>
    </xf>
    <xf numFmtId="1" fontId="10" fillId="3" borderId="9" xfId="1" applyNumberFormat="1" applyFont="1" applyFill="1" applyBorder="1" applyAlignment="1" applyProtection="1">
      <alignment horizontal="center" vertical="top" wrapText="1"/>
    </xf>
    <xf numFmtId="0" fontId="10" fillId="3" borderId="9" xfId="1" applyFont="1" applyFill="1" applyBorder="1" applyAlignment="1" applyProtection="1">
      <alignment horizontal="center" vertical="top" wrapText="1"/>
    </xf>
    <xf numFmtId="0" fontId="10" fillId="4" borderId="9" xfId="2" applyFont="1" applyFill="1" applyBorder="1" applyAlignment="1" applyProtection="1">
      <alignment horizontal="center" vertical="center" wrapText="1"/>
    </xf>
    <xf numFmtId="0" fontId="26" fillId="0" borderId="9" xfId="0" applyFont="1" applyBorder="1" applyAlignment="1" applyProtection="1">
      <alignment horizontal="center" vertical="center" wrapText="1"/>
    </xf>
    <xf numFmtId="0" fontId="10" fillId="3" borderId="9" xfId="2" applyFont="1" applyFill="1" applyBorder="1" applyAlignment="1" applyProtection="1">
      <alignment horizontal="center" vertical="center" wrapText="1"/>
    </xf>
    <xf numFmtId="0" fontId="10" fillId="3" borderId="11" xfId="1" applyFont="1" applyFill="1" applyBorder="1" applyAlignment="1" applyProtection="1">
      <alignment horizontal="center" vertical="center"/>
    </xf>
    <xf numFmtId="0" fontId="10" fillId="2" borderId="12" xfId="0" applyFont="1" applyFill="1" applyBorder="1" applyAlignment="1" applyProtection="1">
      <alignment horizontal="justify" vertical="top" wrapText="1"/>
    </xf>
    <xf numFmtId="0" fontId="12" fillId="4" borderId="9" xfId="1" applyFont="1" applyFill="1" applyBorder="1" applyAlignment="1" applyProtection="1">
      <alignment horizontal="justify" vertical="top" wrapText="1"/>
    </xf>
    <xf numFmtId="0" fontId="10" fillId="4" borderId="9" xfId="0" applyFont="1" applyFill="1" applyBorder="1" applyAlignment="1" applyProtection="1">
      <alignment horizontal="justify" vertical="top" wrapText="1"/>
    </xf>
    <xf numFmtId="0" fontId="1" fillId="3" borderId="9" xfId="1" applyFont="1" applyFill="1" applyBorder="1" applyProtection="1"/>
    <xf numFmtId="0" fontId="12" fillId="4" borderId="9" xfId="1" applyFont="1" applyFill="1" applyBorder="1" applyAlignment="1" applyProtection="1">
      <alignment horizontal="center" vertical="center"/>
    </xf>
    <xf numFmtId="0" fontId="10" fillId="4" borderId="9" xfId="0" applyFont="1" applyFill="1" applyBorder="1" applyAlignment="1" applyProtection="1">
      <alignment horizontal="center" vertical="top" wrapText="1"/>
    </xf>
    <xf numFmtId="0" fontId="12" fillId="4" borderId="9" xfId="1" applyFont="1" applyFill="1" applyBorder="1" applyAlignment="1" applyProtection="1">
      <alignment horizontal="center" vertical="top" wrapText="1"/>
    </xf>
    <xf numFmtId="1" fontId="10" fillId="3" borderId="9" xfId="0" applyNumberFormat="1" applyFont="1" applyFill="1" applyBorder="1" applyAlignment="1" applyProtection="1">
      <alignment horizontal="center" vertical="center" wrapText="1"/>
    </xf>
    <xf numFmtId="0" fontId="10" fillId="0" borderId="9" xfId="0" applyFont="1" applyFill="1" applyBorder="1" applyAlignment="1" applyProtection="1">
      <alignment horizontal="justify" vertical="top" wrapText="1"/>
    </xf>
    <xf numFmtId="0" fontId="10" fillId="3" borderId="9" xfId="1" applyFont="1" applyFill="1" applyBorder="1" applyAlignment="1" applyProtection="1">
      <alignment horizontal="justify" vertical="center"/>
    </xf>
    <xf numFmtId="0" fontId="10" fillId="3" borderId="11" xfId="1" applyFont="1" applyFill="1" applyBorder="1" applyAlignment="1" applyProtection="1">
      <alignment horizontal="justify" vertical="top" wrapText="1"/>
    </xf>
    <xf numFmtId="1" fontId="10" fillId="3" borderId="13" xfId="1" applyNumberFormat="1" applyFont="1" applyFill="1" applyBorder="1" applyAlignment="1" applyProtection="1">
      <alignment horizontal="center" vertical="center" wrapText="1"/>
    </xf>
    <xf numFmtId="1" fontId="10" fillId="3" borderId="13" xfId="1" applyNumberFormat="1" applyFont="1" applyFill="1" applyBorder="1" applyAlignment="1" applyProtection="1">
      <alignment horizontal="justify" vertical="top" wrapText="1"/>
    </xf>
    <xf numFmtId="0" fontId="10" fillId="3" borderId="13" xfId="1" applyFont="1" applyFill="1" applyBorder="1" applyAlignment="1" applyProtection="1">
      <alignment horizontal="justify" vertical="top" wrapText="1"/>
    </xf>
    <xf numFmtId="0" fontId="10" fillId="3" borderId="13" xfId="1" applyFont="1" applyFill="1" applyBorder="1" applyAlignment="1" applyProtection="1">
      <alignment horizontal="center" vertical="center"/>
    </xf>
    <xf numFmtId="1" fontId="10" fillId="4" borderId="13" xfId="1" applyNumberFormat="1" applyFont="1" applyFill="1" applyBorder="1" applyAlignment="1" applyProtection="1">
      <alignment horizontal="center" vertical="center" wrapText="1"/>
    </xf>
    <xf numFmtId="1" fontId="10" fillId="3" borderId="33" xfId="1" applyNumberFormat="1" applyFont="1" applyFill="1" applyBorder="1" applyAlignment="1" applyProtection="1">
      <alignment horizontal="center" vertical="center" wrapText="1"/>
    </xf>
    <xf numFmtId="0" fontId="10" fillId="4" borderId="33"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3" borderId="14" xfId="1"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6" xfId="1" applyFont="1" applyFill="1" applyBorder="1" applyAlignment="1" applyProtection="1">
      <alignment horizontal="center" vertical="center" wrapText="1"/>
    </xf>
    <xf numFmtId="0" fontId="11" fillId="9" borderId="34" xfId="1" applyFont="1" applyFill="1" applyBorder="1" applyAlignment="1" applyProtection="1">
      <alignment horizontal="center" vertical="center" textRotation="90" wrapText="1"/>
    </xf>
    <xf numFmtId="0" fontId="0" fillId="0" borderId="34" xfId="0" applyBorder="1" applyAlignment="1">
      <alignment horizontal="center" vertical="center" textRotation="90" wrapText="1"/>
    </xf>
    <xf numFmtId="0" fontId="0" fillId="0" borderId="35" xfId="0" applyBorder="1" applyAlignment="1">
      <alignment horizontal="center" vertical="center" textRotation="90" wrapText="1"/>
    </xf>
    <xf numFmtId="0" fontId="2" fillId="3" borderId="15" xfId="1" applyFont="1" applyFill="1" applyBorder="1" applyAlignment="1" applyProtection="1">
      <alignment horizontal="center"/>
    </xf>
    <xf numFmtId="0" fontId="2" fillId="3" borderId="16" xfId="1" applyFont="1" applyFill="1" applyBorder="1" applyAlignment="1" applyProtection="1">
      <alignment horizontal="center"/>
    </xf>
    <xf numFmtId="0" fontId="2" fillId="3" borderId="17" xfId="1" applyFont="1" applyFill="1" applyBorder="1" applyAlignment="1" applyProtection="1">
      <alignment horizontal="center"/>
    </xf>
    <xf numFmtId="0" fontId="2" fillId="3" borderId="0" xfId="1" applyFont="1" applyFill="1" applyBorder="1" applyAlignment="1" applyProtection="1">
      <alignment horizontal="center"/>
    </xf>
    <xf numFmtId="0" fontId="2" fillId="3" borderId="18" xfId="1" applyFont="1" applyFill="1" applyBorder="1" applyAlignment="1" applyProtection="1">
      <alignment horizontal="center"/>
    </xf>
    <xf numFmtId="0" fontId="2" fillId="3" borderId="19" xfId="1" applyFont="1" applyFill="1" applyBorder="1" applyAlignment="1" applyProtection="1">
      <alignment horizontal="center"/>
    </xf>
    <xf numFmtId="0" fontId="1" fillId="7" borderId="3" xfId="1" applyFont="1" applyFill="1" applyBorder="1" applyAlignment="1" applyProtection="1">
      <alignment horizontal="center"/>
    </xf>
    <xf numFmtId="0" fontId="1" fillId="7" borderId="7" xfId="1" applyFont="1" applyFill="1" applyBorder="1" applyAlignment="1" applyProtection="1">
      <alignment horizontal="center"/>
    </xf>
    <xf numFmtId="0" fontId="3" fillId="3" borderId="9" xfId="1" applyFont="1" applyFill="1" applyBorder="1" applyAlignment="1" applyProtection="1">
      <alignment horizontal="center" vertical="center"/>
    </xf>
    <xf numFmtId="0" fontId="3" fillId="3" borderId="11" xfId="1" applyFont="1" applyFill="1" applyBorder="1" applyAlignment="1" applyProtection="1">
      <alignment horizontal="center" vertical="center"/>
    </xf>
    <xf numFmtId="0" fontId="3" fillId="3" borderId="13" xfId="1" applyFont="1" applyFill="1" applyBorder="1" applyAlignment="1" applyProtection="1">
      <alignment horizontal="center" vertical="center"/>
    </xf>
    <xf numFmtId="0" fontId="3" fillId="3" borderId="14" xfId="1" applyFont="1" applyFill="1" applyBorder="1" applyAlignment="1" applyProtection="1">
      <alignment horizontal="center" vertical="center"/>
    </xf>
    <xf numFmtId="0" fontId="3" fillId="3" borderId="0" xfId="1" applyFont="1" applyFill="1" applyBorder="1" applyAlignment="1" applyProtection="1">
      <alignment horizontal="center" vertical="center" wrapText="1"/>
    </xf>
    <xf numFmtId="1" fontId="23" fillId="5" borderId="20" xfId="1" applyNumberFormat="1" applyFont="1" applyFill="1" applyBorder="1" applyAlignment="1" applyProtection="1">
      <alignment horizontal="center" vertical="center" wrapText="1"/>
    </xf>
    <xf numFmtId="1" fontId="23" fillId="5" borderId="21" xfId="1" applyNumberFormat="1" applyFont="1" applyFill="1" applyBorder="1" applyAlignment="1" applyProtection="1">
      <alignment horizontal="center" vertical="center" wrapText="1"/>
    </xf>
    <xf numFmtId="1" fontId="23" fillId="5" borderId="22" xfId="1" applyNumberFormat="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1" fontId="23" fillId="5" borderId="3" xfId="1" applyNumberFormat="1" applyFont="1" applyFill="1" applyBorder="1" applyAlignment="1" applyProtection="1">
      <alignment horizontal="center" vertical="center" wrapText="1"/>
    </xf>
    <xf numFmtId="0" fontId="2" fillId="3" borderId="9" xfId="1" applyFont="1" applyFill="1" applyBorder="1" applyAlignment="1" applyProtection="1">
      <alignment horizontal="center" vertical="center" wrapText="1"/>
    </xf>
    <xf numFmtId="0" fontId="24" fillId="8" borderId="16" xfId="1" applyFont="1" applyFill="1" applyBorder="1" applyAlignment="1" applyProtection="1">
      <alignment horizontal="center" vertical="center" wrapText="1"/>
    </xf>
    <xf numFmtId="0" fontId="24" fillId="8" borderId="23" xfId="1" applyFont="1" applyFill="1" applyBorder="1" applyAlignment="1" applyProtection="1">
      <alignment horizontal="center" vertical="center" wrapText="1"/>
    </xf>
    <xf numFmtId="0" fontId="24" fillId="8" borderId="24" xfId="1" applyFont="1" applyFill="1" applyBorder="1" applyAlignment="1" applyProtection="1">
      <alignment horizontal="center" vertical="center" wrapText="1"/>
    </xf>
    <xf numFmtId="0" fontId="24" fillId="8" borderId="0" xfId="1" applyFont="1" applyFill="1" applyBorder="1" applyAlignment="1" applyProtection="1">
      <alignment horizontal="center" vertical="center" wrapText="1"/>
    </xf>
    <xf numFmtId="0" fontId="24" fillId="8" borderId="25" xfId="1" applyFont="1" applyFill="1" applyBorder="1" applyAlignment="1" applyProtection="1">
      <alignment horizontal="center" vertical="center" wrapText="1"/>
    </xf>
    <xf numFmtId="1" fontId="23" fillId="5" borderId="26" xfId="1" applyNumberFormat="1" applyFont="1" applyFill="1" applyBorder="1" applyAlignment="1" applyProtection="1">
      <alignment horizontal="center" vertical="center" wrapText="1"/>
    </xf>
    <xf numFmtId="1" fontId="23" fillId="5" borderId="27" xfId="1" applyNumberFormat="1" applyFont="1" applyFill="1" applyBorder="1" applyAlignment="1" applyProtection="1">
      <alignment horizontal="center" vertical="center" wrapText="1"/>
    </xf>
    <xf numFmtId="1" fontId="23" fillId="5" borderId="28" xfId="1" applyNumberFormat="1" applyFont="1" applyFill="1" applyBorder="1" applyAlignment="1" applyProtection="1">
      <alignment horizontal="center" vertical="center" wrapText="1"/>
    </xf>
    <xf numFmtId="1" fontId="23" fillId="5" borderId="9" xfId="1" applyNumberFormat="1" applyFont="1" applyFill="1" applyBorder="1" applyAlignment="1" applyProtection="1">
      <alignment horizontal="center" vertical="center" wrapText="1"/>
    </xf>
    <xf numFmtId="1" fontId="7" fillId="3" borderId="9" xfId="1" applyNumberFormat="1" applyFont="1" applyFill="1" applyBorder="1" applyAlignment="1" applyProtection="1">
      <alignment horizontal="center" vertical="center" wrapText="1"/>
    </xf>
    <xf numFmtId="1" fontId="24" fillId="5" borderId="20" xfId="1" applyNumberFormat="1" applyFont="1" applyFill="1" applyBorder="1" applyAlignment="1" applyProtection="1">
      <alignment horizontal="center" vertical="center" textRotation="90" wrapText="1"/>
    </xf>
    <xf numFmtId="1" fontId="24" fillId="5" borderId="32" xfId="1" applyNumberFormat="1" applyFont="1" applyFill="1" applyBorder="1" applyAlignment="1" applyProtection="1">
      <alignment horizontal="center" vertical="center" textRotation="90" wrapText="1"/>
    </xf>
    <xf numFmtId="0" fontId="24" fillId="5" borderId="3" xfId="1" applyFont="1" applyFill="1" applyBorder="1" applyAlignment="1" applyProtection="1">
      <alignment horizontal="center" vertical="center" wrapText="1"/>
    </xf>
    <xf numFmtId="0" fontId="24" fillId="5" borderId="7" xfId="1" applyFont="1" applyFill="1" applyBorder="1" applyAlignment="1" applyProtection="1">
      <alignment horizontal="center" vertical="center" wrapText="1"/>
    </xf>
    <xf numFmtId="1" fontId="23" fillId="5" borderId="29" xfId="1" applyNumberFormat="1" applyFont="1" applyFill="1" applyBorder="1" applyAlignment="1" applyProtection="1">
      <alignment horizontal="center" vertical="center" wrapText="1"/>
    </xf>
    <xf numFmtId="1" fontId="23" fillId="5" borderId="30" xfId="1" applyNumberFormat="1" applyFont="1" applyFill="1" applyBorder="1" applyAlignment="1" applyProtection="1">
      <alignment horizontal="center" vertical="center" wrapText="1"/>
    </xf>
    <xf numFmtId="1" fontId="23" fillId="5" borderId="31" xfId="1" applyNumberFormat="1" applyFont="1" applyFill="1" applyBorder="1" applyAlignment="1" applyProtection="1">
      <alignment horizontal="center" vertical="center" wrapText="1"/>
    </xf>
    <xf numFmtId="0" fontId="3" fillId="3" borderId="13" xfId="1" applyFont="1" applyFill="1" applyBorder="1" applyAlignment="1" applyProtection="1">
      <alignment horizontal="center" vertical="center" wrapText="1"/>
    </xf>
    <xf numFmtId="1" fontId="23" fillId="5" borderId="13" xfId="1" applyNumberFormat="1" applyFont="1" applyFill="1" applyBorder="1" applyAlignment="1" applyProtection="1">
      <alignment horizontal="center" vertical="center" wrapText="1"/>
    </xf>
    <xf numFmtId="17" fontId="6" fillId="3" borderId="9" xfId="1" applyNumberFormat="1" applyFont="1" applyFill="1" applyBorder="1" applyAlignment="1" applyProtection="1">
      <alignment horizontal="center" vertical="center" wrapText="1"/>
    </xf>
    <xf numFmtId="0" fontId="6" fillId="3" borderId="9" xfId="1" applyFont="1" applyFill="1" applyBorder="1" applyAlignment="1" applyProtection="1">
      <alignment horizontal="center" vertical="center" wrapText="1"/>
    </xf>
    <xf numFmtId="1" fontId="24" fillId="5" borderId="3" xfId="1" applyNumberFormat="1" applyFont="1" applyFill="1" applyBorder="1" applyAlignment="1" applyProtection="1">
      <alignment horizontal="center" vertical="center" textRotation="90" wrapText="1"/>
    </xf>
    <xf numFmtId="1" fontId="24" fillId="5" borderId="4" xfId="1" applyNumberFormat="1" applyFont="1" applyFill="1" applyBorder="1" applyAlignment="1" applyProtection="1">
      <alignment horizontal="center" vertical="center" textRotation="90" wrapText="1"/>
    </xf>
    <xf numFmtId="1" fontId="24" fillId="5" borderId="3" xfId="1" applyNumberFormat="1" applyFont="1" applyFill="1" applyBorder="1" applyAlignment="1" applyProtection="1">
      <alignment horizontal="center" vertical="center" wrapText="1"/>
    </xf>
    <xf numFmtId="1" fontId="24" fillId="5" borderId="4" xfId="1" applyNumberFormat="1" applyFont="1" applyFill="1" applyBorder="1" applyAlignment="1" applyProtection="1">
      <alignment horizontal="center" vertical="center" wrapText="1"/>
    </xf>
  </cellXfs>
  <cellStyles count="3">
    <cellStyle name="Normal" xfId="0" builtinId="0"/>
    <cellStyle name="Normal 2" xfId="1"/>
    <cellStyle name="Normal 4" xfId="2"/>
  </cellStyles>
  <dxfs count="76">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66FF33"/>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66FF33"/>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66FF33"/>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66FF3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78441</xdr:colOff>
      <xdr:row>0</xdr:row>
      <xdr:rowOff>56029</xdr:rowOff>
    </xdr:from>
    <xdr:to>
      <xdr:col>2</xdr:col>
      <xdr:colOff>145677</xdr:colOff>
      <xdr:row>3</xdr:row>
      <xdr:rowOff>123265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41" y="56029"/>
          <a:ext cx="1042148" cy="806824"/>
        </a:xfrm>
        <a:prstGeom prst="rect">
          <a:avLst/>
        </a:prstGeom>
        <a:noFill/>
        <a:ln>
          <a:noFill/>
        </a:ln>
        <a:extLst/>
      </xdr:spPr>
    </xdr:pic>
    <xdr:clientData/>
  </xdr:twoCellAnchor>
  <xdr:twoCellAnchor>
    <xdr:from>
      <xdr:col>4</xdr:col>
      <xdr:colOff>112059</xdr:colOff>
      <xdr:row>0</xdr:row>
      <xdr:rowOff>145676</xdr:rowOff>
    </xdr:from>
    <xdr:to>
      <xdr:col>4</xdr:col>
      <xdr:colOff>1031004</xdr:colOff>
      <xdr:row>3</xdr:row>
      <xdr:rowOff>108594</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84177" y="145676"/>
          <a:ext cx="918945" cy="702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07%20Herramienta%20seguimiento\Consolidar\PQ.FR004.01%20seguimiento%20actividad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minio\RUNT\05%20Gerencia%20Tecnica\05%20Integrador\07%20Calidad%20y%20Pruebas\01%20Calidad\02%20Control%20y%20Seguimiento\07%20Herramienta%20seguimiento\SWA\Seguimiento%20actividades%20SW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solidado"/>
      <sheetName val="Informe"/>
      <sheetName val="Bitacora"/>
      <sheetName val="Act_comité"/>
      <sheetName val="Listas"/>
      <sheetName val="Tabla1"/>
    </sheetNames>
    <sheetDataSet>
      <sheetData sheetId="0" refreshError="1"/>
      <sheetData sheetId="1"/>
      <sheetData sheetId="2" refreshError="1"/>
      <sheetData sheetId="3" refreshError="1"/>
      <sheetData sheetId="4" refreshError="1"/>
      <sheetData sheetId="5">
        <row r="2">
          <cell r="F2" t="str">
            <v>Interna</v>
          </cell>
          <cell r="G2" t="str">
            <v>Programada</v>
          </cell>
          <cell r="H2" t="str">
            <v>En revisión Interna</v>
          </cell>
        </row>
        <row r="3">
          <cell r="F3" t="str">
            <v>MT</v>
          </cell>
          <cell r="G3" t="str">
            <v>Ejecutada</v>
          </cell>
          <cell r="H3" t="str">
            <v>En revisión MT</v>
          </cell>
        </row>
        <row r="4">
          <cell r="F4" t="str">
            <v>OT</v>
          </cell>
          <cell r="G4" t="str">
            <v>Aplazada</v>
          </cell>
          <cell r="H4" t="str">
            <v>Firmada</v>
          </cell>
        </row>
        <row r="5">
          <cell r="F5" t="str">
            <v>Otro Actor</v>
          </cell>
          <cell r="H5" t="str">
            <v>En revisión Interventoría</v>
          </cell>
        </row>
        <row r="6">
          <cell r="F6" t="str">
            <v>DT</v>
          </cell>
        </row>
        <row r="7">
          <cell r="F7" t="str">
            <v>Proveedor</v>
          </cell>
        </row>
        <row r="8">
          <cell r="F8" t="str">
            <v>Interventoria</v>
          </cell>
        </row>
        <row r="9">
          <cell r="F9" t="str">
            <v>HSH</v>
          </cell>
        </row>
        <row r="10">
          <cell r="F10" t="str">
            <v>Externa</v>
          </cell>
        </row>
        <row r="11">
          <cell r="F11" t="str">
            <v>-</v>
          </cell>
        </row>
        <row r="12">
          <cell r="F12" t="str">
            <v>-</v>
          </cell>
        </row>
        <row r="13">
          <cell r="F13" t="str">
            <v>-</v>
          </cell>
        </row>
        <row r="14">
          <cell r="F14" t="str">
            <v>-</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A"/>
      <sheetName val="Listas"/>
    </sheetNames>
    <sheetDataSet>
      <sheetData sheetId="0" refreshError="1"/>
      <sheetData sheetId="1">
        <row r="2">
          <cell r="J2">
            <v>0</v>
          </cell>
        </row>
        <row r="3">
          <cell r="J3">
            <v>0.5</v>
          </cell>
        </row>
        <row r="4">
          <cell r="J4">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D23"/>
  <sheetViews>
    <sheetView tabSelected="1" topLeftCell="A12" zoomScale="85" zoomScaleNormal="85" workbookViewId="0">
      <selection activeCell="D14" sqref="D14"/>
    </sheetView>
  </sheetViews>
  <sheetFormatPr baseColWidth="10" defaultRowHeight="15" x14ac:dyDescent="0.2"/>
  <cols>
    <col min="1" max="1" width="9.140625" style="45" customWidth="1"/>
    <col min="2" max="2" width="5.5703125" style="45" customWidth="1"/>
    <col min="3" max="3" width="18.7109375" style="1" customWidth="1"/>
    <col min="4" max="4" width="24.7109375" style="1" customWidth="1"/>
    <col min="5" max="5" width="32.140625" style="1" customWidth="1"/>
    <col min="6" max="6" width="17.28515625" style="1" customWidth="1"/>
    <col min="7" max="9" width="15.7109375" style="1" customWidth="1"/>
    <col min="10" max="12" width="4.28515625" style="46" customWidth="1"/>
    <col min="13" max="13" width="7.7109375" style="46" customWidth="1"/>
    <col min="14" max="14" width="4.28515625" style="46" customWidth="1"/>
    <col min="15" max="15" width="7.7109375" style="46" customWidth="1"/>
    <col min="16" max="16" width="4.28515625" style="46" customWidth="1"/>
    <col min="17" max="17" width="13.85546875" style="46" customWidth="1"/>
    <col min="18" max="18" width="16.7109375" style="1" customWidth="1"/>
    <col min="19" max="21" width="4.7109375" style="1" customWidth="1"/>
    <col min="22" max="23" width="4.42578125" style="1" customWidth="1"/>
    <col min="24" max="24" width="17" style="46" customWidth="1"/>
    <col min="25" max="25" width="7.28515625" style="46" customWidth="1"/>
    <col min="26" max="28" width="20.7109375" style="1" customWidth="1"/>
    <col min="29" max="29" width="43.140625" style="1" customWidth="1"/>
    <col min="30" max="30" width="20.7109375" style="1" customWidth="1"/>
    <col min="31" max="16384" width="11.42578125" style="1"/>
  </cols>
  <sheetData>
    <row r="1" spans="1:30" ht="20.100000000000001" customHeight="1" x14ac:dyDescent="0.2">
      <c r="A1" s="105"/>
      <c r="B1" s="106"/>
      <c r="C1" s="106"/>
      <c r="D1" s="106"/>
      <c r="E1" s="106"/>
      <c r="F1" s="106"/>
      <c r="G1" s="106"/>
      <c r="H1" s="106"/>
      <c r="I1" s="111"/>
      <c r="J1" s="111"/>
      <c r="K1" s="111"/>
      <c r="L1" s="111"/>
      <c r="M1" s="111"/>
      <c r="N1" s="111"/>
      <c r="O1" s="111"/>
      <c r="P1" s="111"/>
      <c r="Q1" s="111"/>
      <c r="R1" s="111"/>
      <c r="S1" s="111"/>
      <c r="T1" s="111"/>
      <c r="U1" s="111"/>
      <c r="V1" s="111"/>
      <c r="W1" s="111"/>
      <c r="X1" s="111"/>
      <c r="Y1" s="111"/>
      <c r="Z1" s="111"/>
      <c r="AA1" s="111"/>
      <c r="AB1" s="111"/>
      <c r="AC1" s="111"/>
      <c r="AD1" s="112"/>
    </row>
    <row r="2" spans="1:30" ht="20.100000000000001" customHeight="1" x14ac:dyDescent="0.2">
      <c r="A2" s="107"/>
      <c r="B2" s="108"/>
      <c r="C2" s="108"/>
      <c r="D2" s="108"/>
      <c r="E2" s="108"/>
      <c r="F2" s="108"/>
      <c r="G2" s="108"/>
      <c r="H2" s="108"/>
      <c r="I2" s="113" t="s">
        <v>0</v>
      </c>
      <c r="J2" s="113"/>
      <c r="K2" s="113"/>
      <c r="L2" s="113"/>
      <c r="M2" s="113"/>
      <c r="N2" s="113"/>
      <c r="O2" s="113"/>
      <c r="P2" s="113"/>
      <c r="Q2" s="113"/>
      <c r="R2" s="113"/>
      <c r="S2" s="113"/>
      <c r="T2" s="113"/>
      <c r="U2" s="113"/>
      <c r="V2" s="113"/>
      <c r="W2" s="113"/>
      <c r="X2" s="113"/>
      <c r="Y2" s="113"/>
      <c r="Z2" s="113"/>
      <c r="AA2" s="113"/>
      <c r="AB2" s="113"/>
      <c r="AC2" s="113"/>
      <c r="AD2" s="114"/>
    </row>
    <row r="3" spans="1:30" ht="20.100000000000001" customHeight="1" x14ac:dyDescent="0.2">
      <c r="A3" s="107"/>
      <c r="B3" s="108"/>
      <c r="C3" s="108"/>
      <c r="D3" s="108"/>
      <c r="E3" s="108"/>
      <c r="F3" s="108"/>
      <c r="G3" s="108"/>
      <c r="H3" s="108"/>
      <c r="I3" s="113"/>
      <c r="J3" s="113"/>
      <c r="K3" s="113"/>
      <c r="L3" s="113"/>
      <c r="M3" s="113"/>
      <c r="N3" s="113"/>
      <c r="O3" s="113"/>
      <c r="P3" s="113"/>
      <c r="Q3" s="113"/>
      <c r="R3" s="113"/>
      <c r="S3" s="113"/>
      <c r="T3" s="113"/>
      <c r="U3" s="113"/>
      <c r="V3" s="113"/>
      <c r="W3" s="113"/>
      <c r="X3" s="113"/>
      <c r="Y3" s="113"/>
      <c r="Z3" s="113"/>
      <c r="AA3" s="113"/>
      <c r="AB3" s="113"/>
      <c r="AC3" s="113"/>
      <c r="AD3" s="114"/>
    </row>
    <row r="4" spans="1:30" ht="20.100000000000001" customHeight="1" thickBot="1" x14ac:dyDescent="0.25">
      <c r="A4" s="109"/>
      <c r="B4" s="110"/>
      <c r="C4" s="110"/>
      <c r="D4" s="110"/>
      <c r="E4" s="110"/>
      <c r="F4" s="110"/>
      <c r="G4" s="110"/>
      <c r="H4" s="110"/>
      <c r="I4" s="115"/>
      <c r="J4" s="115"/>
      <c r="K4" s="115"/>
      <c r="L4" s="115"/>
      <c r="M4" s="115"/>
      <c r="N4" s="115"/>
      <c r="O4" s="115"/>
      <c r="P4" s="115"/>
      <c r="Q4" s="115"/>
      <c r="R4" s="115"/>
      <c r="S4" s="115"/>
      <c r="T4" s="115"/>
      <c r="U4" s="115"/>
      <c r="V4" s="115"/>
      <c r="W4" s="115"/>
      <c r="X4" s="115"/>
      <c r="Y4" s="115"/>
      <c r="Z4" s="115"/>
      <c r="AA4" s="115"/>
      <c r="AB4" s="115"/>
      <c r="AC4" s="115"/>
      <c r="AD4" s="116"/>
    </row>
    <row r="5" spans="1:30" ht="15" customHeight="1" thickBot="1" x14ac:dyDescent="0.3">
      <c r="A5" s="2"/>
      <c r="B5" s="2"/>
      <c r="C5" s="3"/>
      <c r="D5" s="3"/>
      <c r="E5" s="3"/>
      <c r="F5" s="117" t="s">
        <v>1</v>
      </c>
      <c r="G5" s="117"/>
      <c r="H5" s="117"/>
      <c r="I5" s="117"/>
      <c r="J5" s="117"/>
      <c r="K5" s="117"/>
      <c r="L5" s="117"/>
      <c r="M5" s="117"/>
      <c r="N5" s="117"/>
      <c r="O5" s="117"/>
      <c r="P5" s="117"/>
      <c r="Q5" s="117"/>
      <c r="R5" s="117"/>
      <c r="S5" s="117"/>
      <c r="T5" s="117"/>
      <c r="U5" s="117"/>
      <c r="V5" s="117"/>
      <c r="W5" s="117"/>
      <c r="X5" s="117"/>
      <c r="Y5" s="117"/>
      <c r="Z5" s="117"/>
      <c r="AA5" s="117"/>
      <c r="AB5" s="117"/>
      <c r="AC5" s="117"/>
      <c r="AD5" s="4"/>
    </row>
    <row r="6" spans="1:30" s="5" customFormat="1" ht="18" customHeight="1" x14ac:dyDescent="0.2">
      <c r="A6" s="118" t="s">
        <v>2</v>
      </c>
      <c r="B6" s="119"/>
      <c r="C6" s="120"/>
      <c r="D6" s="121"/>
      <c r="E6" s="121"/>
      <c r="F6" s="121"/>
      <c r="G6" s="121"/>
      <c r="H6" s="121"/>
      <c r="I6" s="121"/>
      <c r="J6" s="119" t="s">
        <v>3</v>
      </c>
      <c r="K6" s="122"/>
      <c r="L6" s="122"/>
      <c r="M6" s="120"/>
      <c r="N6" s="123" t="s">
        <v>4</v>
      </c>
      <c r="O6" s="123"/>
      <c r="P6" s="123"/>
      <c r="Q6" s="123"/>
      <c r="R6" s="123"/>
      <c r="S6" s="123"/>
      <c r="T6" s="123"/>
      <c r="U6" s="123"/>
      <c r="V6" s="123"/>
      <c r="W6" s="123"/>
      <c r="X6" s="123"/>
      <c r="Y6" s="123"/>
      <c r="Z6" s="123"/>
      <c r="AA6" s="124"/>
      <c r="AB6" s="124"/>
      <c r="AC6" s="124"/>
      <c r="AD6" s="125"/>
    </row>
    <row r="7" spans="1:30" s="5" customFormat="1" ht="18" customHeight="1" x14ac:dyDescent="0.2">
      <c r="A7" s="129" t="s">
        <v>5</v>
      </c>
      <c r="B7" s="130"/>
      <c r="C7" s="131"/>
      <c r="D7" s="123" t="s">
        <v>6</v>
      </c>
      <c r="E7" s="123"/>
      <c r="F7" s="123"/>
      <c r="G7" s="123"/>
      <c r="H7" s="123"/>
      <c r="I7" s="123"/>
      <c r="J7" s="130" t="s">
        <v>7</v>
      </c>
      <c r="K7" s="132"/>
      <c r="L7" s="132"/>
      <c r="M7" s="131"/>
      <c r="N7" s="123"/>
      <c r="O7" s="123"/>
      <c r="P7" s="123"/>
      <c r="Q7" s="123"/>
      <c r="R7" s="123"/>
      <c r="S7" s="123"/>
      <c r="T7" s="123"/>
      <c r="U7" s="123"/>
      <c r="V7" s="123"/>
      <c r="W7" s="123"/>
      <c r="X7" s="123"/>
      <c r="Y7" s="123"/>
      <c r="Z7" s="123"/>
      <c r="AA7" s="126"/>
      <c r="AB7" s="127"/>
      <c r="AC7" s="127"/>
      <c r="AD7" s="128"/>
    </row>
    <row r="8" spans="1:30" s="7" customFormat="1" ht="36.75" customHeight="1" thickBot="1" x14ac:dyDescent="0.25">
      <c r="A8" s="138" t="s">
        <v>8</v>
      </c>
      <c r="B8" s="139"/>
      <c r="C8" s="140"/>
      <c r="D8" s="141" t="s">
        <v>107</v>
      </c>
      <c r="E8" s="141"/>
      <c r="F8" s="141"/>
      <c r="G8" s="141"/>
      <c r="H8" s="141"/>
      <c r="I8" s="141"/>
      <c r="J8" s="139" t="s">
        <v>9</v>
      </c>
      <c r="K8" s="142"/>
      <c r="L8" s="142"/>
      <c r="M8" s="140"/>
      <c r="N8" s="143">
        <v>42795</v>
      </c>
      <c r="O8" s="144"/>
      <c r="P8" s="144"/>
      <c r="Q8" s="144"/>
      <c r="R8" s="144"/>
      <c r="S8" s="144"/>
      <c r="T8" s="144"/>
      <c r="U8" s="144"/>
      <c r="V8" s="144"/>
      <c r="W8" s="144"/>
      <c r="X8" s="144"/>
      <c r="Y8" s="144"/>
      <c r="Z8" s="144"/>
      <c r="AA8" s="6" t="s">
        <v>10</v>
      </c>
      <c r="AB8" s="133" t="s">
        <v>11</v>
      </c>
      <c r="AC8" s="133"/>
      <c r="AD8" s="133"/>
    </row>
    <row r="9" spans="1:30" s="5" customFormat="1" ht="15" customHeight="1" thickBot="1" x14ac:dyDescent="0.25">
      <c r="A9" s="8"/>
      <c r="B9" s="8"/>
      <c r="C9" s="9"/>
      <c r="D9" s="9"/>
      <c r="E9" s="9"/>
      <c r="F9" s="10"/>
      <c r="G9" s="11"/>
      <c r="H9" s="11"/>
      <c r="I9" s="11"/>
      <c r="J9" s="11"/>
      <c r="K9" s="11"/>
      <c r="L9" s="12"/>
      <c r="M9" s="12"/>
      <c r="N9" s="12"/>
      <c r="O9" s="12"/>
      <c r="P9" s="12"/>
      <c r="Q9" s="12"/>
      <c r="R9" s="11"/>
      <c r="S9" s="11"/>
      <c r="T9" s="11"/>
      <c r="U9" s="11"/>
      <c r="V9" s="11"/>
      <c r="W9" s="11"/>
      <c r="X9" s="12"/>
      <c r="Y9" s="12"/>
      <c r="Z9" s="12"/>
      <c r="AA9" s="12"/>
      <c r="AB9" s="12"/>
      <c r="AC9" s="12"/>
      <c r="AD9" s="13"/>
    </row>
    <row r="10" spans="1:30" s="14" customFormat="1" ht="22.5" customHeight="1" x14ac:dyDescent="0.2">
      <c r="A10" s="134" t="s">
        <v>12</v>
      </c>
      <c r="B10" s="145" t="s">
        <v>13</v>
      </c>
      <c r="C10" s="147" t="s">
        <v>14</v>
      </c>
      <c r="D10" s="147"/>
      <c r="E10" s="147"/>
      <c r="F10" s="147" t="s">
        <v>15</v>
      </c>
      <c r="G10" s="147" t="s">
        <v>16</v>
      </c>
      <c r="H10" s="147"/>
      <c r="I10" s="147"/>
      <c r="J10" s="136" t="s">
        <v>17</v>
      </c>
      <c r="K10" s="136"/>
      <c r="L10" s="136"/>
      <c r="M10" s="136"/>
      <c r="N10" s="136"/>
      <c r="O10" s="136"/>
      <c r="P10" s="136"/>
      <c r="Q10" s="51" t="s">
        <v>18</v>
      </c>
      <c r="R10" s="136" t="s">
        <v>19</v>
      </c>
      <c r="S10" s="136"/>
      <c r="T10" s="136"/>
      <c r="U10" s="136"/>
      <c r="V10" s="136"/>
      <c r="W10" s="136"/>
      <c r="X10" s="136"/>
      <c r="Y10" s="136"/>
      <c r="Z10" s="136" t="s">
        <v>20</v>
      </c>
      <c r="AA10" s="136"/>
      <c r="AB10" s="136"/>
      <c r="AC10" s="136"/>
      <c r="AD10" s="137"/>
    </row>
    <row r="11" spans="1:30" s="24" customFormat="1" ht="69.95" customHeight="1" x14ac:dyDescent="0.2">
      <c r="A11" s="135"/>
      <c r="B11" s="146"/>
      <c r="C11" s="53" t="s">
        <v>21</v>
      </c>
      <c r="D11" s="53" t="s">
        <v>22</v>
      </c>
      <c r="E11" s="53" t="s">
        <v>23</v>
      </c>
      <c r="F11" s="148"/>
      <c r="G11" s="52" t="s">
        <v>24</v>
      </c>
      <c r="H11" s="52" t="s">
        <v>25</v>
      </c>
      <c r="I11" s="52" t="s">
        <v>26</v>
      </c>
      <c r="J11" s="15" t="s">
        <v>27</v>
      </c>
      <c r="K11" s="15" t="s">
        <v>28</v>
      </c>
      <c r="L11" s="15" t="s">
        <v>29</v>
      </c>
      <c r="M11" s="15" t="s">
        <v>30</v>
      </c>
      <c r="N11" s="16" t="s">
        <v>31</v>
      </c>
      <c r="O11" s="17" t="s">
        <v>32</v>
      </c>
      <c r="P11" s="16" t="s">
        <v>33</v>
      </c>
      <c r="Q11" s="18" t="s">
        <v>34</v>
      </c>
      <c r="R11" s="52" t="s">
        <v>35</v>
      </c>
      <c r="S11" s="19" t="s">
        <v>36</v>
      </c>
      <c r="T11" s="20" t="s">
        <v>37</v>
      </c>
      <c r="U11" s="20" t="s">
        <v>38</v>
      </c>
      <c r="V11" s="52" t="s">
        <v>39</v>
      </c>
      <c r="W11" s="52" t="s">
        <v>40</v>
      </c>
      <c r="X11" s="21" t="s">
        <v>41</v>
      </c>
      <c r="Y11" s="21" t="s">
        <v>42</v>
      </c>
      <c r="Z11" s="22" t="s">
        <v>43</v>
      </c>
      <c r="AA11" s="22" t="s">
        <v>44</v>
      </c>
      <c r="AB11" s="22" t="s">
        <v>45</v>
      </c>
      <c r="AC11" s="22" t="s">
        <v>46</v>
      </c>
      <c r="AD11" s="23" t="s">
        <v>47</v>
      </c>
    </row>
    <row r="12" spans="1:30" s="24" customFormat="1" ht="108" customHeight="1" x14ac:dyDescent="0.2">
      <c r="A12" s="102" t="s">
        <v>48</v>
      </c>
      <c r="B12" s="28"/>
      <c r="C12" s="63" t="s">
        <v>78</v>
      </c>
      <c r="D12" s="60" t="s">
        <v>103</v>
      </c>
      <c r="E12" s="64" t="s">
        <v>108</v>
      </c>
      <c r="F12" s="63" t="s">
        <v>52</v>
      </c>
      <c r="G12" s="63" t="s">
        <v>50</v>
      </c>
      <c r="H12" s="63" t="s">
        <v>50</v>
      </c>
      <c r="I12" s="65" t="s">
        <v>50</v>
      </c>
      <c r="J12" s="61">
        <v>2</v>
      </c>
      <c r="K12" s="61">
        <v>3</v>
      </c>
      <c r="L12" s="25">
        <f t="shared" ref="L12:L23" si="0">IF(J12="",K12,J12*K12)</f>
        <v>6</v>
      </c>
      <c r="M12" s="26" t="str">
        <f t="shared" ref="M12:M23" si="1">IF(L12&gt;23,"MUY ALTO",IF(L12&gt;9,"ALTO",IF(L12&gt;5,"MEDIO","BAJO")))</f>
        <v>MEDIO</v>
      </c>
      <c r="N12" s="61">
        <v>25</v>
      </c>
      <c r="O12" s="27">
        <f t="shared" ref="O12:O23" si="2">L12*N12</f>
        <v>150</v>
      </c>
      <c r="P12" s="66" t="str">
        <f t="shared" ref="P12:P23" si="3">IF(O12&gt;501,"I",IF(O12&gt;149,"II",IF(O12&gt;39,"III","IV")))</f>
        <v>II</v>
      </c>
      <c r="Q12" s="28" t="str">
        <f t="shared" ref="Q12:Q23" si="4">IF(P12="I","No aceptable",IF(P12="II","No Aceptable o Aceptable con Control Específico",IF(P12="III","Mejorable","Aceptable")))</f>
        <v>No Aceptable o Aceptable con Control Específico</v>
      </c>
      <c r="R12" s="54" t="s">
        <v>51</v>
      </c>
      <c r="S12" s="58">
        <v>4</v>
      </c>
      <c r="T12" s="58">
        <v>1</v>
      </c>
      <c r="U12" s="62"/>
      <c r="V12" s="61"/>
      <c r="W12" s="61"/>
      <c r="X12" s="64" t="s">
        <v>53</v>
      </c>
      <c r="Y12" s="61" t="s">
        <v>49</v>
      </c>
      <c r="Z12" s="61" t="s">
        <v>50</v>
      </c>
      <c r="AA12" s="61" t="s">
        <v>50</v>
      </c>
      <c r="AB12" s="28" t="s">
        <v>50</v>
      </c>
      <c r="AC12" s="64" t="s">
        <v>113</v>
      </c>
      <c r="AD12" s="67" t="s">
        <v>50</v>
      </c>
    </row>
    <row r="13" spans="1:30" s="24" customFormat="1" ht="120" customHeight="1" x14ac:dyDescent="0.2">
      <c r="A13" s="103"/>
      <c r="B13" s="32" t="s">
        <v>49</v>
      </c>
      <c r="C13" s="63" t="s">
        <v>78</v>
      </c>
      <c r="D13" s="64" t="s">
        <v>91</v>
      </c>
      <c r="E13" s="64" t="s">
        <v>122</v>
      </c>
      <c r="F13" s="63" t="s">
        <v>54</v>
      </c>
      <c r="G13" s="63" t="s">
        <v>50</v>
      </c>
      <c r="H13" s="63" t="s">
        <v>55</v>
      </c>
      <c r="I13" s="65" t="s">
        <v>50</v>
      </c>
      <c r="J13" s="61">
        <v>2</v>
      </c>
      <c r="K13" s="61">
        <v>3</v>
      </c>
      <c r="L13" s="25">
        <f t="shared" si="0"/>
        <v>6</v>
      </c>
      <c r="M13" s="26" t="str">
        <f t="shared" si="1"/>
        <v>MEDIO</v>
      </c>
      <c r="N13" s="61">
        <v>10</v>
      </c>
      <c r="O13" s="27">
        <f t="shared" si="2"/>
        <v>60</v>
      </c>
      <c r="P13" s="66" t="str">
        <f t="shared" si="3"/>
        <v>III</v>
      </c>
      <c r="Q13" s="28" t="str">
        <f t="shared" si="4"/>
        <v>Mejorable</v>
      </c>
      <c r="R13" s="54" t="s">
        <v>51</v>
      </c>
      <c r="S13" s="58">
        <v>4</v>
      </c>
      <c r="T13" s="58">
        <v>1</v>
      </c>
      <c r="U13" s="62"/>
      <c r="V13" s="61"/>
      <c r="W13" s="61"/>
      <c r="X13" s="64" t="s">
        <v>56</v>
      </c>
      <c r="Y13" s="61"/>
      <c r="Z13" s="61" t="s">
        <v>50</v>
      </c>
      <c r="AA13" s="61" t="s">
        <v>50</v>
      </c>
      <c r="AB13" s="28" t="s">
        <v>110</v>
      </c>
      <c r="AC13" s="64" t="s">
        <v>109</v>
      </c>
      <c r="AD13" s="67" t="s">
        <v>50</v>
      </c>
    </row>
    <row r="14" spans="1:30" s="33" customFormat="1" ht="56.25" x14ac:dyDescent="0.25">
      <c r="A14" s="103"/>
      <c r="B14" s="32" t="s">
        <v>49</v>
      </c>
      <c r="C14" s="73" t="s">
        <v>89</v>
      </c>
      <c r="D14" s="60" t="s">
        <v>99</v>
      </c>
      <c r="E14" s="59" t="s">
        <v>102</v>
      </c>
      <c r="F14" s="59" t="s">
        <v>123</v>
      </c>
      <c r="G14" s="34" t="s">
        <v>50</v>
      </c>
      <c r="H14" s="34" t="s">
        <v>50</v>
      </c>
      <c r="I14" s="34" t="s">
        <v>50</v>
      </c>
      <c r="J14" s="70">
        <v>2</v>
      </c>
      <c r="K14" s="70">
        <v>3</v>
      </c>
      <c r="L14" s="29">
        <v>6</v>
      </c>
      <c r="M14" s="30" t="s">
        <v>100</v>
      </c>
      <c r="N14" s="32">
        <v>25</v>
      </c>
      <c r="O14" s="31">
        <v>150</v>
      </c>
      <c r="P14" s="57" t="str">
        <f t="shared" si="3"/>
        <v>II</v>
      </c>
      <c r="Q14" s="32" t="s">
        <v>90</v>
      </c>
      <c r="R14" s="58" t="s">
        <v>101</v>
      </c>
      <c r="S14" s="58">
        <v>4</v>
      </c>
      <c r="T14" s="58">
        <v>7</v>
      </c>
      <c r="U14" s="58"/>
      <c r="V14" s="71">
        <f>SUM(S14:U14)</f>
        <v>11</v>
      </c>
      <c r="W14" s="56">
        <v>6</v>
      </c>
      <c r="X14" s="73" t="s">
        <v>53</v>
      </c>
      <c r="Y14" s="72" t="s">
        <v>57</v>
      </c>
      <c r="Z14" s="58" t="s">
        <v>50</v>
      </c>
      <c r="AA14" s="58" t="s">
        <v>50</v>
      </c>
      <c r="AB14" s="58" t="s">
        <v>111</v>
      </c>
      <c r="AC14" s="59" t="s">
        <v>112</v>
      </c>
      <c r="AD14" s="100" t="s">
        <v>50</v>
      </c>
    </row>
    <row r="15" spans="1:30" s="33" customFormat="1" ht="62.25" customHeight="1" x14ac:dyDescent="0.25">
      <c r="A15" s="103"/>
      <c r="B15" s="32" t="s">
        <v>49</v>
      </c>
      <c r="C15" s="68" t="s">
        <v>58</v>
      </c>
      <c r="D15" s="74" t="s">
        <v>93</v>
      </c>
      <c r="E15" s="75" t="s">
        <v>92</v>
      </c>
      <c r="F15" s="74" t="s">
        <v>59</v>
      </c>
      <c r="G15" s="74" t="s">
        <v>50</v>
      </c>
      <c r="H15" s="74" t="s">
        <v>50</v>
      </c>
      <c r="I15" s="74" t="s">
        <v>105</v>
      </c>
      <c r="J15" s="56">
        <v>2</v>
      </c>
      <c r="K15" s="56">
        <v>2</v>
      </c>
      <c r="L15" s="29">
        <f t="shared" si="0"/>
        <v>4</v>
      </c>
      <c r="M15" s="30" t="str">
        <f t="shared" si="1"/>
        <v>BAJO</v>
      </c>
      <c r="N15" s="56">
        <v>25</v>
      </c>
      <c r="O15" s="31">
        <f t="shared" si="2"/>
        <v>100</v>
      </c>
      <c r="P15" s="57" t="str">
        <f t="shared" si="3"/>
        <v>III</v>
      </c>
      <c r="Q15" s="32" t="str">
        <f t="shared" si="4"/>
        <v>Mejorable</v>
      </c>
      <c r="R15" s="54" t="s">
        <v>51</v>
      </c>
      <c r="S15" s="58">
        <v>4</v>
      </c>
      <c r="T15" s="58">
        <v>1</v>
      </c>
      <c r="U15" s="76"/>
      <c r="V15" s="71">
        <f t="shared" ref="V15:V21" si="5">SUM(S15:U15)</f>
        <v>5</v>
      </c>
      <c r="W15" s="56">
        <v>8</v>
      </c>
      <c r="X15" s="77" t="s">
        <v>60</v>
      </c>
      <c r="Y15" s="78" t="s">
        <v>57</v>
      </c>
      <c r="Z15" s="32" t="s">
        <v>50</v>
      </c>
      <c r="AA15" s="32" t="s">
        <v>50</v>
      </c>
      <c r="AB15" s="32" t="s">
        <v>50</v>
      </c>
      <c r="AC15" s="48" t="s">
        <v>114</v>
      </c>
      <c r="AD15" s="90" t="s">
        <v>124</v>
      </c>
    </row>
    <row r="16" spans="1:30" ht="186.75" customHeight="1" x14ac:dyDescent="0.2">
      <c r="A16" s="103"/>
      <c r="B16" s="34" t="s">
        <v>49</v>
      </c>
      <c r="C16" s="34" t="s">
        <v>78</v>
      </c>
      <c r="D16" s="35" t="s">
        <v>94</v>
      </c>
      <c r="E16" s="35" t="s">
        <v>61</v>
      </c>
      <c r="F16" s="34" t="s">
        <v>62</v>
      </c>
      <c r="G16" s="80" t="s">
        <v>50</v>
      </c>
      <c r="H16" s="80" t="s">
        <v>63</v>
      </c>
      <c r="I16" s="80" t="s">
        <v>64</v>
      </c>
      <c r="J16" s="70"/>
      <c r="K16" s="70">
        <v>1</v>
      </c>
      <c r="L16" s="29">
        <f t="shared" si="0"/>
        <v>1</v>
      </c>
      <c r="M16" s="30" t="str">
        <f t="shared" si="1"/>
        <v>BAJO</v>
      </c>
      <c r="N16" s="32">
        <v>25</v>
      </c>
      <c r="O16" s="31">
        <f t="shared" si="2"/>
        <v>25</v>
      </c>
      <c r="P16" s="57" t="str">
        <f t="shared" si="3"/>
        <v>IV</v>
      </c>
      <c r="Q16" s="32" t="str">
        <f t="shared" si="4"/>
        <v>Aceptable</v>
      </c>
      <c r="R16" s="54" t="s">
        <v>51</v>
      </c>
      <c r="S16" s="58">
        <v>4</v>
      </c>
      <c r="T16" s="58">
        <v>1</v>
      </c>
      <c r="U16" s="36"/>
      <c r="V16" s="37"/>
      <c r="W16" s="37"/>
      <c r="X16" s="38" t="s">
        <v>65</v>
      </c>
      <c r="Y16" s="72" t="s">
        <v>57</v>
      </c>
      <c r="Z16" s="58" t="s">
        <v>50</v>
      </c>
      <c r="AA16" s="58" t="s">
        <v>50</v>
      </c>
      <c r="AB16" s="58" t="s">
        <v>50</v>
      </c>
      <c r="AC16" s="39" t="s">
        <v>127</v>
      </c>
      <c r="AD16" s="40" t="s">
        <v>50</v>
      </c>
    </row>
    <row r="17" spans="1:30" ht="141.75" customHeight="1" x14ac:dyDescent="0.2">
      <c r="A17" s="103"/>
      <c r="B17" s="56" t="s">
        <v>49</v>
      </c>
      <c r="C17" s="72" t="s">
        <v>58</v>
      </c>
      <c r="D17" s="72" t="s">
        <v>86</v>
      </c>
      <c r="E17" s="81" t="s">
        <v>133</v>
      </c>
      <c r="F17" s="35" t="s">
        <v>87</v>
      </c>
      <c r="G17" s="82" t="s">
        <v>50</v>
      </c>
      <c r="H17" s="82" t="s">
        <v>50</v>
      </c>
      <c r="I17" s="35" t="s">
        <v>50</v>
      </c>
      <c r="J17" s="30">
        <v>2</v>
      </c>
      <c r="K17" s="30">
        <v>3</v>
      </c>
      <c r="L17" s="29">
        <f t="shared" si="0"/>
        <v>6</v>
      </c>
      <c r="M17" s="30" t="str">
        <f t="shared" si="1"/>
        <v>MEDIO</v>
      </c>
      <c r="N17" s="47">
        <v>25</v>
      </c>
      <c r="O17" s="31">
        <f t="shared" si="2"/>
        <v>150</v>
      </c>
      <c r="P17" s="57" t="str">
        <f t="shared" si="3"/>
        <v>II</v>
      </c>
      <c r="Q17" s="32" t="str">
        <f>IF(P17="I","No aceptable",IF(P17="II","No Aceptable o Aceptable con Control Específico",IF(P17="III","Mejorable","Aceptable")))</f>
        <v>No Aceptable o Aceptable con Control Específico</v>
      </c>
      <c r="R17" s="54" t="s">
        <v>85</v>
      </c>
      <c r="S17" s="58">
        <v>1</v>
      </c>
      <c r="T17" s="83"/>
      <c r="U17" s="83"/>
      <c r="V17" s="56">
        <f t="shared" ref="V17:V18" si="6">SUM(S17:U17)</f>
        <v>1</v>
      </c>
      <c r="W17" s="84">
        <v>1</v>
      </c>
      <c r="X17" s="38" t="s">
        <v>88</v>
      </c>
      <c r="Y17" s="84" t="s">
        <v>49</v>
      </c>
      <c r="Z17" s="82" t="s">
        <v>50</v>
      </c>
      <c r="AA17" s="82" t="s">
        <v>50</v>
      </c>
      <c r="AB17" s="58" t="s">
        <v>50</v>
      </c>
      <c r="AC17" s="48" t="s">
        <v>134</v>
      </c>
      <c r="AD17" s="101" t="s">
        <v>50</v>
      </c>
    </row>
    <row r="18" spans="1:30" ht="231.75" customHeight="1" x14ac:dyDescent="0.2">
      <c r="A18" s="103"/>
      <c r="B18" s="32" t="s">
        <v>49</v>
      </c>
      <c r="C18" s="68" t="s">
        <v>76</v>
      </c>
      <c r="D18" s="88" t="s">
        <v>115</v>
      </c>
      <c r="E18" s="59" t="s">
        <v>116</v>
      </c>
      <c r="F18" s="59" t="s">
        <v>77</v>
      </c>
      <c r="G18" s="85" t="s">
        <v>50</v>
      </c>
      <c r="H18" s="69" t="s">
        <v>66</v>
      </c>
      <c r="I18" s="69" t="s">
        <v>117</v>
      </c>
      <c r="J18" s="70">
        <v>2</v>
      </c>
      <c r="K18" s="70">
        <v>3</v>
      </c>
      <c r="L18" s="29">
        <f t="shared" si="0"/>
        <v>6</v>
      </c>
      <c r="M18" s="30" t="str">
        <f t="shared" si="1"/>
        <v>MEDIO</v>
      </c>
      <c r="N18" s="32">
        <v>10</v>
      </c>
      <c r="O18" s="31">
        <f t="shared" si="2"/>
        <v>60</v>
      </c>
      <c r="P18" s="57" t="str">
        <f t="shared" si="3"/>
        <v>III</v>
      </c>
      <c r="Q18" s="32" t="str">
        <f t="shared" ref="Q18" si="7">IF(P18="I","No aceptable",IF(P18="II","No Aceptable o Aceptable con Control Específico",IF(P18="III","Mejorable","Aceptable")))</f>
        <v>Mejorable</v>
      </c>
      <c r="R18" s="58" t="s">
        <v>118</v>
      </c>
      <c r="S18" s="58">
        <v>4</v>
      </c>
      <c r="T18" s="58">
        <v>7</v>
      </c>
      <c r="U18" s="58"/>
      <c r="V18" s="71">
        <f t="shared" si="6"/>
        <v>11</v>
      </c>
      <c r="W18" s="56">
        <v>6</v>
      </c>
      <c r="X18" s="73" t="s">
        <v>67</v>
      </c>
      <c r="Y18" s="72" t="s">
        <v>57</v>
      </c>
      <c r="Z18" s="58" t="s">
        <v>50</v>
      </c>
      <c r="AA18" s="58" t="s">
        <v>50</v>
      </c>
      <c r="AB18" s="58" t="s">
        <v>50</v>
      </c>
      <c r="AC18" s="59" t="s">
        <v>119</v>
      </c>
      <c r="AD18" s="79" t="s">
        <v>50</v>
      </c>
    </row>
    <row r="19" spans="1:30" s="33" customFormat="1" ht="141" customHeight="1" x14ac:dyDescent="0.25">
      <c r="A19" s="103"/>
      <c r="B19" s="32" t="s">
        <v>49</v>
      </c>
      <c r="C19" s="86" t="s">
        <v>78</v>
      </c>
      <c r="D19" s="81" t="s">
        <v>94</v>
      </c>
      <c r="E19" s="88" t="s">
        <v>129</v>
      </c>
      <c r="F19" s="82" t="s">
        <v>68</v>
      </c>
      <c r="G19" s="85" t="s">
        <v>50</v>
      </c>
      <c r="H19" s="85" t="s">
        <v>69</v>
      </c>
      <c r="I19" s="85" t="s">
        <v>50</v>
      </c>
      <c r="J19" s="87">
        <v>2</v>
      </c>
      <c r="K19" s="87">
        <v>2</v>
      </c>
      <c r="L19" s="29">
        <f t="shared" si="0"/>
        <v>4</v>
      </c>
      <c r="M19" s="30" t="str">
        <f t="shared" si="1"/>
        <v>BAJO</v>
      </c>
      <c r="N19" s="54">
        <v>25</v>
      </c>
      <c r="O19" s="31">
        <f t="shared" si="2"/>
        <v>100</v>
      </c>
      <c r="P19" s="57" t="str">
        <f t="shared" si="3"/>
        <v>III</v>
      </c>
      <c r="Q19" s="32" t="str">
        <f t="shared" si="4"/>
        <v>Mejorable</v>
      </c>
      <c r="R19" s="54" t="s">
        <v>51</v>
      </c>
      <c r="S19" s="58">
        <v>4</v>
      </c>
      <c r="T19" s="58">
        <v>1</v>
      </c>
      <c r="U19" s="58"/>
      <c r="V19" s="71">
        <f t="shared" si="5"/>
        <v>5</v>
      </c>
      <c r="W19" s="84">
        <v>8</v>
      </c>
      <c r="X19" s="73" t="s">
        <v>70</v>
      </c>
      <c r="Y19" s="72" t="s">
        <v>57</v>
      </c>
      <c r="Z19" s="58" t="s">
        <v>50</v>
      </c>
      <c r="AA19" s="58" t="s">
        <v>50</v>
      </c>
      <c r="AB19" s="58" t="s">
        <v>50</v>
      </c>
      <c r="AC19" s="82" t="s">
        <v>128</v>
      </c>
      <c r="AD19" s="58" t="s">
        <v>50</v>
      </c>
    </row>
    <row r="20" spans="1:30" ht="105" customHeight="1" x14ac:dyDescent="0.2">
      <c r="A20" s="103"/>
      <c r="B20" s="32" t="s">
        <v>71</v>
      </c>
      <c r="C20" s="73" t="s">
        <v>89</v>
      </c>
      <c r="D20" s="50" t="s">
        <v>104</v>
      </c>
      <c r="E20" s="82" t="s">
        <v>125</v>
      </c>
      <c r="F20" s="82" t="s">
        <v>72</v>
      </c>
      <c r="G20" s="85" t="s">
        <v>50</v>
      </c>
      <c r="H20" s="85" t="s">
        <v>50</v>
      </c>
      <c r="I20" s="85" t="s">
        <v>50</v>
      </c>
      <c r="J20" s="70">
        <v>6</v>
      </c>
      <c r="K20" s="70">
        <v>3</v>
      </c>
      <c r="L20" s="29">
        <f t="shared" si="0"/>
        <v>18</v>
      </c>
      <c r="M20" s="30" t="str">
        <f t="shared" si="1"/>
        <v>ALTO</v>
      </c>
      <c r="N20" s="32">
        <v>25</v>
      </c>
      <c r="O20" s="31">
        <f t="shared" si="2"/>
        <v>450</v>
      </c>
      <c r="P20" s="57" t="str">
        <f t="shared" si="3"/>
        <v>II</v>
      </c>
      <c r="Q20" s="32" t="str">
        <f t="shared" si="4"/>
        <v>No Aceptable o Aceptable con Control Específico</v>
      </c>
      <c r="R20" s="54" t="s">
        <v>51</v>
      </c>
      <c r="S20" s="58">
        <v>4</v>
      </c>
      <c r="T20" s="58">
        <v>1</v>
      </c>
      <c r="U20" s="58"/>
      <c r="V20" s="71"/>
      <c r="W20" s="56"/>
      <c r="X20" s="72" t="s">
        <v>73</v>
      </c>
      <c r="Y20" s="72" t="s">
        <v>57</v>
      </c>
      <c r="Z20" s="58" t="s">
        <v>50</v>
      </c>
      <c r="AA20" s="58" t="s">
        <v>50</v>
      </c>
      <c r="AB20" s="58" t="s">
        <v>50</v>
      </c>
      <c r="AC20" s="82" t="s">
        <v>126</v>
      </c>
      <c r="AD20" s="58" t="s">
        <v>50</v>
      </c>
    </row>
    <row r="21" spans="1:30" ht="143.25" customHeight="1" x14ac:dyDescent="0.2">
      <c r="A21" s="103"/>
      <c r="B21" s="56" t="s">
        <v>49</v>
      </c>
      <c r="C21" s="54" t="s">
        <v>78</v>
      </c>
      <c r="D21" s="55" t="s">
        <v>96</v>
      </c>
      <c r="E21" s="55" t="s">
        <v>95</v>
      </c>
      <c r="F21" s="55" t="s">
        <v>74</v>
      </c>
      <c r="G21" s="54" t="s">
        <v>50</v>
      </c>
      <c r="H21" s="54" t="s">
        <v>121</v>
      </c>
      <c r="I21" s="54" t="s">
        <v>50</v>
      </c>
      <c r="J21" s="56">
        <v>2</v>
      </c>
      <c r="K21" s="56">
        <v>3</v>
      </c>
      <c r="L21" s="29">
        <f t="shared" si="0"/>
        <v>6</v>
      </c>
      <c r="M21" s="30" t="str">
        <f t="shared" si="1"/>
        <v>MEDIO</v>
      </c>
      <c r="N21" s="56">
        <v>25</v>
      </c>
      <c r="O21" s="31">
        <f t="shared" si="2"/>
        <v>150</v>
      </c>
      <c r="P21" s="57" t="str">
        <f t="shared" si="3"/>
        <v>II</v>
      </c>
      <c r="Q21" s="32" t="str">
        <f t="shared" si="4"/>
        <v>No Aceptable o Aceptable con Control Específico</v>
      </c>
      <c r="R21" s="54" t="s">
        <v>51</v>
      </c>
      <c r="S21" s="58">
        <v>4</v>
      </c>
      <c r="T21" s="58">
        <v>1</v>
      </c>
      <c r="U21" s="83"/>
      <c r="V21" s="54">
        <f t="shared" si="5"/>
        <v>5</v>
      </c>
      <c r="W21" s="54">
        <v>6</v>
      </c>
      <c r="X21" s="60" t="s">
        <v>75</v>
      </c>
      <c r="Y21" s="60" t="s">
        <v>57</v>
      </c>
      <c r="Z21" s="32" t="s">
        <v>50</v>
      </c>
      <c r="AA21" s="32" t="s">
        <v>50</v>
      </c>
      <c r="AB21" s="32" t="s">
        <v>50</v>
      </c>
      <c r="AC21" s="48" t="s">
        <v>131</v>
      </c>
      <c r="AD21" s="49" t="s">
        <v>50</v>
      </c>
    </row>
    <row r="22" spans="1:30" ht="163.5" customHeight="1" x14ac:dyDescent="0.2">
      <c r="A22" s="103"/>
      <c r="B22" s="32" t="s">
        <v>49</v>
      </c>
      <c r="C22" s="32" t="s">
        <v>78</v>
      </c>
      <c r="D22" s="48" t="s">
        <v>79</v>
      </c>
      <c r="E22" s="89" t="s">
        <v>80</v>
      </c>
      <c r="F22" s="48" t="s">
        <v>81</v>
      </c>
      <c r="G22" s="56" t="s">
        <v>50</v>
      </c>
      <c r="H22" s="56" t="s">
        <v>50</v>
      </c>
      <c r="I22" s="56" t="s">
        <v>50</v>
      </c>
      <c r="J22" s="56">
        <v>2</v>
      </c>
      <c r="K22" s="56">
        <v>2</v>
      </c>
      <c r="L22" s="29">
        <f t="shared" si="0"/>
        <v>4</v>
      </c>
      <c r="M22" s="30" t="str">
        <f t="shared" si="1"/>
        <v>BAJO</v>
      </c>
      <c r="N22" s="56">
        <v>25</v>
      </c>
      <c r="O22" s="31">
        <f t="shared" si="2"/>
        <v>100</v>
      </c>
      <c r="P22" s="57" t="str">
        <f t="shared" si="3"/>
        <v>III</v>
      </c>
      <c r="Q22" s="32" t="str">
        <f t="shared" si="4"/>
        <v>Mejorable</v>
      </c>
      <c r="R22" s="54" t="s">
        <v>51</v>
      </c>
      <c r="S22" s="58">
        <v>4</v>
      </c>
      <c r="T22" s="58">
        <v>1</v>
      </c>
      <c r="U22" s="58"/>
      <c r="V22" s="56">
        <f>SUM(S22:U22)</f>
        <v>5</v>
      </c>
      <c r="W22" s="56">
        <v>1</v>
      </c>
      <c r="X22" s="56" t="s">
        <v>82</v>
      </c>
      <c r="Y22" s="56" t="s">
        <v>49</v>
      </c>
      <c r="Z22" s="32" t="s">
        <v>50</v>
      </c>
      <c r="AA22" s="32" t="s">
        <v>50</v>
      </c>
      <c r="AB22" s="32" t="s">
        <v>50</v>
      </c>
      <c r="AC22" s="48" t="s">
        <v>120</v>
      </c>
      <c r="AD22" s="90" t="s">
        <v>106</v>
      </c>
    </row>
    <row r="23" spans="1:30" ht="188.25" customHeight="1" thickBot="1" x14ac:dyDescent="0.25">
      <c r="A23" s="104"/>
      <c r="B23" s="44" t="s">
        <v>49</v>
      </c>
      <c r="C23" s="91" t="s">
        <v>78</v>
      </c>
      <c r="D23" s="92" t="s">
        <v>97</v>
      </c>
      <c r="E23" s="93" t="s">
        <v>98</v>
      </c>
      <c r="F23" s="92" t="s">
        <v>83</v>
      </c>
      <c r="G23" s="94" t="s">
        <v>50</v>
      </c>
      <c r="H23" s="94" t="s">
        <v>50</v>
      </c>
      <c r="I23" s="94" t="s">
        <v>50</v>
      </c>
      <c r="J23" s="94">
        <v>2</v>
      </c>
      <c r="K23" s="94">
        <v>2</v>
      </c>
      <c r="L23" s="41">
        <f t="shared" si="0"/>
        <v>4</v>
      </c>
      <c r="M23" s="42" t="str">
        <f t="shared" si="1"/>
        <v>BAJO</v>
      </c>
      <c r="N23" s="94">
        <v>25</v>
      </c>
      <c r="O23" s="43">
        <f t="shared" si="2"/>
        <v>100</v>
      </c>
      <c r="P23" s="95" t="str">
        <f t="shared" si="3"/>
        <v>III</v>
      </c>
      <c r="Q23" s="44" t="str">
        <f t="shared" si="4"/>
        <v>Mejorable</v>
      </c>
      <c r="R23" s="96" t="s">
        <v>51</v>
      </c>
      <c r="S23" s="97">
        <v>4</v>
      </c>
      <c r="T23" s="97">
        <v>1</v>
      </c>
      <c r="U23" s="98"/>
      <c r="V23" s="94">
        <f>SUM(S23:U23)</f>
        <v>5</v>
      </c>
      <c r="W23" s="94">
        <v>6</v>
      </c>
      <c r="X23" s="94" t="s">
        <v>84</v>
      </c>
      <c r="Y23" s="94" t="s">
        <v>49</v>
      </c>
      <c r="Z23" s="44" t="s">
        <v>50</v>
      </c>
      <c r="AA23" s="44" t="s">
        <v>50</v>
      </c>
      <c r="AB23" s="93" t="s">
        <v>132</v>
      </c>
      <c r="AC23" s="93" t="s">
        <v>130</v>
      </c>
      <c r="AD23" s="99" t="s">
        <v>50</v>
      </c>
    </row>
  </sheetData>
  <sheetProtection selectLockedCells="1" selectUnlockedCells="1"/>
  <mergeCells count="27">
    <mergeCell ref="R10:Y10"/>
    <mergeCell ref="Z10:AD10"/>
    <mergeCell ref="A8:C8"/>
    <mergeCell ref="D8:I8"/>
    <mergeCell ref="J8:M8"/>
    <mergeCell ref="N8:Z8"/>
    <mergeCell ref="B10:B11"/>
    <mergeCell ref="C10:E10"/>
    <mergeCell ref="F10:F11"/>
    <mergeCell ref="G10:I10"/>
    <mergeCell ref="J10:P10"/>
    <mergeCell ref="A12:A23"/>
    <mergeCell ref="A1:H4"/>
    <mergeCell ref="I1:AD1"/>
    <mergeCell ref="I2:AD4"/>
    <mergeCell ref="F5:AC5"/>
    <mergeCell ref="A6:C6"/>
    <mergeCell ref="D6:I6"/>
    <mergeCell ref="J6:M6"/>
    <mergeCell ref="N6:Z6"/>
    <mergeCell ref="AA6:AD7"/>
    <mergeCell ref="A7:C7"/>
    <mergeCell ref="D7:I7"/>
    <mergeCell ref="J7:M7"/>
    <mergeCell ref="N7:Z7"/>
    <mergeCell ref="AB8:AD8"/>
    <mergeCell ref="A10:A11"/>
  </mergeCells>
  <conditionalFormatting sqref="Q24:Q66 Q21 Q12:Q13 Q15">
    <cfRule type="cellIs" dxfId="75" priority="133" operator="equal">
      <formula>"Aceptable"</formula>
    </cfRule>
    <cfRule type="cellIs" dxfId="74" priority="134" operator="equal">
      <formula>"No aceptable"</formula>
    </cfRule>
    <cfRule type="cellIs" dxfId="73" priority="135" operator="equal">
      <formula>"Mejorable"</formula>
    </cfRule>
    <cfRule type="cellIs" dxfId="72" priority="136" operator="equal">
      <formula>"No Aceptable o Aceptable con Control Específico"</formula>
    </cfRule>
  </conditionalFormatting>
  <conditionalFormatting sqref="M24:M66">
    <cfRule type="cellIs" dxfId="71" priority="129" operator="equal">
      <formula>"MUY ALTO"</formula>
    </cfRule>
    <cfRule type="cellIs" dxfId="70" priority="130" operator="equal">
      <formula>"ALTO"</formula>
    </cfRule>
    <cfRule type="cellIs" dxfId="69" priority="131" operator="equal">
      <formula>"MEDIO"</formula>
    </cfRule>
    <cfRule type="cellIs" dxfId="68" priority="132" operator="equal">
      <formula>"BAJO"</formula>
    </cfRule>
  </conditionalFormatting>
  <conditionalFormatting sqref="M21 M12:M13 M15">
    <cfRule type="cellIs" dxfId="67" priority="121" operator="equal">
      <formula>"MUY ALTO"</formula>
    </cfRule>
    <cfRule type="cellIs" dxfId="66" priority="122" operator="equal">
      <formula>"BAJO"</formula>
    </cfRule>
    <cfRule type="cellIs" dxfId="65" priority="123" operator="equal">
      <formula>"MEDIO"</formula>
    </cfRule>
    <cfRule type="cellIs" dxfId="64" priority="124" operator="equal">
      <formula>"ALTO"</formula>
    </cfRule>
  </conditionalFormatting>
  <conditionalFormatting sqref="Q22">
    <cfRule type="cellIs" dxfId="63" priority="117" operator="equal">
      <formula>"Aceptable"</formula>
    </cfRule>
    <cfRule type="cellIs" dxfId="62" priority="118" operator="equal">
      <formula>"No aceptable"</formula>
    </cfRule>
    <cfRule type="cellIs" dxfId="61" priority="119" operator="equal">
      <formula>"Mejorable"</formula>
    </cfRule>
    <cfRule type="cellIs" dxfId="60" priority="120" operator="equal">
      <formula>"No Aceptable o Aceptable con Control Específico"</formula>
    </cfRule>
  </conditionalFormatting>
  <conditionalFormatting sqref="M22">
    <cfRule type="cellIs" dxfId="59" priority="113" operator="equal">
      <formula>"MUY ALTO"</formula>
    </cfRule>
    <cfRule type="cellIs" dxfId="58" priority="114" operator="equal">
      <formula>"BAJO"</formula>
    </cfRule>
    <cfRule type="cellIs" dxfId="57" priority="115" operator="equal">
      <formula>"MEDIO"</formula>
    </cfRule>
    <cfRule type="cellIs" dxfId="56" priority="116" operator="equal">
      <formula>"ALTO"</formula>
    </cfRule>
  </conditionalFormatting>
  <conditionalFormatting sqref="Q23">
    <cfRule type="cellIs" dxfId="55" priority="109" operator="equal">
      <formula>"Aceptable"</formula>
    </cfRule>
    <cfRule type="cellIs" dxfId="54" priority="110" operator="equal">
      <formula>"No aceptable"</formula>
    </cfRule>
    <cfRule type="cellIs" dxfId="53" priority="111" operator="equal">
      <formula>"Mejorable"</formula>
    </cfRule>
    <cfRule type="cellIs" dxfId="52" priority="112" operator="equal">
      <formula>"No Aceptable o Aceptable con Control Específico"</formula>
    </cfRule>
  </conditionalFormatting>
  <conditionalFormatting sqref="M23">
    <cfRule type="cellIs" dxfId="51" priority="105" operator="equal">
      <formula>"MUY ALTO"</formula>
    </cfRule>
    <cfRule type="cellIs" dxfId="50" priority="106" operator="equal">
      <formula>"BAJO"</formula>
    </cfRule>
    <cfRule type="cellIs" dxfId="49" priority="107" operator="equal">
      <formula>"MEDIO"</formula>
    </cfRule>
    <cfRule type="cellIs" dxfId="48" priority="108" operator="equal">
      <formula>"ALTO"</formula>
    </cfRule>
  </conditionalFormatting>
  <conditionalFormatting sqref="M19">
    <cfRule type="cellIs" dxfId="47" priority="73" operator="equal">
      <formula>"MUY ALTO"</formula>
    </cfRule>
    <cfRule type="cellIs" dxfId="46" priority="74" operator="equal">
      <formula>"BAJO"</formula>
    </cfRule>
    <cfRule type="cellIs" dxfId="45" priority="75" operator="equal">
      <formula>"MEDIO"</formula>
    </cfRule>
    <cfRule type="cellIs" dxfId="44" priority="76" operator="equal">
      <formula>"ALTO"</formula>
    </cfRule>
  </conditionalFormatting>
  <conditionalFormatting sqref="Q19">
    <cfRule type="cellIs" dxfId="43" priority="77" operator="equal">
      <formula>"Aceptable"</formula>
    </cfRule>
    <cfRule type="cellIs" dxfId="42" priority="78" operator="equal">
      <formula>"Mejorable"</formula>
    </cfRule>
    <cfRule type="cellIs" dxfId="41" priority="79" operator="equal">
      <formula>"No Aceptable o Aceptable con Control Específico"</formula>
    </cfRule>
    <cfRule type="cellIs" dxfId="40" priority="80" operator="equal">
      <formula>"No aceptable"</formula>
    </cfRule>
  </conditionalFormatting>
  <conditionalFormatting sqref="M16">
    <cfRule type="cellIs" dxfId="39" priority="65" operator="equal">
      <formula>"MUY ALTO"</formula>
    </cfRule>
    <cfRule type="cellIs" dxfId="38" priority="66" operator="equal">
      <formula>"BAJO"</formula>
    </cfRule>
    <cfRule type="cellIs" dxfId="37" priority="67" operator="equal">
      <formula>"MEDIO"</formula>
    </cfRule>
    <cfRule type="cellIs" dxfId="36" priority="68" operator="equal">
      <formula>"ALTO"</formula>
    </cfRule>
  </conditionalFormatting>
  <conditionalFormatting sqref="Q16">
    <cfRule type="cellIs" dxfId="35" priority="69" operator="equal">
      <formula>"Aceptable"</formula>
    </cfRule>
    <cfRule type="cellIs" dxfId="34" priority="70" operator="equal">
      <formula>"Mejorable"</formula>
    </cfRule>
    <cfRule type="cellIs" dxfId="33" priority="71" operator="equal">
      <formula>"No Aceptable o Aceptable con Control Específico"</formula>
    </cfRule>
    <cfRule type="cellIs" dxfId="32" priority="72" operator="equal">
      <formula>"No aceptable"</formula>
    </cfRule>
  </conditionalFormatting>
  <conditionalFormatting sqref="M20">
    <cfRule type="cellIs" dxfId="31" priority="57" operator="equal">
      <formula>"MUY ALTO"</formula>
    </cfRule>
    <cfRule type="cellIs" dxfId="30" priority="58" operator="equal">
      <formula>"BAJO"</formula>
    </cfRule>
    <cfRule type="cellIs" dxfId="29" priority="59" operator="equal">
      <formula>"MEDIO"</formula>
    </cfRule>
    <cfRule type="cellIs" dxfId="28" priority="60" operator="equal">
      <formula>"ALTO"</formula>
    </cfRule>
  </conditionalFormatting>
  <conditionalFormatting sqref="Q20">
    <cfRule type="cellIs" dxfId="27" priority="61" operator="equal">
      <formula>"Aceptable"</formula>
    </cfRule>
    <cfRule type="cellIs" dxfId="26" priority="62" operator="equal">
      <formula>"Mejorable"</formula>
    </cfRule>
    <cfRule type="cellIs" dxfId="25" priority="63" operator="equal">
      <formula>"No Aceptable o Aceptable con Control Específico"</formula>
    </cfRule>
    <cfRule type="cellIs" dxfId="24" priority="64" operator="equal">
      <formula>"No aceptable"</formula>
    </cfRule>
  </conditionalFormatting>
  <conditionalFormatting sqref="M17">
    <cfRule type="cellIs" dxfId="23" priority="41" operator="equal">
      <formula>"MUY ALTO"</formula>
    </cfRule>
    <cfRule type="cellIs" dxfId="22" priority="42" operator="equal">
      <formula>"BAJO"</formula>
    </cfRule>
    <cfRule type="cellIs" dxfId="21" priority="43" operator="equal">
      <formula>"MEDIO"</formula>
    </cfRule>
    <cfRule type="cellIs" dxfId="20" priority="44" operator="equal">
      <formula>"ALTO"</formula>
    </cfRule>
  </conditionalFormatting>
  <conditionalFormatting sqref="Q17">
    <cfRule type="cellIs" dxfId="19" priority="45" operator="equal">
      <formula>"Aceptable"</formula>
    </cfRule>
    <cfRule type="cellIs" dxfId="18" priority="46" operator="equal">
      <formula>"Mejorable"</formula>
    </cfRule>
    <cfRule type="cellIs" dxfId="17" priority="47" operator="equal">
      <formula>"No Aceptable o Aceptable con Control Específico"</formula>
    </cfRule>
    <cfRule type="cellIs" dxfId="16" priority="48" operator="equal">
      <formula>"No aceptable"</formula>
    </cfRule>
  </conditionalFormatting>
  <conditionalFormatting sqref="M14">
    <cfRule type="cellIs" dxfId="15" priority="33" operator="equal">
      <formula>"MUY ALTO"</formula>
    </cfRule>
    <cfRule type="cellIs" dxfId="14" priority="34" operator="equal">
      <formula>"BAJO"</formula>
    </cfRule>
    <cfRule type="cellIs" dxfId="13" priority="35" operator="equal">
      <formula>"MEDIO"</formula>
    </cfRule>
    <cfRule type="cellIs" dxfId="12" priority="36" operator="equal">
      <formula>"ALTO"</formula>
    </cfRule>
  </conditionalFormatting>
  <conditionalFormatting sqref="Q14">
    <cfRule type="cellIs" dxfId="11" priority="37" operator="equal">
      <formula>"Aceptable"</formula>
    </cfRule>
    <cfRule type="cellIs" dxfId="10" priority="38" operator="equal">
      <formula>"Mejorable"</formula>
    </cfRule>
    <cfRule type="cellIs" dxfId="9" priority="39" operator="equal">
      <formula>"No Aceptable o Aceptable con Control Específico"</formula>
    </cfRule>
    <cfRule type="cellIs" dxfId="8" priority="40" operator="equal">
      <formula>"No aceptable"</formula>
    </cfRule>
  </conditionalFormatting>
  <conditionalFormatting sqref="Q18">
    <cfRule type="cellIs" dxfId="7" priority="5" operator="equal">
      <formula>"Aceptable"</formula>
    </cfRule>
    <cfRule type="cellIs" dxfId="6" priority="6" operator="equal">
      <formula>"Mejorable"</formula>
    </cfRule>
    <cfRule type="cellIs" dxfId="5" priority="7" operator="equal">
      <formula>"No Aceptable o Aceptable con Control Específico"</formula>
    </cfRule>
    <cfRule type="cellIs" dxfId="4" priority="8" operator="equal">
      <formula>"No aceptable"</formula>
    </cfRule>
  </conditionalFormatting>
  <conditionalFormatting sqref="M18">
    <cfRule type="cellIs" dxfId="3" priority="1" operator="equal">
      <formula>"MUY ALTO"</formula>
    </cfRule>
    <cfRule type="cellIs" dxfId="2" priority="2" operator="equal">
      <formula>"BAJO"</formula>
    </cfRule>
    <cfRule type="cellIs" dxfId="1" priority="3" operator="equal">
      <formula>"MEDIO"</formula>
    </cfRule>
    <cfRule type="cellIs" dxfId="0" priority="4" operator="equal">
      <formula>"ALTO"</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SATPAF</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Arturo Rodríguez</dc:creator>
  <cp:lastModifiedBy>Jenny Milena Leon Gomez</cp:lastModifiedBy>
  <dcterms:created xsi:type="dcterms:W3CDTF">2014-10-02T11:16:51Z</dcterms:created>
  <dcterms:modified xsi:type="dcterms:W3CDTF">2017-03-27T20:09:17Z</dcterms:modified>
</cp:coreProperties>
</file>