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cjleongo1\Documents\SEGURIDAD Y SALUD EN EL TRABAJO MILENA LEON\4 MATRIZ DE PELIGROS Y RIESGOS\2017\matrices 2017\"/>
    </mc:Choice>
  </mc:AlternateContent>
  <bookViews>
    <workbookView xWindow="0" yWindow="0" windowWidth="28800" windowHeight="11835"/>
  </bookViews>
  <sheets>
    <sheet name="PANALPINA" sheetId="1" r:id="rId1"/>
  </sheets>
  <externalReferences>
    <externalReference r:id="rId2"/>
    <externalReference r:id="rId3"/>
  </externalReferences>
  <definedNames>
    <definedName name="_xlnm.Database" localSheetId="0">#REF!</definedName>
    <definedName name="_xlnm.Database">#REF!</definedName>
    <definedName name="Estado_acta">[1]Listas!$H$2:$H$7</definedName>
    <definedName name="Estado_reunión">[1]Listas!$G$2:$G$6</definedName>
    <definedName name="Porce_ejecutado">[2]Listas!$J$2:$J$4</definedName>
    <definedName name="Tipo_reunión">[1]Listas!$F$2:$F$14</definedName>
  </definedNames>
  <calcPr calcId="152511"/>
</workbook>
</file>

<file path=xl/calcChain.xml><?xml version="1.0" encoding="utf-8"?>
<calcChain xmlns="http://schemas.openxmlformats.org/spreadsheetml/2006/main">
  <c r="V22" i="1" l="1"/>
  <c r="L22" i="1"/>
  <c r="O22" i="1"/>
  <c r="P22" i="1" s="1"/>
  <c r="Q22" i="1" s="1"/>
  <c r="M22" i="1"/>
  <c r="V19" i="1"/>
  <c r="Q19" i="1"/>
  <c r="L19" i="1"/>
  <c r="O19" i="1" s="1"/>
  <c r="L21" i="1"/>
  <c r="O21" i="1"/>
  <c r="P21" i="1" s="1"/>
  <c r="Q21" i="1" s="1"/>
  <c r="M21" i="1"/>
  <c r="L20" i="1"/>
  <c r="O20" i="1" s="1"/>
  <c r="P20" i="1" s="1"/>
  <c r="Q20" i="1" s="1"/>
  <c r="M20" i="1"/>
  <c r="L18" i="1"/>
  <c r="O18" i="1"/>
  <c r="P18" i="1"/>
  <c r="Q18" i="1"/>
  <c r="V17" i="1"/>
  <c r="L17" i="1"/>
  <c r="M17" i="1" s="1"/>
  <c r="O17" i="1"/>
  <c r="P17" i="1"/>
  <c r="Q17" i="1" s="1"/>
  <c r="V16" i="1"/>
  <c r="L16" i="1"/>
  <c r="M16" i="1" s="1"/>
  <c r="O16" i="1"/>
  <c r="P16" i="1" s="1"/>
  <c r="Q16" i="1" s="1"/>
  <c r="V15" i="1"/>
  <c r="L15" i="1"/>
  <c r="O15" i="1" s="1"/>
  <c r="P15" i="1" s="1"/>
  <c r="Q15" i="1" s="1"/>
  <c r="V14" i="1"/>
  <c r="L14" i="1"/>
  <c r="O14" i="1"/>
  <c r="P14" i="1"/>
  <c r="Q14" i="1"/>
  <c r="M14" i="1"/>
  <c r="V13" i="1"/>
  <c r="L13" i="1"/>
  <c r="O13" i="1"/>
  <c r="P13" i="1" s="1"/>
  <c r="Q13" i="1" s="1"/>
  <c r="V12" i="1"/>
  <c r="L12" i="1"/>
  <c r="O12" i="1" s="1"/>
  <c r="P12" i="1" s="1"/>
  <c r="Q12" i="1" s="1"/>
  <c r="M13" i="1"/>
  <c r="M18" i="1"/>
  <c r="M15" i="1"/>
  <c r="M12" i="1" l="1"/>
  <c r="M19" i="1"/>
</calcChain>
</file>

<file path=xl/comments1.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Ingenieria,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existeñtes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EXPOSICION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Enlre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Enlre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Catastrofico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(lncapacidad permante parcial o invalidez
</t>
        </r>
        <r>
          <rPr>
            <b/>
            <sz val="8"/>
            <color indexed="8"/>
            <rFont val="Tahoma"/>
            <family val="2"/>
          </rPr>
          <t>Grave</t>
        </r>
        <r>
          <rPr>
            <sz val="8"/>
            <color indexed="8"/>
            <rFont val="Tahoma"/>
            <family val="2"/>
          </rPr>
          <t xml:space="preserve"> (G) 25 , Les\ones o enfermedades con Incapacrdad laboral temporal (ILT).
</t>
        </r>
        <r>
          <rPr>
            <b/>
            <sz val="8"/>
            <color indexed="8"/>
            <rFont val="Tahoma"/>
            <family val="2"/>
          </rPr>
          <t xml:space="preserve">Leve </t>
        </r>
        <r>
          <rPr>
            <sz val="8"/>
            <color indexed="8"/>
            <rFont val="Tahoma"/>
            <family val="2"/>
          </rPr>
          <t>(L) 10 Lesiones o entermedades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lntervención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exlstentes,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correccíón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6"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sharedStrings.xml><?xml version="1.0" encoding="utf-8"?>
<sst xmlns="http://schemas.openxmlformats.org/spreadsheetml/2006/main" count="226" uniqueCount="128">
  <si>
    <t>MATRIZ IDENTIFICACION DE PELIGROS, VALORACION DE RIESGOS Y DETERMINACION DE CONTROLES</t>
  </si>
  <si>
    <t xml:space="preserve">   </t>
  </si>
  <si>
    <t>SEDE O PROYECTO:</t>
  </si>
  <si>
    <t>PANALPINA - FONTIBÓN</t>
  </si>
  <si>
    <t xml:space="preserve">PROCESO (S): </t>
  </si>
  <si>
    <t>Gestión de Recursos Físicos</t>
  </si>
  <si>
    <t>DEPENDENCIA:</t>
  </si>
  <si>
    <t>SUBDIRECCIÓN TÉCNICA DE RECURSOS FÍSICOS</t>
  </si>
  <si>
    <t>ACTIVIDAD</t>
  </si>
  <si>
    <t>ÁREA:</t>
  </si>
  <si>
    <t>FECHA DE ELABORACIÓN</t>
  </si>
  <si>
    <t>ELABORADO POR:</t>
  </si>
  <si>
    <t>TAREA</t>
  </si>
  <si>
    <t>Rutinaria
(SI / NO)</t>
  </si>
  <si>
    <t>IDENTIFICACIÓN DEL PELIGRO</t>
  </si>
  <si>
    <t>EFECTOS POSIBLES</t>
  </si>
  <si>
    <t>CONTROLES EXISTENTES</t>
  </si>
  <si>
    <t>EVALUACION DEL RIESGO</t>
  </si>
  <si>
    <t>Valoración del Riesgo</t>
  </si>
  <si>
    <t>CRITERIOS PARA ESTABLECER CONTROLES</t>
  </si>
  <si>
    <t>MEDIDAS DE INTERVENCION</t>
  </si>
  <si>
    <t>CLASIFICACIÓN</t>
  </si>
  <si>
    <t>DESCRIPCIÓN DEL (LOS)  PELIGRO (S)</t>
  </si>
  <si>
    <t>FUENTE GENERADORA</t>
  </si>
  <si>
    <t>Fuente</t>
  </si>
  <si>
    <t>Medio</t>
  </si>
  <si>
    <t>Individuo</t>
  </si>
  <si>
    <t>Nivel de Deficiencia (ND)</t>
  </si>
  <si>
    <t xml:space="preserve">Nivel de Exposición </t>
  </si>
  <si>
    <t>Nivel de  Probabilidad NP (ND X NR)</t>
  </si>
  <si>
    <t>Interpretación del Nivel de Probabilidad</t>
  </si>
  <si>
    <t>Nivel de Consecuencia</t>
  </si>
  <si>
    <t>Nivel de Riesgo (NR) e Intervención</t>
  </si>
  <si>
    <t>Interpretación del NR</t>
  </si>
  <si>
    <t>Aceptabilidad del Riesgo</t>
  </si>
  <si>
    <t>Expuestos</t>
  </si>
  <si>
    <t>Trabajadores  Directos</t>
  </si>
  <si>
    <t>Contratistas</t>
  </si>
  <si>
    <t>Outsourcing</t>
  </si>
  <si>
    <t>No. Total Expuestos</t>
  </si>
  <si>
    <t>Tiempo de Exposición (Horas)</t>
  </si>
  <si>
    <t>Peor Consecuencia</t>
  </si>
  <si>
    <t>Existencia de Requisito Legal   Si / No</t>
  </si>
  <si>
    <t>ELIINACIÓN</t>
  </si>
  <si>
    <t>SUSTITUCIÓN</t>
  </si>
  <si>
    <t>CONTROLES DE INGENIERÍA</t>
  </si>
  <si>
    <t>SEÑALIZACIÓN /ADMINISTRACIÓN CONTROLES ADMINISTRATIVOS</t>
  </si>
  <si>
    <t>EQUIPOS/ELEMENTOS DE PROTECCIÓN PERSONAL</t>
  </si>
  <si>
    <t>SI</t>
  </si>
  <si>
    <t>Ninguno</t>
  </si>
  <si>
    <t>Tropezones, caídas, golpes, heridas, fracturas abiertas o fracturas cerradas. Disconfort, molestia, dolores de cabeza, tensión nerviosa e incluso: Estrés.</t>
  </si>
  <si>
    <t>Tropezones, caídas, golpes, heridas, fracturas</t>
  </si>
  <si>
    <t>Si</t>
  </si>
  <si>
    <t>Químico</t>
  </si>
  <si>
    <t xml:space="preserve">Irritación de mucosas </t>
  </si>
  <si>
    <t>Afectación vías respiratorias</t>
  </si>
  <si>
    <t>Quemaduras
Politrauma
Daño a equipos</t>
  </si>
  <si>
    <t xml:space="preserve">Equipos de Protección Contra Incendios (Extintores portátiles). </t>
  </si>
  <si>
    <t xml:space="preserve">Brigada de Emergencias debidamente conformada y en capacitaciones - entrenamientos periodicos. </t>
  </si>
  <si>
    <t>Quemaduras Ploitrauma</t>
  </si>
  <si>
    <t>Accidentes con posibles lesiones graves o severas: Golpes, contusiones, atrapamiento. Dificultad en la extinción rápida y oportuna del conato de incendio. Confusión al momento de seleccionar el extintor más apropiado para hacer frente al fuego.</t>
  </si>
  <si>
    <t>Señalización de extintores.</t>
  </si>
  <si>
    <t>Quemaduras Politrauma</t>
  </si>
  <si>
    <t>Quemaduras, contracciones musculares, agarrotamiento, fibrilación ventricular, electrocución, Contracciones musculares, quemaduras internas y externas, trastornos cardiovasculares, daños neurológicos, asfixia, paro respiratorio y hasta la muerte.</t>
  </si>
  <si>
    <t>Programa de Mantenimiento Instalaciones Eléctricas. Sistemas de Conexión a Tierra Protecciones Eléctricas</t>
  </si>
  <si>
    <t xml:space="preserve">Quemaduras, contracciones musculares, </t>
  </si>
  <si>
    <t xml:space="preserve">Traumas de tejidos blandos y óseos: Golpes por mal guiado de la carga o atrapamientos, contusiones, heridas, fracturas, lesiones múltiples, politraumatismos, e incluso fallecimiento del trabajador accidentado.                                     </t>
  </si>
  <si>
    <t>Traumas,  heridas, fracturas, lesiones múltiples, politraumatismos.</t>
  </si>
  <si>
    <t>NO</t>
  </si>
  <si>
    <t>Limpieza periodicaa del servicio sanitario.</t>
  </si>
  <si>
    <t>Malos olores, proliferación de plagas, infecciones, accidentes .</t>
  </si>
  <si>
    <t>Psicosocial</t>
  </si>
  <si>
    <t>Ubicación del trabajador acorde a su condición psico física y el trabajo a realizar.</t>
  </si>
  <si>
    <t>Tablero eléctrico sin etiquetar y sin bloquear
Tablero eléctrico obstaculizado con objetos
Tomacorrientes expuestos y sin identificar.
Conexiones eléctricas defectuosas, baja tensión, estática. Tensión de Contacto. Tensión de Paso.
Canaletas abiertas.
Objetos cerca a tableros eléctricos y cables de media tensión.
Sobrecarga.</t>
  </si>
  <si>
    <t>Condiciones de Seguridad</t>
  </si>
  <si>
    <t>Eléctrico (alta y baja tensión, estática)</t>
  </si>
  <si>
    <r>
      <t xml:space="preserve">Desorden general, materiales de construcción y otros materiales colocados en "cualquier sitio", </t>
    </r>
    <r>
      <rPr>
        <sz val="8"/>
        <rFont val="Arial"/>
        <family val="2"/>
      </rPr>
      <t>Falta de aseo. Cables sueltos al piso, a las paredes, al techo.</t>
    </r>
  </si>
  <si>
    <t>Material de archivo organizado y agrupado, pero requiere más señalización y demarcación.</t>
  </si>
  <si>
    <t>Locativo condiciones de orden y aseo</t>
  </si>
  <si>
    <t>Polvos orgánicos  o inorgánicos</t>
  </si>
  <si>
    <t>Tecnológico (explosión, fuga, derrame, incendio)</t>
  </si>
  <si>
    <t>Trabajo en alturas</t>
  </si>
  <si>
    <t>Escaleras con barandas deficientes..
Labores o desplazamientos que se realizan los trabajadores sobre un nivel inferior a 1.50 m.
Caídas desde andamios, caídas por aberturas en el piso, caídas desde techos, caídas desde pisos altos, golpes.</t>
  </si>
  <si>
    <t>Condiciones de seguridad</t>
  </si>
  <si>
    <t>Líquidos (nieblas y rocíos)</t>
  </si>
  <si>
    <t>Dermatitis y problemas del sistema respiratorio, intoxicación por inhalación de sustancias químicas, alergias o irritación por la utilización de éstos.</t>
  </si>
  <si>
    <t>Dermatitis y problemas del sistema respiratorio</t>
  </si>
  <si>
    <t>Locativo (sistemas y medios de almacenamiento)</t>
  </si>
  <si>
    <t>Tropezones, caídas, golpes, heridas, fracturas.</t>
  </si>
  <si>
    <t>Caídas, heridas, fracturas.</t>
  </si>
  <si>
    <t>No hay lugar de almacenamiento para sustancias químicas, otros objetos de archivo y elementos de aseo</t>
  </si>
  <si>
    <t>Fenómenos naturales*</t>
  </si>
  <si>
    <t>Precipitaciones,      (lluvias, granizadas, heladas)</t>
  </si>
  <si>
    <t>Trabajadores que llegan a la sede y su tarea es cargar y descargar diverso tipo de materiales; asi como tambien está expuesto de forma continua el guarda de seguridad</t>
  </si>
  <si>
    <t>Inundación y por consiguiente: Caídas, golpes, heridas, fracturas, politraumatismos e incluso lesiones graves, severas o mortales.</t>
  </si>
  <si>
    <t xml:space="preserve"> Lesiones graves, severas o mortales.</t>
  </si>
  <si>
    <t>Deposito de diverso tipo de materiales de construcción - obras civiles - Cargue y Descargue. Labores de vigilancia en la sede.</t>
  </si>
  <si>
    <t>Posible corto circuito (Instalaciones eléctricas), presencia permanente de material combustible  (papel, cartón, plástico,madera, etc.)
Objetos ubicados cerca a cajas eléctricas y cableado de alta tensión.</t>
  </si>
  <si>
    <r>
      <rPr>
        <b/>
        <sz val="8"/>
        <rFont val="Arial"/>
        <family val="2"/>
      </rPr>
      <t>Se sugiere:</t>
    </r>
    <r>
      <rPr>
        <sz val="8"/>
        <rFont val="Arial"/>
        <family val="2"/>
      </rPr>
      <t xml:space="preserve"> T: Evaluaciones médicas periodicas ocupacionales (Espirometrías) a los trabajadores expuestos.</t>
    </r>
  </si>
  <si>
    <t>CARLOS A. RODRIGUEZ</t>
  </si>
  <si>
    <t>Filtraciones de agua en todas las instalaciones a través del tejado (cubierta de la edificación)</t>
  </si>
  <si>
    <t>Manipulación de Detergentes, limpiadores, jabones, grasas, disolventes, limpiadores.
Manipulación de insumos de aseo (productos químicos).
Re envasado de sustancias químicas en diferente tipo de recipientes.
Recipientes que contienen productos químicos para labores de limpieza con etiqueta incompleta (falta numeración - convenciones según norma NFPA 704) de  acuerdo con la hoja de seguridad MSDS del producto químico correspondiente.                                       Las hojas de seguridad existentes no se observan completas, no cumplen con NTC 4435</t>
  </si>
  <si>
    <t>Capacitaciones dictadas por ARL POSITIVA e IDU a las señoras del servicio de limpieza instalaciones, en el manejo de sustancias químicas.Utilización de Elementos de Protección Personal: Guantes de neopreno, tapabocas y botas pantaneras por parte de las señoras del servicio de limpieza.</t>
  </si>
  <si>
    <t>II</t>
  </si>
  <si>
    <t>Trabajadoras de servicios generales</t>
  </si>
  <si>
    <t xml:space="preserve">Características de la organización del trabajo: (comunicación, tecnología, organización del trabajo, demandas cualitativas y cuantitativas de la labor). </t>
  </si>
  <si>
    <t>Ambiente de Trabajo"relacionado con aquellas condiciones bajo las cuales se realiza el trabajo, incluyendo factores físicos, ambientales y de otro tipo (tales como el ruido, la temperatura, la humedad, la iluminación o las condiciones climáticas).</t>
  </si>
  <si>
    <t>Estrés ocupacional, predisposición y aumento de susceptibilidad a enfermedades intestinales, cardiovasculares, metabólicas, neuropsiquiátricas, Conflictos, efectos negativos sobre la motivación y por lo tanto sobre la productividad, predisposición a mayores tasas de ausentismo y accidentalidad.  Disminución del rendimiento laboral.</t>
  </si>
  <si>
    <t xml:space="preserve">Inducción, Re inducción, Capacitaciones periódicas en temas de seguridad, salud ocupacional y medio ambiente, apoyo del Comité Paritario de Salud Ocupacional y apoyo del Comité de Convivencia Laboral. </t>
  </si>
  <si>
    <t>Todos los cargos - Todos los Trabajadores Administrativos</t>
  </si>
  <si>
    <t xml:space="preserve">Potencialización de cualquier evento y sus consecuencias </t>
  </si>
  <si>
    <r>
      <t xml:space="preserve">Se sugiere: </t>
    </r>
    <r>
      <rPr>
        <sz val="8"/>
        <rFont val="Arial"/>
        <family val="2"/>
      </rPr>
      <t xml:space="preserve">Implementar y ejecutar un Programa de Manejo Integral de Plagas. Implementación y Aplicación "Programa de Orden y Aseo".  Implementación y Aplicación "Programa de "Reporte de Actos y/o Condiciones Inseguras". </t>
    </r>
  </si>
  <si>
    <t>Saneamiento y Protección Ambiental. Presencia de roedores y vectores.</t>
  </si>
  <si>
    <t>Malos olores, proliferación de plagas, infecciones, accidentes e incomodidad, deficiente presentación del servicio sanitario.</t>
  </si>
  <si>
    <r>
      <rPr>
        <b/>
        <sz val="8"/>
        <rFont val="Arial"/>
        <family val="2"/>
      </rPr>
      <t>Se sugiere:</t>
    </r>
    <r>
      <rPr>
        <sz val="8"/>
        <rFont val="Arial"/>
        <family val="2"/>
      </rPr>
      <t xml:space="preserve"> Implementación y Aplicación "Programa de "Reporte de Actos y/o Condiciones Inseguras". Inspecciones planeadas de seguridad a todas instalaciones. Hacer amarres por grupos de cables (eléctricos, telefónicos, etc.,) ó colocar los cables ordenadamente en canaletas. Implementación y Aplicación "Programa de Orden y Aseo". </t>
    </r>
  </si>
  <si>
    <r>
      <rPr>
        <b/>
        <sz val="8"/>
        <rFont val="Arial"/>
        <family val="2"/>
      </rPr>
      <t>Se sugiere:</t>
    </r>
    <r>
      <rPr>
        <sz val="8"/>
        <rFont val="Arial"/>
        <family val="2"/>
      </rPr>
      <t xml:space="preserve"> Utilización adecuada y permanente de elementos de protección personal (Protección respiratoria)</t>
    </r>
  </si>
  <si>
    <t xml:space="preserve">Inhalación de material particulado (polvo) especialmente durante el movimiento de materiales </t>
  </si>
  <si>
    <r>
      <rPr>
        <b/>
        <sz val="8"/>
        <rFont val="Arial"/>
        <family val="2"/>
      </rPr>
      <t>Se sugiere:</t>
    </r>
    <r>
      <rPr>
        <sz val="8"/>
        <rFont val="Arial"/>
        <family val="2"/>
      </rPr>
      <t xml:space="preserve"> Implementación y Aplicación "Programa de "Reporte de Actos y/o Condiciones Inseguras". Inspección permanente de las condiciones de los equipos, materiales y areas de trabajo en general. Revisión permanente a las condiciones de orden en el area.</t>
    </r>
  </si>
  <si>
    <t xml:space="preserve">No demarcación de areas donde se encuentran ubicados los extintores.
Extintores obstruidos con sillas y otros elementos.
Inadecuado manejo de los equipos contra incendio - extintores - </t>
  </si>
  <si>
    <r>
      <rPr>
        <b/>
        <sz val="8"/>
        <rFont val="Arial"/>
        <family val="2"/>
      </rPr>
      <t xml:space="preserve">Se sugiere: </t>
    </r>
    <r>
      <rPr>
        <sz val="8"/>
        <rFont val="Arial"/>
        <family val="2"/>
      </rPr>
      <t>Revisar la señalización de todos los extintores, numerar cada uno de los extintores y en igual forma los sitios donde estos se encuentran. Demarcar las áreas de ubicación de los extintores. Dar instrucción de mantener las areas de los extintores permanentemente despejadas.</t>
    </r>
  </si>
  <si>
    <r>
      <rPr>
        <b/>
        <sz val="8"/>
        <rFont val="Arial"/>
        <family val="2"/>
      </rPr>
      <t xml:space="preserve">Se sugiere: </t>
    </r>
    <r>
      <rPr>
        <sz val="8"/>
        <rFont val="Arial"/>
        <family val="2"/>
      </rPr>
      <t>Inspecciones planeadas de seguridad a todas las instalaciones eléctricas.  Señalizar los tableros de controles eléctricos e igualmente identificar cada uno de los tacos tanto en la puerta del tablero de controles eléctricos como en el mismo elemento (taco) de tal forma que identifique máquina, equipo o instalación que atiende. Aplicación permanente de  la Resolución 2400 de 1979 sobre Condiciones de Vivienda, Higiene y Seguridad en los Establecimientos de Trabajo. Título II, Capítulo VII De la electricidad, alterna, continua y estática, artículos 121 a 152.  Aplicación del RETIE 2008 y 2013</t>
    </r>
  </si>
  <si>
    <r>
      <rPr>
        <b/>
        <sz val="8"/>
        <rFont val="Arial"/>
        <family val="2"/>
      </rPr>
      <t>Se sugiere:</t>
    </r>
    <r>
      <rPr>
        <sz val="8"/>
        <rFont val="Arial"/>
        <family val="2"/>
      </rPr>
      <t xml:space="preserve"> Evidenciar que todas las personas que realizan las labores de cargue y descargue de materiales en panalpina - IDU cuenten por lo menos con el curso básico operativo en alturas y esten debidamente certificados y elaboren el ATS para trabajo en Alturas.
</t>
    </r>
  </si>
  <si>
    <r>
      <rPr>
        <b/>
        <sz val="8"/>
        <rFont val="Arial"/>
        <family val="2"/>
      </rPr>
      <t>Se sugiere:</t>
    </r>
    <r>
      <rPr>
        <sz val="8"/>
        <rFont val="Arial"/>
        <family val="2"/>
      </rPr>
      <t xml:space="preserve"> Solicitar a la empresa Contratista de los servicios de limpieza la Implementación y ejecución de un Programa de Manejo Seguro de Productos Químicos. Igualmente debe solicitarse que: Coloquen rotulo - etiqueta completa según norma NFPA 704 a cada uno de los recipientes y tengan a disposición para consulta permanente las hojas de seguridad MSDS para productos químicos. La firma Contratista debe tener en cuenta la norma NTC 4435. HOJAS DE SEGURIDAD PARA MATERIALES. PREPARACIÓN. y debe dictar capacitaciones periódicas  en el tema: "Manejo Seguro de los Productos Químicos. Se sugiere a IDU: Realizar control estricto a la empresa contratista del servicio de aseo en la manipulación, almacenamiento, re envasado, etc., de los productos químicos (insumos de aseo) que se utilizan para las labores de limpieza en las instalaciones del IDU (Todas las Sedes)</t>
    </r>
  </si>
  <si>
    <r>
      <rPr>
        <b/>
        <sz val="8"/>
        <rFont val="Arial"/>
        <family val="2"/>
      </rPr>
      <t>Se sugiere:</t>
    </r>
    <r>
      <rPr>
        <sz val="8"/>
        <rFont val="Arial"/>
        <family val="2"/>
      </rPr>
      <t xml:space="preserve"> Adecuar instalaciones para el almacenamiento de las herramientas y de los equipos en mejores condiciones tanto de seguridad como de higiene y saneamiento ambiental.</t>
    </r>
  </si>
  <si>
    <r>
      <rPr>
        <b/>
        <sz val="8"/>
        <rFont val="Arial"/>
        <family val="2"/>
      </rPr>
      <t xml:space="preserve">Se sugiere: </t>
    </r>
    <r>
      <rPr>
        <sz val="8"/>
        <rFont val="Arial"/>
        <family val="2"/>
      </rPr>
      <t>Implementación y aplicación de un Programa de Seguridad basado en el comportamiento.  Implementar Programas de bienestar con participación de todos los trabajadores, aplicación práctica del programa de pausas activas (acondicionamiento físico y/o gimnasia laboral). Realización periódica de encuesta sobre clima organizacional para implementación y aplicación de sistema de vigilancia epidemiológico de riesgo psicosocial (Res. 2646/2008), capacitación en “Los riesgos psicosociales y el manejo del estrés”. Realizar programa de pausas cognitivas con el fin de disminuir el cansancio y prevenir accidentes de trabajo por el apremio de tiempo y la monotonía.</t>
    </r>
  </si>
  <si>
    <r>
      <rPr>
        <b/>
        <sz val="8"/>
        <rFont val="Arial"/>
        <family val="2"/>
      </rPr>
      <t>Se sugiere:</t>
    </r>
    <r>
      <rPr>
        <sz val="8"/>
        <rFont val="Arial"/>
        <family val="2"/>
      </rPr>
      <t xml:space="preserve"> Reparación del tejado de la cubierta</t>
    </r>
  </si>
  <si>
    <r>
      <rPr>
        <b/>
        <sz val="8"/>
        <rFont val="Arial"/>
        <family val="2"/>
      </rPr>
      <t>Se sugiere</t>
    </r>
    <r>
      <rPr>
        <sz val="8"/>
        <rFont val="Arial"/>
        <family val="2"/>
      </rPr>
      <t>: Dar instrucciones claras al señor guarda de seguridad en el sentido de no realizar ningún tipo de maniobra, ni intentar subir (acceder) al tejado a hacer reparaciones al mismo.</t>
    </r>
  </si>
  <si>
    <r>
      <rPr>
        <b/>
        <sz val="8"/>
        <rFont val="Arial"/>
        <family val="2"/>
      </rPr>
      <t xml:space="preserve">Se sugiere: </t>
    </r>
    <r>
      <rPr>
        <sz val="8"/>
        <rFont val="Arial"/>
        <family val="2"/>
      </rPr>
      <t xml:space="preserve">Implementación y Aplicación "Programa de "Reporte de Actos y/o Condiciones Inseguras".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</si>
</sst>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27" x14ac:knownFonts="1">
    <font>
      <sz val="11"/>
      <color indexed="8"/>
      <name val="Calibri"/>
      <family val="2"/>
    </font>
    <font>
      <sz val="10"/>
      <name val="Arial"/>
      <family val="2"/>
    </font>
    <font>
      <sz val="12"/>
      <name val="Arial"/>
      <family val="2"/>
    </font>
    <font>
      <b/>
      <sz val="12"/>
      <name val="Arial"/>
      <family val="2"/>
    </font>
    <font>
      <sz val="11"/>
      <color indexed="8"/>
      <name val="Calibri"/>
      <family val="2"/>
    </font>
    <font>
      <b/>
      <sz val="11"/>
      <color indexed="8"/>
      <name val="Calibri"/>
      <family val="2"/>
    </font>
    <font>
      <b/>
      <sz val="8"/>
      <name val="Arial"/>
      <family val="2"/>
    </font>
    <font>
      <b/>
      <sz val="9"/>
      <name val="Arial"/>
      <family val="2"/>
    </font>
    <font>
      <sz val="9"/>
      <name val="Arial"/>
      <family val="2"/>
    </font>
    <font>
      <sz val="8"/>
      <color indexed="12"/>
      <name val="Arial"/>
      <family val="2"/>
    </font>
    <font>
      <sz val="8"/>
      <name val="Arial"/>
      <family val="2"/>
    </font>
    <font>
      <sz val="8"/>
      <color indexed="8"/>
      <name val="Arial"/>
      <family val="2"/>
    </font>
    <font>
      <b/>
      <sz val="9"/>
      <color indexed="81"/>
      <name val="Tahoma"/>
      <family val="2"/>
    </font>
    <font>
      <sz val="9"/>
      <color indexed="81"/>
      <name val="Tahoma"/>
      <family val="2"/>
    </font>
    <font>
      <b/>
      <sz val="9"/>
      <color indexed="8"/>
      <name val="Tahoma"/>
      <family val="2"/>
    </font>
    <font>
      <sz val="9"/>
      <color indexed="8"/>
      <name val="Tahoma"/>
      <family val="2"/>
    </font>
    <font>
      <b/>
      <sz val="8"/>
      <color indexed="8"/>
      <name val="Tahoma"/>
      <family val="2"/>
    </font>
    <font>
      <sz val="8"/>
      <color indexed="8"/>
      <name val="Tahoma"/>
      <family val="2"/>
    </font>
    <font>
      <b/>
      <sz val="8"/>
      <color indexed="8"/>
      <name val="Arial"/>
      <family val="2"/>
    </font>
    <font>
      <b/>
      <sz val="7"/>
      <color indexed="8"/>
      <name val="Tahoma"/>
      <family val="2"/>
    </font>
    <font>
      <sz val="7"/>
      <color indexed="8"/>
      <name val="Tahoma"/>
      <family val="2"/>
    </font>
    <font>
      <sz val="7"/>
      <color indexed="8"/>
      <name val="Arial"/>
      <family val="2"/>
    </font>
    <font>
      <b/>
      <sz val="9"/>
      <color theme="0"/>
      <name val="Arial"/>
      <family val="2"/>
    </font>
    <font>
      <b/>
      <sz val="8"/>
      <color theme="0"/>
      <name val="Arial"/>
      <family val="2"/>
    </font>
    <font>
      <b/>
      <sz val="8"/>
      <color theme="0"/>
      <name val="Calibri"/>
      <family val="2"/>
    </font>
    <font>
      <sz val="8"/>
      <color theme="1"/>
      <name val="Arial"/>
      <family val="2"/>
    </font>
    <font>
      <sz val="14"/>
      <name val="Arial"/>
      <family val="2"/>
    </font>
  </fonts>
  <fills count="9">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rgb="FF60497A"/>
        <bgColor indexed="60"/>
      </patternFill>
    </fill>
    <fill>
      <patternFill patternType="solid">
        <fgColor rgb="FFCCCCFF"/>
        <bgColor indexed="42"/>
      </patternFill>
    </fill>
    <fill>
      <patternFill patternType="solid">
        <fgColor rgb="FF60497A"/>
        <bgColor indexed="64"/>
      </patternFill>
    </fill>
    <fill>
      <patternFill patternType="solid">
        <fgColor theme="0"/>
        <bgColor indexed="60"/>
      </patternFill>
    </fill>
    <fill>
      <patternFill patternType="solid">
        <fgColor theme="3" tint="0.39994506668294322"/>
        <bgColor indexed="64"/>
      </patternFill>
    </fill>
  </fills>
  <borders count="35">
    <border>
      <left/>
      <right/>
      <top/>
      <bottom/>
      <diagonal/>
    </border>
    <border>
      <left/>
      <right/>
      <top style="thin">
        <color indexed="64"/>
      </top>
      <bottom style="medium">
        <color indexed="64"/>
      </bottom>
      <diagonal/>
    </border>
    <border>
      <left/>
      <right style="medium">
        <color indexed="8"/>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4" fillId="0" borderId="0"/>
  </cellStyleXfs>
  <cellXfs count="169">
    <xf numFmtId="0" fontId="0" fillId="0" borderId="0" xfId="0"/>
    <xf numFmtId="0" fontId="1" fillId="2" borderId="0" xfId="1" applyFont="1" applyFill="1" applyProtection="1"/>
    <xf numFmtId="0" fontId="2" fillId="2" borderId="0" xfId="1" applyFont="1" applyFill="1" applyBorder="1" applyProtection="1"/>
    <xf numFmtId="0" fontId="1" fillId="2" borderId="0" xfId="1" applyFont="1" applyFill="1" applyBorder="1" applyProtection="1"/>
    <xf numFmtId="0" fontId="5" fillId="2" borderId="0" xfId="0" applyFont="1" applyFill="1" applyBorder="1" applyAlignment="1" applyProtection="1">
      <alignment horizontal="right"/>
    </xf>
    <xf numFmtId="0" fontId="1" fillId="3" borderId="0" xfId="1" applyFont="1" applyFill="1" applyProtection="1"/>
    <xf numFmtId="1" fontId="22" fillId="4" borderId="1" xfId="1" applyNumberFormat="1" applyFont="1" applyFill="1" applyBorder="1" applyAlignment="1" applyProtection="1">
      <alignment horizontal="center" vertical="center" wrapText="1"/>
    </xf>
    <xf numFmtId="0" fontId="8" fillId="3" borderId="0" xfId="1" applyFont="1" applyFill="1" applyProtection="1"/>
    <xf numFmtId="1" fontId="2" fillId="2" borderId="0" xfId="1" applyNumberFormat="1" applyFont="1" applyFill="1" applyBorder="1" applyAlignment="1" applyProtection="1">
      <alignment vertical="center" wrapText="1"/>
    </xf>
    <xf numFmtId="0" fontId="9" fillId="2" borderId="0" xfId="1" applyFont="1" applyFill="1" applyBorder="1" applyAlignment="1" applyProtection="1">
      <alignment horizontal="left" vertical="center" wrapText="1"/>
    </xf>
    <xf numFmtId="1" fontId="10" fillId="2" borderId="0" xfId="1" applyNumberFormat="1" applyFont="1" applyFill="1" applyBorder="1" applyAlignment="1" applyProtection="1">
      <alignment horizontal="left" vertical="center" wrapText="1"/>
    </xf>
    <xf numFmtId="164" fontId="10" fillId="2" borderId="0" xfId="1" applyNumberFormat="1" applyFont="1" applyFill="1" applyBorder="1" applyAlignment="1" applyProtection="1">
      <alignment horizontal="center" vertical="top" wrapText="1"/>
    </xf>
    <xf numFmtId="1" fontId="10" fillId="2" borderId="0" xfId="1" applyNumberFormat="1" applyFont="1" applyFill="1" applyBorder="1" applyAlignment="1" applyProtection="1">
      <alignment horizontal="center" vertical="center" wrapText="1"/>
    </xf>
    <xf numFmtId="1" fontId="10" fillId="2" borderId="2" xfId="1" applyNumberFormat="1" applyFont="1" applyFill="1" applyBorder="1" applyAlignment="1" applyProtection="1">
      <alignment horizontal="center" vertical="center" wrapText="1"/>
    </xf>
    <xf numFmtId="0" fontId="23" fillId="4" borderId="3" xfId="1" applyFont="1" applyFill="1" applyBorder="1" applyAlignment="1" applyProtection="1">
      <alignment horizontal="center" vertical="center" wrapText="1"/>
    </xf>
    <xf numFmtId="0" fontId="10" fillId="2" borderId="0" xfId="1" applyFont="1" applyFill="1" applyProtection="1"/>
    <xf numFmtId="1" fontId="23" fillId="4" borderId="4" xfId="1" applyNumberFormat="1" applyFont="1" applyFill="1" applyBorder="1" applyAlignment="1" applyProtection="1">
      <alignment horizontal="center" vertical="center" wrapText="1"/>
    </xf>
    <xf numFmtId="1" fontId="23" fillId="4" borderId="4" xfId="1" applyNumberFormat="1" applyFont="1" applyFill="1" applyBorder="1" applyAlignment="1" applyProtection="1">
      <alignment horizontal="center" vertical="center" textRotation="90" wrapText="1"/>
    </xf>
    <xf numFmtId="1" fontId="23" fillId="4" borderId="4" xfId="0" applyNumberFormat="1" applyFont="1" applyFill="1" applyBorder="1" applyAlignment="1" applyProtection="1">
      <alignment horizontal="center" textRotation="90" wrapText="1"/>
    </xf>
    <xf numFmtId="1" fontId="23" fillId="4" borderId="4" xfId="1" applyNumberFormat="1" applyFont="1" applyFill="1" applyBorder="1" applyAlignment="1" applyProtection="1">
      <alignment textRotation="90" wrapText="1"/>
    </xf>
    <xf numFmtId="1" fontId="23" fillId="4" borderId="4" xfId="1" applyNumberFormat="1" applyFont="1" applyFill="1" applyBorder="1" applyAlignment="1" applyProtection="1">
      <alignment horizontal="center" textRotation="90" wrapText="1"/>
    </xf>
    <xf numFmtId="0" fontId="24" fillId="4" borderId="4" xfId="0" applyFont="1" applyFill="1" applyBorder="1" applyAlignment="1" applyProtection="1">
      <alignment horizontal="center" vertical="center" textRotation="90" wrapText="1"/>
    </xf>
    <xf numFmtId="0" fontId="23" fillId="4" borderId="5" xfId="1" applyFont="1" applyFill="1" applyBorder="1" applyAlignment="1" applyProtection="1">
      <alignment horizontal="center" vertical="center" textRotation="90" wrapText="1"/>
    </xf>
    <xf numFmtId="0" fontId="23" fillId="4" borderId="4" xfId="1" applyFont="1" applyFill="1" applyBorder="1" applyAlignment="1" applyProtection="1">
      <alignment horizontal="center" vertical="center" textRotation="90" wrapText="1"/>
    </xf>
    <xf numFmtId="0" fontId="23" fillId="4" borderId="4" xfId="0" applyFont="1" applyFill="1" applyBorder="1" applyAlignment="1" applyProtection="1">
      <alignment horizontal="center" vertical="center" textRotation="90" wrapText="1"/>
    </xf>
    <xf numFmtId="0" fontId="23" fillId="4" borderId="4" xfId="1" applyFont="1" applyFill="1" applyBorder="1" applyAlignment="1" applyProtection="1">
      <alignment horizontal="center" vertical="center" wrapText="1"/>
    </xf>
    <xf numFmtId="0" fontId="23" fillId="4" borderId="6" xfId="1" applyFont="1" applyFill="1" applyBorder="1" applyAlignment="1" applyProtection="1">
      <alignment horizontal="center" vertical="center" wrapText="1"/>
    </xf>
    <xf numFmtId="0" fontId="6" fillId="2" borderId="0" xfId="1" applyFont="1" applyFill="1" applyProtection="1"/>
    <xf numFmtId="0" fontId="10" fillId="3" borderId="7" xfId="0" applyFont="1" applyFill="1" applyBorder="1" applyAlignment="1" applyProtection="1">
      <alignment horizontal="center" vertical="center" wrapText="1"/>
      <protection locked="0"/>
    </xf>
    <xf numFmtId="0" fontId="10" fillId="2" borderId="7" xfId="1" applyFont="1" applyFill="1" applyBorder="1" applyAlignment="1" applyProtection="1">
      <alignment horizontal="center" vertical="top" wrapText="1"/>
      <protection locked="0"/>
    </xf>
    <xf numFmtId="0" fontId="11" fillId="2" borderId="7" xfId="1" applyFont="1" applyFill="1" applyBorder="1" applyAlignment="1" applyProtection="1">
      <alignment horizontal="center" vertical="top" wrapText="1"/>
      <protection locked="0"/>
    </xf>
    <xf numFmtId="0" fontId="10" fillId="2" borderId="7" xfId="0" applyFont="1" applyFill="1" applyBorder="1" applyAlignment="1" applyProtection="1">
      <alignment horizontal="justify" vertical="top" wrapText="1"/>
      <protection locked="0"/>
    </xf>
    <xf numFmtId="0" fontId="10" fillId="2" borderId="7" xfId="0" applyFont="1" applyFill="1" applyBorder="1" applyAlignment="1" applyProtection="1">
      <alignment horizontal="center" vertical="top" wrapText="1"/>
      <protection locked="0"/>
    </xf>
    <xf numFmtId="1" fontId="10" fillId="3" borderId="7" xfId="0" applyNumberFormat="1" applyFont="1" applyFill="1" applyBorder="1" applyAlignment="1" applyProtection="1">
      <alignment horizontal="center" vertical="center" wrapText="1"/>
      <protection locked="0"/>
    </xf>
    <xf numFmtId="1" fontId="10" fillId="5" borderId="7" xfId="0" applyNumberFormat="1" applyFont="1" applyFill="1" applyBorder="1" applyAlignment="1" applyProtection="1">
      <alignment horizontal="center" vertical="center" wrapText="1"/>
    </xf>
    <xf numFmtId="1" fontId="10" fillId="0" borderId="7" xfId="0" applyNumberFormat="1" applyFont="1" applyFill="1" applyBorder="1" applyAlignment="1" applyProtection="1">
      <alignment horizontal="center" vertical="center" wrapText="1"/>
    </xf>
    <xf numFmtId="0" fontId="10" fillId="2" borderId="7" xfId="1" applyFont="1" applyFill="1" applyBorder="1" applyAlignment="1" applyProtection="1">
      <alignment horizontal="center" vertical="center" wrapText="1"/>
      <protection locked="0"/>
    </xf>
    <xf numFmtId="1" fontId="10" fillId="5" borderId="7" xfId="1" applyNumberFormat="1" applyFont="1" applyFill="1" applyBorder="1" applyAlignment="1" applyProtection="1">
      <alignment horizontal="center" vertical="center" wrapText="1"/>
    </xf>
    <xf numFmtId="1" fontId="10" fillId="3" borderId="7" xfId="1" applyNumberFormat="1" applyFont="1" applyFill="1" applyBorder="1" applyAlignment="1" applyProtection="1">
      <alignment horizontal="center" vertical="center" wrapText="1"/>
      <protection locked="0"/>
    </xf>
    <xf numFmtId="0" fontId="10" fillId="2" borderId="7"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protection locked="0"/>
    </xf>
    <xf numFmtId="0" fontId="10" fillId="2" borderId="7" xfId="1" applyFont="1" applyFill="1" applyBorder="1" applyAlignment="1" applyProtection="1">
      <alignment horizontal="center" vertical="center"/>
      <protection locked="0"/>
    </xf>
    <xf numFmtId="0" fontId="11" fillId="2" borderId="7" xfId="1" applyFont="1" applyFill="1" applyBorder="1" applyAlignment="1" applyProtection="1">
      <alignment horizontal="justify" vertical="center" wrapText="1"/>
      <protection locked="0"/>
    </xf>
    <xf numFmtId="0" fontId="11" fillId="3" borderId="7" xfId="1" applyFont="1" applyFill="1" applyBorder="1" applyAlignment="1" applyProtection="1">
      <alignment horizontal="center" vertical="center" wrapText="1"/>
      <protection locked="0"/>
    </xf>
    <xf numFmtId="0" fontId="10" fillId="2" borderId="0" xfId="1" applyFont="1" applyFill="1" applyAlignment="1" applyProtection="1">
      <alignment horizontal="center" vertical="center"/>
    </xf>
    <xf numFmtId="1" fontId="10" fillId="2" borderId="7" xfId="1" applyNumberFormat="1" applyFont="1" applyFill="1" applyBorder="1" applyAlignment="1" applyProtection="1">
      <alignment horizontal="center" vertical="top" wrapText="1"/>
      <protection locked="0"/>
    </xf>
    <xf numFmtId="0" fontId="10" fillId="3" borderId="7" xfId="2" applyFont="1" applyFill="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10" fillId="2" borderId="7" xfId="2" applyFont="1" applyFill="1" applyBorder="1" applyAlignment="1" applyProtection="1">
      <alignment horizontal="center" vertical="center" wrapText="1"/>
      <protection locked="0"/>
    </xf>
    <xf numFmtId="0" fontId="11" fillId="3" borderId="7" xfId="1" applyFont="1" applyFill="1" applyBorder="1" applyAlignment="1" applyProtection="1">
      <alignment horizontal="center" vertical="top" wrapText="1"/>
      <protection locked="0"/>
    </xf>
    <xf numFmtId="0" fontId="11" fillId="3" borderId="7" xfId="1" applyFont="1" applyFill="1" applyBorder="1" applyAlignment="1" applyProtection="1">
      <alignment horizontal="justify" vertical="top" wrapText="1"/>
      <protection locked="0"/>
    </xf>
    <xf numFmtId="0" fontId="10" fillId="3" borderId="7" xfId="0" applyFont="1" applyFill="1" applyBorder="1" applyAlignment="1" applyProtection="1">
      <alignment horizontal="center" vertical="top" wrapText="1"/>
      <protection locked="0"/>
    </xf>
    <xf numFmtId="1" fontId="10" fillId="2" borderId="7" xfId="0" applyNumberFormat="1" applyFont="1" applyFill="1" applyBorder="1" applyAlignment="1" applyProtection="1">
      <alignment horizontal="center" vertical="center" wrapText="1"/>
      <protection locked="0"/>
    </xf>
    <xf numFmtId="1" fontId="10" fillId="2" borderId="7" xfId="1" applyNumberFormat="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0" fillId="3" borderId="7" xfId="0" applyFont="1" applyFill="1" applyBorder="1" applyAlignment="1" applyProtection="1">
      <alignment horizontal="justify" vertical="top" wrapText="1"/>
      <protection locked="0"/>
    </xf>
    <xf numFmtId="0" fontId="11" fillId="3" borderId="7" xfId="1" applyFont="1" applyFill="1" applyBorder="1" applyAlignment="1" applyProtection="1">
      <alignment horizontal="center" vertical="center"/>
      <protection locked="0"/>
    </xf>
    <xf numFmtId="0" fontId="11" fillId="2" borderId="4" xfId="1" applyFont="1" applyFill="1" applyBorder="1" applyAlignment="1" applyProtection="1">
      <alignment horizontal="center" vertical="top" wrapText="1"/>
      <protection locked="0"/>
    </xf>
    <xf numFmtId="1" fontId="10" fillId="3" borderId="4" xfId="0" applyNumberFormat="1" applyFont="1" applyFill="1" applyBorder="1" applyAlignment="1" applyProtection="1">
      <alignment horizontal="center" vertical="center" wrapText="1"/>
      <protection locked="0"/>
    </xf>
    <xf numFmtId="1" fontId="10" fillId="5" borderId="4" xfId="0" applyNumberFormat="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1" fillId="2" borderId="4" xfId="1" applyFont="1" applyFill="1" applyBorder="1" applyAlignment="1" applyProtection="1">
      <alignment horizontal="center" vertical="center"/>
      <protection locked="0"/>
    </xf>
    <xf numFmtId="0" fontId="10" fillId="2" borderId="4" xfId="1" applyFont="1" applyFill="1" applyBorder="1" applyAlignment="1" applyProtection="1">
      <alignment horizontal="center" vertical="center"/>
      <protection locked="0"/>
    </xf>
    <xf numFmtId="0" fontId="11" fillId="3" borderId="4" xfId="1" applyFont="1" applyFill="1" applyBorder="1" applyAlignment="1" applyProtection="1">
      <alignment horizontal="center" vertical="center" wrapText="1"/>
      <protection locked="0"/>
    </xf>
    <xf numFmtId="1" fontId="10" fillId="2" borderId="7" xfId="1" applyNumberFormat="1" applyFont="1" applyFill="1" applyBorder="1" applyAlignment="1" applyProtection="1">
      <alignment horizontal="justify" vertical="top" wrapText="1"/>
      <protection locked="0"/>
    </xf>
    <xf numFmtId="0" fontId="1" fillId="2" borderId="7" xfId="1" applyFont="1" applyFill="1" applyBorder="1" applyProtection="1">
      <protection locked="0"/>
    </xf>
    <xf numFmtId="0" fontId="10" fillId="2" borderId="7" xfId="0" applyFont="1" applyFill="1" applyBorder="1" applyAlignment="1">
      <alignment horizontal="center" vertical="center" wrapText="1"/>
    </xf>
    <xf numFmtId="0" fontId="10" fillId="2" borderId="7" xfId="1" applyFont="1" applyFill="1" applyBorder="1" applyAlignment="1" applyProtection="1">
      <alignment horizontal="justify" vertical="top" wrapText="1"/>
      <protection locked="0"/>
    </xf>
    <xf numFmtId="1" fontId="10" fillId="5" borderId="10" xfId="0" applyNumberFormat="1" applyFont="1" applyFill="1" applyBorder="1" applyAlignment="1" applyProtection="1">
      <alignment horizontal="center" vertical="center" wrapText="1"/>
    </xf>
    <xf numFmtId="1" fontId="10" fillId="0" borderId="10" xfId="0" applyNumberFormat="1" applyFont="1" applyFill="1" applyBorder="1" applyAlignment="1" applyProtection="1">
      <alignment horizontal="center" vertical="center" wrapText="1"/>
    </xf>
    <xf numFmtId="1" fontId="10" fillId="5" borderId="10" xfId="1" applyNumberFormat="1" applyFont="1" applyFill="1" applyBorder="1" applyAlignment="1" applyProtection="1">
      <alignment horizontal="center" vertical="center" wrapText="1"/>
    </xf>
    <xf numFmtId="0" fontId="10" fillId="2" borderId="10" xfId="1" applyFont="1" applyFill="1" applyBorder="1" applyAlignment="1" applyProtection="1">
      <alignment horizontal="center" vertical="center" wrapText="1"/>
    </xf>
    <xf numFmtId="0" fontId="2" fillId="2" borderId="0" xfId="1" applyFont="1" applyFill="1" applyProtection="1"/>
    <xf numFmtId="0" fontId="1" fillId="2" borderId="0" xfId="1" applyFont="1" applyFill="1" applyBorder="1" applyAlignment="1" applyProtection="1">
      <alignment horizontal="center"/>
    </xf>
    <xf numFmtId="0" fontId="10" fillId="3" borderId="30" xfId="0" applyFont="1" applyFill="1" applyBorder="1" applyAlignment="1" applyProtection="1">
      <alignment horizontal="center" vertical="center" wrapText="1"/>
      <protection locked="0"/>
    </xf>
    <xf numFmtId="0" fontId="10" fillId="2" borderId="7" xfId="1" applyFont="1" applyFill="1" applyBorder="1" applyAlignment="1" applyProtection="1">
      <alignment vertical="top" wrapText="1"/>
    </xf>
    <xf numFmtId="0" fontId="10" fillId="2" borderId="4" xfId="1" applyFont="1" applyFill="1" applyBorder="1" applyAlignment="1" applyProtection="1">
      <alignment horizontal="center" vertical="top" wrapText="1"/>
      <protection locked="0"/>
    </xf>
    <xf numFmtId="0" fontId="10" fillId="3" borderId="4" xfId="0" applyFont="1" applyFill="1" applyBorder="1" applyAlignment="1" applyProtection="1">
      <alignment horizontal="justify" vertical="top" wrapText="1"/>
      <protection locked="0"/>
    </xf>
    <xf numFmtId="1" fontId="10" fillId="0" borderId="7" xfId="1" applyNumberFormat="1" applyFont="1" applyFill="1" applyBorder="1" applyAlignment="1" applyProtection="1">
      <alignment horizontal="justify" vertical="top" wrapText="1"/>
    </xf>
    <xf numFmtId="1" fontId="10" fillId="0" borderId="7" xfId="1" applyNumberFormat="1" applyFont="1" applyFill="1" applyBorder="1" applyAlignment="1" applyProtection="1">
      <alignment vertical="center" wrapText="1"/>
    </xf>
    <xf numFmtId="0" fontId="10" fillId="0" borderId="7" xfId="0" applyFont="1" applyFill="1" applyBorder="1" applyAlignment="1" applyProtection="1">
      <alignment horizontal="center" vertical="center" wrapText="1"/>
    </xf>
    <xf numFmtId="0" fontId="10" fillId="2" borderId="30" xfId="1" applyFont="1" applyFill="1" applyBorder="1" applyAlignment="1" applyProtection="1">
      <alignment horizontal="center" vertical="top" wrapText="1"/>
      <protection locked="0"/>
    </xf>
    <xf numFmtId="0" fontId="10" fillId="2" borderId="30" xfId="1" applyFont="1" applyFill="1" applyBorder="1" applyAlignment="1" applyProtection="1">
      <alignment horizontal="justify" vertical="top" wrapText="1"/>
      <protection locked="0"/>
    </xf>
    <xf numFmtId="0" fontId="10" fillId="2" borderId="30" xfId="1" applyFont="1" applyFill="1" applyBorder="1" applyAlignment="1" applyProtection="1">
      <alignment horizontal="center" vertical="top"/>
      <protection locked="0"/>
    </xf>
    <xf numFmtId="0" fontId="10" fillId="2" borderId="30" xfId="1" applyFont="1" applyFill="1" applyBorder="1" applyAlignment="1" applyProtection="1">
      <alignment horizontal="center" vertical="center"/>
      <protection locked="0"/>
    </xf>
    <xf numFmtId="1" fontId="10" fillId="5" borderId="30" xfId="0" applyNumberFormat="1" applyFont="1" applyFill="1" applyBorder="1" applyAlignment="1" applyProtection="1">
      <alignment horizontal="center" vertical="center" wrapText="1"/>
    </xf>
    <xf numFmtId="1" fontId="10" fillId="0" borderId="30" xfId="0" applyNumberFormat="1" applyFont="1" applyFill="1" applyBorder="1" applyAlignment="1" applyProtection="1">
      <alignment horizontal="center" vertical="center" wrapText="1"/>
    </xf>
    <xf numFmtId="1" fontId="10" fillId="5" borderId="30" xfId="1" applyNumberFormat="1" applyFont="1" applyFill="1" applyBorder="1" applyAlignment="1" applyProtection="1">
      <alignment horizontal="center" vertical="center" wrapText="1"/>
    </xf>
    <xf numFmtId="1" fontId="10" fillId="3" borderId="30" xfId="1" applyNumberFormat="1" applyFont="1" applyFill="1" applyBorder="1" applyAlignment="1" applyProtection="1">
      <alignment horizontal="center" vertical="center" wrapText="1"/>
      <protection locked="0"/>
    </xf>
    <xf numFmtId="0" fontId="10" fillId="2" borderId="30" xfId="1" applyFont="1" applyFill="1" applyBorder="1" applyAlignment="1" applyProtection="1">
      <alignment horizontal="center" vertical="center" wrapText="1"/>
    </xf>
    <xf numFmtId="0" fontId="10" fillId="2" borderId="30" xfId="1" applyFont="1" applyFill="1" applyBorder="1" applyAlignment="1" applyProtection="1">
      <alignment horizontal="center" vertical="center" wrapText="1"/>
      <protection locked="0"/>
    </xf>
    <xf numFmtId="1" fontId="10" fillId="0" borderId="7" xfId="1" applyNumberFormat="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1" fontId="10" fillId="2" borderId="7" xfId="1" applyNumberFormat="1" applyFont="1" applyFill="1" applyBorder="1" applyAlignment="1" applyProtection="1">
      <alignment horizontal="justify" vertical="center" wrapText="1"/>
    </xf>
    <xf numFmtId="0" fontId="10" fillId="2" borderId="9" xfId="1" applyFont="1" applyFill="1" applyBorder="1" applyAlignment="1" applyProtection="1">
      <alignment horizontal="center" vertical="center"/>
    </xf>
    <xf numFmtId="1" fontId="10" fillId="3" borderId="10" xfId="0" applyNumberFormat="1" applyFont="1" applyFill="1" applyBorder="1" applyAlignment="1" applyProtection="1">
      <alignment horizontal="center" vertical="center" wrapText="1"/>
    </xf>
    <xf numFmtId="0" fontId="11" fillId="3" borderId="10" xfId="1" applyFont="1" applyFill="1" applyBorder="1" applyAlignment="1" applyProtection="1">
      <alignment horizontal="center" vertical="center" wrapText="1"/>
    </xf>
    <xf numFmtId="0" fontId="10" fillId="2" borderId="31" xfId="1" applyFont="1" applyFill="1" applyBorder="1" applyAlignment="1" applyProtection="1">
      <alignment horizontal="center" vertical="center"/>
    </xf>
    <xf numFmtId="1" fontId="10" fillId="2" borderId="30" xfId="1" applyNumberFormat="1" applyFont="1" applyFill="1" applyBorder="1" applyAlignment="1" applyProtection="1">
      <alignment horizontal="justify" vertical="center" wrapText="1"/>
    </xf>
    <xf numFmtId="0" fontId="10" fillId="3" borderId="30" xfId="0" applyFont="1" applyFill="1" applyBorder="1" applyAlignment="1" applyProtection="1">
      <alignment horizontal="center" vertical="center" wrapText="1"/>
    </xf>
    <xf numFmtId="0" fontId="10" fillId="2" borderId="32" xfId="1" applyFont="1" applyFill="1" applyBorder="1" applyAlignment="1" applyProtection="1">
      <alignment horizontal="center" vertical="center"/>
    </xf>
    <xf numFmtId="1" fontId="10" fillId="0" borderId="7" xfId="1" applyNumberFormat="1" applyFont="1" applyFill="1" applyBorder="1" applyAlignment="1" applyProtection="1">
      <alignment horizontal="justify" vertical="center" wrapText="1"/>
    </xf>
    <xf numFmtId="1" fontId="10" fillId="3" borderId="7" xfId="0" applyNumberFormat="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textRotation="90" wrapText="1"/>
    </xf>
    <xf numFmtId="0" fontId="10" fillId="0" borderId="7" xfId="1" applyFont="1" applyFill="1" applyBorder="1" applyAlignment="1" applyProtection="1">
      <alignment horizontal="center" vertical="center" wrapText="1"/>
    </xf>
    <xf numFmtId="0" fontId="11" fillId="3" borderId="7" xfId="1" applyFont="1" applyFill="1" applyBorder="1" applyAlignment="1" applyProtection="1">
      <alignment horizontal="center" vertical="center" wrapText="1"/>
    </xf>
    <xf numFmtId="0" fontId="10" fillId="0" borderId="7" xfId="1" applyFont="1" applyFill="1" applyBorder="1" applyAlignment="1" applyProtection="1">
      <alignment horizontal="justify" vertical="top" wrapText="1"/>
    </xf>
    <xf numFmtId="0" fontId="10" fillId="2" borderId="10" xfId="1" applyFont="1" applyFill="1" applyBorder="1" applyAlignment="1" applyProtection="1">
      <alignment horizontal="center" vertical="top" wrapText="1"/>
    </xf>
    <xf numFmtId="0" fontId="11" fillId="2" borderId="10" xfId="1" applyFont="1" applyFill="1" applyBorder="1" applyAlignment="1" applyProtection="1">
      <alignment horizontal="center" vertical="top" wrapText="1"/>
    </xf>
    <xf numFmtId="0" fontId="10" fillId="0" borderId="10" xfId="0" applyFont="1" applyFill="1" applyBorder="1" applyAlignment="1" applyProtection="1">
      <alignment horizontal="justify" vertical="top" wrapText="1"/>
    </xf>
    <xf numFmtId="0" fontId="10" fillId="2" borderId="10" xfId="0" applyFont="1" applyFill="1" applyBorder="1" applyAlignment="1" applyProtection="1">
      <alignment horizontal="justify" vertical="top" wrapText="1"/>
    </xf>
    <xf numFmtId="0" fontId="10" fillId="3" borderId="10" xfId="0" applyFont="1" applyFill="1" applyBorder="1" applyAlignment="1" applyProtection="1">
      <alignment horizontal="center" vertical="top" wrapText="1"/>
    </xf>
    <xf numFmtId="0" fontId="10" fillId="2" borderId="10" xfId="0" applyFont="1" applyFill="1" applyBorder="1" applyAlignment="1" applyProtection="1">
      <alignment horizontal="center" vertical="top" wrapText="1"/>
    </xf>
    <xf numFmtId="1" fontId="10" fillId="3" borderId="10" xfId="1" applyNumberFormat="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xf>
    <xf numFmtId="0" fontId="10" fillId="2" borderId="10" xfId="1" applyFont="1" applyFill="1" applyBorder="1" applyAlignment="1" applyProtection="1">
      <alignment horizontal="center" vertical="center"/>
    </xf>
    <xf numFmtId="0" fontId="11" fillId="2" borderId="10" xfId="1" applyFont="1" applyFill="1" applyBorder="1" applyAlignment="1" applyProtection="1">
      <alignment horizontal="center" vertical="center" wrapText="1"/>
    </xf>
    <xf numFmtId="0" fontId="6" fillId="3" borderId="7" xfId="0" applyFont="1" applyFill="1" applyBorder="1" applyAlignment="1" applyProtection="1">
      <alignment horizontal="justify" vertical="top" wrapText="1"/>
      <protection locked="0"/>
    </xf>
    <xf numFmtId="0" fontId="10" fillId="2" borderId="9" xfId="1" applyFont="1" applyFill="1" applyBorder="1" applyAlignment="1" applyProtection="1">
      <alignment horizontal="justify" vertical="top" wrapText="1"/>
    </xf>
    <xf numFmtId="0" fontId="26" fillId="8" borderId="14" xfId="1" applyFont="1" applyFill="1" applyBorder="1" applyAlignment="1" applyProtection="1">
      <alignment horizontal="center" vertical="center" textRotation="90" wrapText="1"/>
    </xf>
    <xf numFmtId="0" fontId="0" fillId="8" borderId="33" xfId="0" applyFill="1" applyBorder="1" applyAlignment="1">
      <alignment horizontal="center" vertical="center" textRotation="90" wrapText="1"/>
    </xf>
    <xf numFmtId="0" fontId="0" fillId="8" borderId="34" xfId="0" applyFill="1" applyBorder="1" applyAlignment="1">
      <alignment horizontal="center" vertical="center" textRotation="90" wrapText="1"/>
    </xf>
    <xf numFmtId="0" fontId="2" fillId="2" borderId="20" xfId="1" applyFont="1" applyFill="1" applyBorder="1" applyAlignment="1" applyProtection="1">
      <alignment horizontal="center"/>
    </xf>
    <xf numFmtId="0" fontId="2" fillId="2" borderId="21" xfId="1" applyFont="1" applyFill="1" applyBorder="1" applyAlignment="1" applyProtection="1">
      <alignment horizontal="center"/>
    </xf>
    <xf numFmtId="0" fontId="2" fillId="2" borderId="22"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23" xfId="1" applyFont="1" applyFill="1" applyBorder="1" applyAlignment="1" applyProtection="1">
      <alignment horizontal="center"/>
    </xf>
    <xf numFmtId="0" fontId="2" fillId="2" borderId="24" xfId="1" applyFont="1" applyFill="1" applyBorder="1" applyAlignment="1" applyProtection="1">
      <alignment horizontal="center"/>
    </xf>
    <xf numFmtId="0" fontId="1" fillId="6" borderId="3" xfId="1" applyFont="1" applyFill="1" applyBorder="1" applyAlignment="1" applyProtection="1">
      <alignment horizontal="center"/>
    </xf>
    <xf numFmtId="0" fontId="1" fillId="6" borderId="8" xfId="1" applyFont="1" applyFill="1" applyBorder="1" applyAlignment="1" applyProtection="1">
      <alignment horizontal="center"/>
    </xf>
    <xf numFmtId="0" fontId="3" fillId="2" borderId="7"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10"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0" xfId="1" applyFont="1" applyFill="1" applyBorder="1" applyAlignment="1" applyProtection="1">
      <alignment horizontal="center" vertical="center" wrapText="1"/>
    </xf>
    <xf numFmtId="1" fontId="22" fillId="4" borderId="12" xfId="1" applyNumberFormat="1" applyFont="1" applyFill="1" applyBorder="1" applyAlignment="1" applyProtection="1">
      <alignment horizontal="center" vertical="center" wrapText="1"/>
    </xf>
    <xf numFmtId="1" fontId="22" fillId="4" borderId="25" xfId="1" applyNumberFormat="1" applyFont="1" applyFill="1" applyBorder="1" applyAlignment="1" applyProtection="1">
      <alignment horizontal="center" vertical="center" wrapText="1"/>
    </xf>
    <xf numFmtId="1" fontId="22" fillId="4" borderId="26" xfId="1" applyNumberFormat="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protection locked="0"/>
    </xf>
    <xf numFmtId="1" fontId="22" fillId="4" borderId="3" xfId="1" applyNumberFormat="1" applyFont="1" applyFill="1" applyBorder="1" applyAlignment="1" applyProtection="1">
      <alignment horizontal="center" vertical="center" wrapText="1"/>
    </xf>
    <xf numFmtId="0" fontId="2" fillId="2" borderId="7" xfId="1" applyFont="1" applyFill="1" applyBorder="1" applyAlignment="1" applyProtection="1">
      <alignment horizontal="center" vertical="center" wrapText="1"/>
      <protection locked="0"/>
    </xf>
    <xf numFmtId="0" fontId="23" fillId="7" borderId="21" xfId="1" applyFont="1" applyFill="1" applyBorder="1" applyAlignment="1" applyProtection="1">
      <alignment horizontal="center" vertical="center" wrapText="1"/>
    </xf>
    <xf numFmtId="0" fontId="23" fillId="7" borderId="27" xfId="1" applyFont="1" applyFill="1" applyBorder="1" applyAlignment="1" applyProtection="1">
      <alignment horizontal="center" vertical="center" wrapText="1"/>
    </xf>
    <xf numFmtId="0" fontId="23" fillId="7" borderId="28" xfId="1" applyFont="1" applyFill="1" applyBorder="1" applyAlignment="1" applyProtection="1">
      <alignment horizontal="center" vertical="center" wrapText="1"/>
    </xf>
    <xf numFmtId="0" fontId="23" fillId="7" borderId="0" xfId="1" applyFont="1" applyFill="1" applyBorder="1" applyAlignment="1" applyProtection="1">
      <alignment horizontal="center" vertical="center" wrapText="1"/>
    </xf>
    <xf numFmtId="0" fontId="23" fillId="7" borderId="29" xfId="1" applyFont="1" applyFill="1" applyBorder="1" applyAlignment="1" applyProtection="1">
      <alignment horizontal="center" vertical="center" wrapText="1"/>
    </xf>
    <xf numFmtId="1" fontId="22" fillId="4" borderId="13" xfId="1" applyNumberFormat="1" applyFont="1" applyFill="1" applyBorder="1" applyAlignment="1" applyProtection="1">
      <alignment horizontal="center" vertical="center" wrapText="1"/>
    </xf>
    <xf numFmtId="1" fontId="22" fillId="4" borderId="16" xfId="1" applyNumberFormat="1" applyFont="1" applyFill="1" applyBorder="1" applyAlignment="1" applyProtection="1">
      <alignment horizontal="center" vertical="center" wrapText="1"/>
    </xf>
    <xf numFmtId="1" fontId="22" fillId="4" borderId="17" xfId="1" applyNumberFormat="1" applyFont="1" applyFill="1" applyBorder="1" applyAlignment="1" applyProtection="1">
      <alignment horizontal="center" vertical="center" wrapText="1"/>
    </xf>
    <xf numFmtId="1" fontId="22" fillId="4" borderId="7" xfId="1" applyNumberFormat="1" applyFont="1" applyFill="1" applyBorder="1" applyAlignment="1" applyProtection="1">
      <alignment horizontal="center" vertical="center" wrapText="1"/>
    </xf>
    <xf numFmtId="1" fontId="7" fillId="2" borderId="7" xfId="1" applyNumberFormat="1" applyFont="1" applyFill="1" applyBorder="1" applyAlignment="1" applyProtection="1">
      <alignment horizontal="center" vertical="center" wrapText="1"/>
      <protection locked="0"/>
    </xf>
    <xf numFmtId="1" fontId="23" fillId="4" borderId="12" xfId="1" applyNumberFormat="1" applyFont="1" applyFill="1" applyBorder="1" applyAlignment="1" applyProtection="1">
      <alignment horizontal="center" vertical="center" textRotation="90" wrapText="1"/>
    </xf>
    <xf numFmtId="1" fontId="23" fillId="4" borderId="14" xfId="1" applyNumberFormat="1" applyFont="1" applyFill="1" applyBorder="1" applyAlignment="1" applyProtection="1">
      <alignment horizontal="center" vertical="center" textRotation="90" wrapText="1"/>
    </xf>
    <xf numFmtId="0" fontId="23" fillId="4" borderId="3" xfId="1" applyFont="1" applyFill="1" applyBorder="1" applyAlignment="1" applyProtection="1">
      <alignment horizontal="center" vertical="center" wrapText="1"/>
    </xf>
    <xf numFmtId="0" fontId="23" fillId="4" borderId="8" xfId="1" applyFont="1" applyFill="1" applyBorder="1" applyAlignment="1" applyProtection="1">
      <alignment horizontal="center" vertical="center" wrapText="1"/>
    </xf>
    <xf numFmtId="1" fontId="22" fillId="4" borderId="15" xfId="1" applyNumberFormat="1" applyFont="1" applyFill="1" applyBorder="1" applyAlignment="1" applyProtection="1">
      <alignment horizontal="center" vertical="center" wrapText="1"/>
    </xf>
    <xf numFmtId="1" fontId="22" fillId="4" borderId="18" xfId="1" applyNumberFormat="1" applyFont="1" applyFill="1" applyBorder="1" applyAlignment="1" applyProtection="1">
      <alignment horizontal="center" vertical="center" wrapText="1"/>
    </xf>
    <xf numFmtId="1" fontId="22" fillId="4" borderId="19" xfId="1" applyNumberFormat="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protection locked="0"/>
    </xf>
    <xf numFmtId="1" fontId="22" fillId="4" borderId="10" xfId="1" applyNumberFormat="1" applyFont="1" applyFill="1" applyBorder="1" applyAlignment="1" applyProtection="1">
      <alignment horizontal="center" vertical="center" wrapText="1"/>
    </xf>
    <xf numFmtId="17" fontId="6" fillId="2" borderId="7" xfId="1" applyNumberFormat="1" applyFont="1" applyFill="1" applyBorder="1" applyAlignment="1" applyProtection="1">
      <alignment horizontal="center" vertical="center" wrapText="1"/>
      <protection locked="0"/>
    </xf>
    <xf numFmtId="0" fontId="6" fillId="2" borderId="7" xfId="1" applyFont="1" applyFill="1" applyBorder="1" applyAlignment="1" applyProtection="1">
      <alignment horizontal="center" vertical="center" wrapText="1"/>
      <protection locked="0"/>
    </xf>
    <xf numFmtId="1" fontId="23" fillId="4" borderId="3" xfId="1" applyNumberFormat="1" applyFont="1" applyFill="1" applyBorder="1" applyAlignment="1" applyProtection="1">
      <alignment horizontal="center" vertical="center" textRotation="90" wrapText="1"/>
    </xf>
    <xf numFmtId="1" fontId="23" fillId="4" borderId="4" xfId="1" applyNumberFormat="1" applyFont="1" applyFill="1" applyBorder="1" applyAlignment="1" applyProtection="1">
      <alignment horizontal="center" vertical="center" textRotation="90" wrapText="1"/>
    </xf>
    <xf numFmtId="1" fontId="23" fillId="4" borderId="3" xfId="1" applyNumberFormat="1" applyFont="1" applyFill="1" applyBorder="1" applyAlignment="1" applyProtection="1">
      <alignment horizontal="center" vertical="center" wrapText="1"/>
    </xf>
    <xf numFmtId="1" fontId="23" fillId="4" borderId="4" xfId="1" applyNumberFormat="1" applyFont="1" applyFill="1" applyBorder="1" applyAlignment="1" applyProtection="1">
      <alignment horizontal="center" vertical="center" wrapText="1"/>
    </xf>
  </cellXfs>
  <cellStyles count="3">
    <cellStyle name="Normal" xfId="0" builtinId="0"/>
    <cellStyle name="Normal 2" xfId="1"/>
    <cellStyle name="Normal 4" xfId="2"/>
  </cellStyles>
  <dxfs count="60">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66FF33"/>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89647</xdr:colOff>
      <xdr:row>0</xdr:row>
      <xdr:rowOff>89647</xdr:rowOff>
    </xdr:from>
    <xdr:to>
      <xdr:col>2</xdr:col>
      <xdr:colOff>156883</xdr:colOff>
      <xdr:row>3</xdr:row>
      <xdr:rowOff>156883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7" y="89647"/>
          <a:ext cx="1042148" cy="806824"/>
        </a:xfrm>
        <a:prstGeom prst="rect">
          <a:avLst/>
        </a:prstGeom>
        <a:noFill/>
        <a:ln>
          <a:noFill/>
        </a:ln>
        <a:extLst/>
      </xdr:spPr>
    </xdr:pic>
    <xdr:clientData/>
  </xdr:twoCellAnchor>
  <xdr:twoCellAnchor>
    <xdr:from>
      <xdr:col>3</xdr:col>
      <xdr:colOff>907676</xdr:colOff>
      <xdr:row>0</xdr:row>
      <xdr:rowOff>145676</xdr:rowOff>
    </xdr:from>
    <xdr:to>
      <xdr:col>4</xdr:col>
      <xdr:colOff>773268</xdr:colOff>
      <xdr:row>3</xdr:row>
      <xdr:rowOff>108594</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6441" y="145676"/>
          <a:ext cx="918945" cy="702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07%20Herramienta%20seguimiento\Consolidar\PQ.FR004.01%20seguimiento%20actividad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minio\RUNT\05%20Gerencia%20Tecnica\05%20Integrador\07%20Calidad%20y%20Pruebas\01%20Calidad\02%20Control%20y%20Seguimiento\07%20Herramienta%20seguimiento\SWA\Seguimiento%20actividades%20SW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solidado"/>
      <sheetName val="Informe"/>
      <sheetName val="Bitacora"/>
      <sheetName val="Act_comité"/>
      <sheetName val="Listas"/>
      <sheetName val="Tabla1"/>
    </sheetNames>
    <sheetDataSet>
      <sheetData sheetId="0" refreshError="1"/>
      <sheetData sheetId="1"/>
      <sheetData sheetId="2" refreshError="1"/>
      <sheetData sheetId="3" refreshError="1"/>
      <sheetData sheetId="4" refreshError="1"/>
      <sheetData sheetId="5">
        <row r="2">
          <cell r="F2" t="str">
            <v>Interna</v>
          </cell>
          <cell r="G2" t="str">
            <v>Programada</v>
          </cell>
          <cell r="H2" t="str">
            <v>En revisión Interna</v>
          </cell>
        </row>
        <row r="3">
          <cell r="F3" t="str">
            <v>MT</v>
          </cell>
          <cell r="G3" t="str">
            <v>Ejecutada</v>
          </cell>
          <cell r="H3" t="str">
            <v>En revisión MT</v>
          </cell>
        </row>
        <row r="4">
          <cell r="F4" t="str">
            <v>OT</v>
          </cell>
          <cell r="G4" t="str">
            <v>Aplazada</v>
          </cell>
          <cell r="H4" t="str">
            <v>Firmada</v>
          </cell>
        </row>
        <row r="5">
          <cell r="F5" t="str">
            <v>Otro Actor</v>
          </cell>
          <cell r="H5" t="str">
            <v>En revisión Interventoría</v>
          </cell>
        </row>
        <row r="6">
          <cell r="F6" t="str">
            <v>DT</v>
          </cell>
        </row>
        <row r="7">
          <cell r="F7" t="str">
            <v>Proveedor</v>
          </cell>
        </row>
        <row r="8">
          <cell r="F8" t="str">
            <v>Interventoria</v>
          </cell>
        </row>
        <row r="9">
          <cell r="F9" t="str">
            <v>HSH</v>
          </cell>
        </row>
        <row r="10">
          <cell r="F10" t="str">
            <v>Externa</v>
          </cell>
        </row>
        <row r="11">
          <cell r="F11" t="str">
            <v>-</v>
          </cell>
        </row>
        <row r="12">
          <cell r="F12" t="str">
            <v>-</v>
          </cell>
        </row>
        <row r="13">
          <cell r="F13" t="str">
            <v>-</v>
          </cell>
        </row>
        <row r="14">
          <cell r="F14" t="str">
            <v>-</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
      <sheetName val="Listas"/>
    </sheetNames>
    <sheetDataSet>
      <sheetData sheetId="0" refreshError="1"/>
      <sheetData sheetId="1">
        <row r="2">
          <cell r="J2">
            <v>0</v>
          </cell>
        </row>
        <row r="3">
          <cell r="J3">
            <v>0.5</v>
          </cell>
        </row>
        <row r="4">
          <cell r="J4">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AD22"/>
  <sheetViews>
    <sheetView tabSelected="1" zoomScale="85" zoomScaleNormal="85" workbookViewId="0">
      <selection activeCell="AB20" sqref="AB20"/>
    </sheetView>
  </sheetViews>
  <sheetFormatPr baseColWidth="10" defaultRowHeight="15" x14ac:dyDescent="0.2"/>
  <cols>
    <col min="1" max="1" width="9.140625" style="73" customWidth="1"/>
    <col min="2" max="2" width="5.5703125" style="73" customWidth="1"/>
    <col min="3" max="3" width="18.7109375" style="1" customWidth="1"/>
    <col min="4" max="4" width="15.7109375" style="1" customWidth="1"/>
    <col min="5" max="5" width="21.7109375" style="1" customWidth="1"/>
    <col min="6" max="6" width="17.28515625" style="1" customWidth="1"/>
    <col min="7" max="9" width="15.7109375" style="1" customWidth="1"/>
    <col min="10" max="12" width="4.28515625" style="74" customWidth="1"/>
    <col min="13" max="13" width="7.7109375" style="74" customWidth="1"/>
    <col min="14" max="14" width="4.28515625" style="74" customWidth="1"/>
    <col min="15" max="15" width="7.7109375" style="74" customWidth="1"/>
    <col min="16" max="16" width="4.28515625" style="74" customWidth="1"/>
    <col min="17" max="17" width="13.85546875" style="74" customWidth="1"/>
    <col min="18" max="18" width="16.7109375" style="1" customWidth="1"/>
    <col min="19" max="21" width="4.7109375" style="1" customWidth="1"/>
    <col min="22" max="23" width="4.42578125" style="1" customWidth="1"/>
    <col min="24" max="24" width="17" style="74" customWidth="1"/>
    <col min="25" max="25" width="7.28515625" style="74" customWidth="1"/>
    <col min="26" max="28" width="20.7109375" style="1" customWidth="1"/>
    <col min="29" max="29" width="43.140625" style="1" customWidth="1"/>
    <col min="30" max="30" width="20.7109375" style="1" customWidth="1"/>
    <col min="31" max="16384" width="11.42578125" style="1"/>
  </cols>
  <sheetData>
    <row r="1" spans="1:30" ht="20.100000000000001" customHeight="1" x14ac:dyDescent="0.2">
      <c r="A1" s="125"/>
      <c r="B1" s="126"/>
      <c r="C1" s="126"/>
      <c r="D1" s="126"/>
      <c r="E1" s="126"/>
      <c r="F1" s="126"/>
      <c r="G1" s="126"/>
      <c r="H1" s="126"/>
      <c r="I1" s="131"/>
      <c r="J1" s="131"/>
      <c r="K1" s="131"/>
      <c r="L1" s="131"/>
      <c r="M1" s="131"/>
      <c r="N1" s="131"/>
      <c r="O1" s="131"/>
      <c r="P1" s="131"/>
      <c r="Q1" s="131"/>
      <c r="R1" s="131"/>
      <c r="S1" s="131"/>
      <c r="T1" s="131"/>
      <c r="U1" s="131"/>
      <c r="V1" s="131"/>
      <c r="W1" s="131"/>
      <c r="X1" s="131"/>
      <c r="Y1" s="131"/>
      <c r="Z1" s="131"/>
      <c r="AA1" s="131"/>
      <c r="AB1" s="131"/>
      <c r="AC1" s="131"/>
      <c r="AD1" s="132"/>
    </row>
    <row r="2" spans="1:30" ht="20.100000000000001" customHeight="1" x14ac:dyDescent="0.2">
      <c r="A2" s="127"/>
      <c r="B2" s="128"/>
      <c r="C2" s="128"/>
      <c r="D2" s="128"/>
      <c r="E2" s="128"/>
      <c r="F2" s="128"/>
      <c r="G2" s="128"/>
      <c r="H2" s="128"/>
      <c r="I2" s="133" t="s">
        <v>0</v>
      </c>
      <c r="J2" s="133"/>
      <c r="K2" s="133"/>
      <c r="L2" s="133"/>
      <c r="M2" s="133"/>
      <c r="N2" s="133"/>
      <c r="O2" s="133"/>
      <c r="P2" s="133"/>
      <c r="Q2" s="133"/>
      <c r="R2" s="133"/>
      <c r="S2" s="133"/>
      <c r="T2" s="133"/>
      <c r="U2" s="133"/>
      <c r="V2" s="133"/>
      <c r="W2" s="133"/>
      <c r="X2" s="133"/>
      <c r="Y2" s="133"/>
      <c r="Z2" s="133"/>
      <c r="AA2" s="133"/>
      <c r="AB2" s="133"/>
      <c r="AC2" s="133"/>
      <c r="AD2" s="134"/>
    </row>
    <row r="3" spans="1:30" ht="20.100000000000001" customHeight="1" x14ac:dyDescent="0.2">
      <c r="A3" s="127"/>
      <c r="B3" s="128"/>
      <c r="C3" s="128"/>
      <c r="D3" s="128"/>
      <c r="E3" s="128"/>
      <c r="F3" s="128"/>
      <c r="G3" s="128"/>
      <c r="H3" s="128"/>
      <c r="I3" s="133"/>
      <c r="J3" s="133"/>
      <c r="K3" s="133"/>
      <c r="L3" s="133"/>
      <c r="M3" s="133"/>
      <c r="N3" s="133"/>
      <c r="O3" s="133"/>
      <c r="P3" s="133"/>
      <c r="Q3" s="133"/>
      <c r="R3" s="133"/>
      <c r="S3" s="133"/>
      <c r="T3" s="133"/>
      <c r="U3" s="133"/>
      <c r="V3" s="133"/>
      <c r="W3" s="133"/>
      <c r="X3" s="133"/>
      <c r="Y3" s="133"/>
      <c r="Z3" s="133"/>
      <c r="AA3" s="133"/>
      <c r="AB3" s="133"/>
      <c r="AC3" s="133"/>
      <c r="AD3" s="134"/>
    </row>
    <row r="4" spans="1:30" ht="20.100000000000001" customHeight="1" thickBot="1" x14ac:dyDescent="0.25">
      <c r="A4" s="129"/>
      <c r="B4" s="130"/>
      <c r="C4" s="130"/>
      <c r="D4" s="130"/>
      <c r="E4" s="130"/>
      <c r="F4" s="130"/>
      <c r="G4" s="130"/>
      <c r="H4" s="130"/>
      <c r="I4" s="135"/>
      <c r="J4" s="135"/>
      <c r="K4" s="135"/>
      <c r="L4" s="135"/>
      <c r="M4" s="135"/>
      <c r="N4" s="135"/>
      <c r="O4" s="135"/>
      <c r="P4" s="135"/>
      <c r="Q4" s="135"/>
      <c r="R4" s="135"/>
      <c r="S4" s="135"/>
      <c r="T4" s="135"/>
      <c r="U4" s="135"/>
      <c r="V4" s="135"/>
      <c r="W4" s="135"/>
      <c r="X4" s="135"/>
      <c r="Y4" s="135"/>
      <c r="Z4" s="135"/>
      <c r="AA4" s="135"/>
      <c r="AB4" s="135"/>
      <c r="AC4" s="135"/>
      <c r="AD4" s="136"/>
    </row>
    <row r="5" spans="1:30" ht="15" customHeight="1" thickBot="1" x14ac:dyDescent="0.3">
      <c r="A5" s="2"/>
      <c r="B5" s="2"/>
      <c r="C5" s="3"/>
      <c r="D5" s="3"/>
      <c r="E5" s="3"/>
      <c r="F5" s="137" t="s">
        <v>1</v>
      </c>
      <c r="G5" s="137"/>
      <c r="H5" s="137"/>
      <c r="I5" s="137"/>
      <c r="J5" s="137"/>
      <c r="K5" s="137"/>
      <c r="L5" s="137"/>
      <c r="M5" s="137"/>
      <c r="N5" s="137"/>
      <c r="O5" s="137"/>
      <c r="P5" s="137"/>
      <c r="Q5" s="137"/>
      <c r="R5" s="137"/>
      <c r="S5" s="137"/>
      <c r="T5" s="137"/>
      <c r="U5" s="137"/>
      <c r="V5" s="137"/>
      <c r="W5" s="137"/>
      <c r="X5" s="137"/>
      <c r="Y5" s="137"/>
      <c r="Z5" s="137"/>
      <c r="AA5" s="137"/>
      <c r="AB5" s="137"/>
      <c r="AC5" s="137"/>
      <c r="AD5" s="4"/>
    </row>
    <row r="6" spans="1:30" s="5" customFormat="1" ht="18" customHeight="1" x14ac:dyDescent="0.2">
      <c r="A6" s="138" t="s">
        <v>2</v>
      </c>
      <c r="B6" s="139"/>
      <c r="C6" s="140"/>
      <c r="D6" s="141"/>
      <c r="E6" s="141"/>
      <c r="F6" s="141"/>
      <c r="G6" s="141"/>
      <c r="H6" s="141"/>
      <c r="I6" s="141"/>
      <c r="J6" s="139" t="s">
        <v>4</v>
      </c>
      <c r="K6" s="142"/>
      <c r="L6" s="142"/>
      <c r="M6" s="140"/>
      <c r="N6" s="143" t="s">
        <v>5</v>
      </c>
      <c r="O6" s="143"/>
      <c r="P6" s="143"/>
      <c r="Q6" s="143"/>
      <c r="R6" s="143"/>
      <c r="S6" s="143"/>
      <c r="T6" s="143"/>
      <c r="U6" s="143"/>
      <c r="V6" s="143"/>
      <c r="W6" s="143"/>
      <c r="X6" s="143"/>
      <c r="Y6" s="143"/>
      <c r="Z6" s="143"/>
      <c r="AA6" s="144"/>
      <c r="AB6" s="144"/>
      <c r="AC6" s="144"/>
      <c r="AD6" s="145"/>
    </row>
    <row r="7" spans="1:30" s="5" customFormat="1" ht="18" customHeight="1" x14ac:dyDescent="0.2">
      <c r="A7" s="149" t="s">
        <v>6</v>
      </c>
      <c r="B7" s="150"/>
      <c r="C7" s="151"/>
      <c r="D7" s="143" t="s">
        <v>7</v>
      </c>
      <c r="E7" s="143"/>
      <c r="F7" s="143"/>
      <c r="G7" s="143"/>
      <c r="H7" s="143"/>
      <c r="I7" s="143"/>
      <c r="J7" s="150" t="s">
        <v>8</v>
      </c>
      <c r="K7" s="152"/>
      <c r="L7" s="152"/>
      <c r="M7" s="151"/>
      <c r="N7" s="143"/>
      <c r="O7" s="143"/>
      <c r="P7" s="143"/>
      <c r="Q7" s="143"/>
      <c r="R7" s="143"/>
      <c r="S7" s="143"/>
      <c r="T7" s="143"/>
      <c r="U7" s="143"/>
      <c r="V7" s="143"/>
      <c r="W7" s="143"/>
      <c r="X7" s="143"/>
      <c r="Y7" s="143"/>
      <c r="Z7" s="143"/>
      <c r="AA7" s="146"/>
      <c r="AB7" s="147"/>
      <c r="AC7" s="147"/>
      <c r="AD7" s="148"/>
    </row>
    <row r="8" spans="1:30" s="7" customFormat="1" ht="36.75" customHeight="1" thickBot="1" x14ac:dyDescent="0.25">
      <c r="A8" s="158" t="s">
        <v>9</v>
      </c>
      <c r="B8" s="159"/>
      <c r="C8" s="160"/>
      <c r="D8" s="161" t="s">
        <v>3</v>
      </c>
      <c r="E8" s="161"/>
      <c r="F8" s="161"/>
      <c r="G8" s="161"/>
      <c r="H8" s="161"/>
      <c r="I8" s="161"/>
      <c r="J8" s="159" t="s">
        <v>10</v>
      </c>
      <c r="K8" s="162"/>
      <c r="L8" s="162"/>
      <c r="M8" s="160"/>
      <c r="N8" s="163">
        <v>42795</v>
      </c>
      <c r="O8" s="164"/>
      <c r="P8" s="164"/>
      <c r="Q8" s="164"/>
      <c r="R8" s="164"/>
      <c r="S8" s="164"/>
      <c r="T8" s="164"/>
      <c r="U8" s="164"/>
      <c r="V8" s="164"/>
      <c r="W8" s="164"/>
      <c r="X8" s="164"/>
      <c r="Y8" s="164"/>
      <c r="Z8" s="164"/>
      <c r="AA8" s="6" t="s">
        <v>11</v>
      </c>
      <c r="AB8" s="153" t="s">
        <v>99</v>
      </c>
      <c r="AC8" s="153"/>
      <c r="AD8" s="153"/>
    </row>
    <row r="9" spans="1:30" s="5" customFormat="1" ht="15" customHeight="1" thickBot="1" x14ac:dyDescent="0.25">
      <c r="A9" s="8"/>
      <c r="B9" s="8"/>
      <c r="C9" s="9"/>
      <c r="D9" s="9"/>
      <c r="E9" s="9"/>
      <c r="F9" s="10"/>
      <c r="G9" s="11"/>
      <c r="H9" s="11"/>
      <c r="I9" s="11"/>
      <c r="J9" s="11"/>
      <c r="K9" s="11"/>
      <c r="L9" s="12"/>
      <c r="M9" s="12"/>
      <c r="N9" s="12"/>
      <c r="O9" s="12"/>
      <c r="P9" s="12"/>
      <c r="Q9" s="12"/>
      <c r="R9" s="11"/>
      <c r="S9" s="11"/>
      <c r="T9" s="11"/>
      <c r="U9" s="11"/>
      <c r="V9" s="11"/>
      <c r="W9" s="11"/>
      <c r="X9" s="12"/>
      <c r="Y9" s="12"/>
      <c r="Z9" s="12"/>
      <c r="AA9" s="12"/>
      <c r="AB9" s="12"/>
      <c r="AC9" s="12"/>
      <c r="AD9" s="13"/>
    </row>
    <row r="10" spans="1:30" s="15" customFormat="1" ht="22.5" customHeight="1" x14ac:dyDescent="0.2">
      <c r="A10" s="154" t="s">
        <v>12</v>
      </c>
      <c r="B10" s="165" t="s">
        <v>13</v>
      </c>
      <c r="C10" s="167" t="s">
        <v>14</v>
      </c>
      <c r="D10" s="167"/>
      <c r="E10" s="167"/>
      <c r="F10" s="167" t="s">
        <v>15</v>
      </c>
      <c r="G10" s="167" t="s">
        <v>16</v>
      </c>
      <c r="H10" s="167"/>
      <c r="I10" s="167"/>
      <c r="J10" s="156" t="s">
        <v>17</v>
      </c>
      <c r="K10" s="156"/>
      <c r="L10" s="156"/>
      <c r="M10" s="156"/>
      <c r="N10" s="156"/>
      <c r="O10" s="156"/>
      <c r="P10" s="156"/>
      <c r="Q10" s="14" t="s">
        <v>18</v>
      </c>
      <c r="R10" s="156" t="s">
        <v>19</v>
      </c>
      <c r="S10" s="156"/>
      <c r="T10" s="156"/>
      <c r="U10" s="156"/>
      <c r="V10" s="156"/>
      <c r="W10" s="156"/>
      <c r="X10" s="156"/>
      <c r="Y10" s="156"/>
      <c r="Z10" s="156" t="s">
        <v>20</v>
      </c>
      <c r="AA10" s="156"/>
      <c r="AB10" s="156"/>
      <c r="AC10" s="156"/>
      <c r="AD10" s="157"/>
    </row>
    <row r="11" spans="1:30" s="27" customFormat="1" ht="69.95" customHeight="1" x14ac:dyDescent="0.2">
      <c r="A11" s="155"/>
      <c r="B11" s="166"/>
      <c r="C11" s="16" t="s">
        <v>21</v>
      </c>
      <c r="D11" s="16" t="s">
        <v>22</v>
      </c>
      <c r="E11" s="16" t="s">
        <v>23</v>
      </c>
      <c r="F11" s="168"/>
      <c r="G11" s="17" t="s">
        <v>24</v>
      </c>
      <c r="H11" s="17" t="s">
        <v>25</v>
      </c>
      <c r="I11" s="17" t="s">
        <v>26</v>
      </c>
      <c r="J11" s="18" t="s">
        <v>27</v>
      </c>
      <c r="K11" s="18" t="s">
        <v>28</v>
      </c>
      <c r="L11" s="18" t="s">
        <v>29</v>
      </c>
      <c r="M11" s="18" t="s">
        <v>30</v>
      </c>
      <c r="N11" s="19" t="s">
        <v>31</v>
      </c>
      <c r="O11" s="20" t="s">
        <v>32</v>
      </c>
      <c r="P11" s="19" t="s">
        <v>33</v>
      </c>
      <c r="Q11" s="21" t="s">
        <v>34</v>
      </c>
      <c r="R11" s="17" t="s">
        <v>35</v>
      </c>
      <c r="S11" s="22" t="s">
        <v>36</v>
      </c>
      <c r="T11" s="23" t="s">
        <v>37</v>
      </c>
      <c r="U11" s="23" t="s">
        <v>38</v>
      </c>
      <c r="V11" s="17" t="s">
        <v>39</v>
      </c>
      <c r="W11" s="17" t="s">
        <v>40</v>
      </c>
      <c r="X11" s="24" t="s">
        <v>41</v>
      </c>
      <c r="Y11" s="24" t="s">
        <v>42</v>
      </c>
      <c r="Z11" s="25" t="s">
        <v>43</v>
      </c>
      <c r="AA11" s="25" t="s">
        <v>44</v>
      </c>
      <c r="AB11" s="25" t="s">
        <v>45</v>
      </c>
      <c r="AC11" s="25" t="s">
        <v>46</v>
      </c>
      <c r="AD11" s="26" t="s">
        <v>47</v>
      </c>
    </row>
    <row r="12" spans="1:30" s="44" customFormat="1" ht="166.5" customHeight="1" x14ac:dyDescent="0.25">
      <c r="A12" s="122" t="s">
        <v>96</v>
      </c>
      <c r="B12" s="29" t="s">
        <v>48</v>
      </c>
      <c r="C12" s="30" t="s">
        <v>74</v>
      </c>
      <c r="D12" s="31" t="s">
        <v>78</v>
      </c>
      <c r="E12" s="31" t="s">
        <v>76</v>
      </c>
      <c r="F12" s="31" t="s">
        <v>50</v>
      </c>
      <c r="G12" s="32" t="s">
        <v>49</v>
      </c>
      <c r="H12" s="32" t="s">
        <v>77</v>
      </c>
      <c r="I12" s="32" t="s">
        <v>49</v>
      </c>
      <c r="J12" s="33">
        <v>2</v>
      </c>
      <c r="K12" s="33">
        <v>3</v>
      </c>
      <c r="L12" s="34">
        <f t="shared" ref="L12:L22" si="0">IF(J12="",K12,J12*K12)</f>
        <v>6</v>
      </c>
      <c r="M12" s="35" t="str">
        <f t="shared" ref="M12:M22" si="1">IF(L12&gt;23,"MUY ALTO",IF(L12&gt;9,"ALTO",IF(L12&gt;5,"MEDIO","BAJO")))</f>
        <v>MEDIO</v>
      </c>
      <c r="N12" s="36">
        <v>25</v>
      </c>
      <c r="O12" s="37">
        <f t="shared" ref="O12:O20" si="2">L12*N12</f>
        <v>150</v>
      </c>
      <c r="P12" s="38" t="str">
        <f t="shared" ref="P12:P20" si="3">IF(O12&gt;501,"I",IF(O12&gt;149,"II",IF(O12&gt;39,"III","IV")))</f>
        <v>II</v>
      </c>
      <c r="Q12" s="39" t="str">
        <f t="shared" ref="Q12:Q18" si="4">IF(P12="I","No aceptable",IF(P12="II","No Aceptable o Aceptable con Control Específico",IF(P12="III","Mejorable","Aceptable")))</f>
        <v>No Aceptable o Aceptable con Control Específico</v>
      </c>
      <c r="R12" s="96" t="s">
        <v>93</v>
      </c>
      <c r="S12" s="94">
        <v>2</v>
      </c>
      <c r="T12" s="94">
        <v>1</v>
      </c>
      <c r="U12" s="28"/>
      <c r="V12" s="40">
        <f t="shared" ref="V12:V17" si="5">SUM(S12:U12)</f>
        <v>3</v>
      </c>
      <c r="W12" s="41">
        <v>2</v>
      </c>
      <c r="X12" s="42" t="s">
        <v>51</v>
      </c>
      <c r="Y12" s="43" t="s">
        <v>52</v>
      </c>
      <c r="Z12" s="28" t="s">
        <v>49</v>
      </c>
      <c r="AA12" s="28" t="s">
        <v>49</v>
      </c>
      <c r="AB12" s="28" t="s">
        <v>49</v>
      </c>
      <c r="AC12" s="31" t="s">
        <v>114</v>
      </c>
      <c r="AD12" s="97" t="s">
        <v>49</v>
      </c>
    </row>
    <row r="13" spans="1:30" s="44" customFormat="1" ht="101.25" x14ac:dyDescent="0.25">
      <c r="A13" s="123"/>
      <c r="B13" s="29" t="s">
        <v>48</v>
      </c>
      <c r="C13" s="30" t="s">
        <v>53</v>
      </c>
      <c r="D13" s="45" t="s">
        <v>79</v>
      </c>
      <c r="E13" s="29" t="s">
        <v>116</v>
      </c>
      <c r="F13" s="45" t="s">
        <v>54</v>
      </c>
      <c r="G13" s="45" t="s">
        <v>49</v>
      </c>
      <c r="H13" s="45" t="s">
        <v>49</v>
      </c>
      <c r="I13" s="45" t="s">
        <v>49</v>
      </c>
      <c r="J13" s="41">
        <v>2</v>
      </c>
      <c r="K13" s="41">
        <v>2</v>
      </c>
      <c r="L13" s="34">
        <f t="shared" si="0"/>
        <v>4</v>
      </c>
      <c r="M13" s="35" t="str">
        <f t="shared" si="1"/>
        <v>BAJO</v>
      </c>
      <c r="N13" s="41">
        <v>25</v>
      </c>
      <c r="O13" s="37">
        <f t="shared" si="2"/>
        <v>100</v>
      </c>
      <c r="P13" s="38" t="str">
        <f t="shared" si="3"/>
        <v>III</v>
      </c>
      <c r="Q13" s="39" t="str">
        <f t="shared" si="4"/>
        <v>Mejorable</v>
      </c>
      <c r="R13" s="96" t="s">
        <v>93</v>
      </c>
      <c r="S13" s="94">
        <v>2</v>
      </c>
      <c r="T13" s="94">
        <v>1</v>
      </c>
      <c r="U13" s="46"/>
      <c r="V13" s="40">
        <f t="shared" si="5"/>
        <v>3</v>
      </c>
      <c r="W13" s="41">
        <v>2</v>
      </c>
      <c r="X13" s="47" t="s">
        <v>55</v>
      </c>
      <c r="Y13" s="48" t="s">
        <v>52</v>
      </c>
      <c r="Z13" s="36" t="s">
        <v>49</v>
      </c>
      <c r="AA13" s="36" t="s">
        <v>49</v>
      </c>
      <c r="AB13" s="36" t="s">
        <v>49</v>
      </c>
      <c r="AC13" s="68" t="s">
        <v>98</v>
      </c>
      <c r="AD13" s="121" t="s">
        <v>115</v>
      </c>
    </row>
    <row r="14" spans="1:30" ht="112.5" customHeight="1" x14ac:dyDescent="0.2">
      <c r="A14" s="123"/>
      <c r="B14" s="29" t="s">
        <v>48</v>
      </c>
      <c r="C14" s="49" t="s">
        <v>74</v>
      </c>
      <c r="D14" s="49" t="s">
        <v>80</v>
      </c>
      <c r="E14" s="50" t="s">
        <v>97</v>
      </c>
      <c r="F14" s="51" t="s">
        <v>56</v>
      </c>
      <c r="G14" s="51" t="s">
        <v>49</v>
      </c>
      <c r="H14" s="51" t="s">
        <v>57</v>
      </c>
      <c r="I14" s="51" t="s">
        <v>58</v>
      </c>
      <c r="J14" s="52">
        <v>2</v>
      </c>
      <c r="K14" s="52">
        <v>3</v>
      </c>
      <c r="L14" s="34">
        <f t="shared" si="0"/>
        <v>6</v>
      </c>
      <c r="M14" s="35" t="str">
        <f t="shared" si="1"/>
        <v>MEDIO</v>
      </c>
      <c r="N14" s="53">
        <v>25</v>
      </c>
      <c r="O14" s="37">
        <f t="shared" si="2"/>
        <v>150</v>
      </c>
      <c r="P14" s="38" t="str">
        <f t="shared" si="3"/>
        <v>II</v>
      </c>
      <c r="Q14" s="39" t="str">
        <f t="shared" si="4"/>
        <v>No Aceptable o Aceptable con Control Específico</v>
      </c>
      <c r="R14" s="96" t="s">
        <v>93</v>
      </c>
      <c r="S14" s="94">
        <v>2</v>
      </c>
      <c r="T14" s="94">
        <v>1</v>
      </c>
      <c r="U14" s="28"/>
      <c r="V14" s="40">
        <f t="shared" si="5"/>
        <v>3</v>
      </c>
      <c r="W14" s="41">
        <v>2</v>
      </c>
      <c r="X14" s="54" t="s">
        <v>59</v>
      </c>
      <c r="Y14" s="43" t="s">
        <v>52</v>
      </c>
      <c r="Z14" s="28" t="s">
        <v>49</v>
      </c>
      <c r="AA14" s="28" t="s">
        <v>49</v>
      </c>
      <c r="AB14" s="28" t="s">
        <v>49</v>
      </c>
      <c r="AC14" s="55" t="s">
        <v>117</v>
      </c>
      <c r="AD14" s="97" t="s">
        <v>49</v>
      </c>
    </row>
    <row r="15" spans="1:30" s="44" customFormat="1" ht="140.25" customHeight="1" x14ac:dyDescent="0.25">
      <c r="A15" s="123"/>
      <c r="B15" s="29" t="s">
        <v>48</v>
      </c>
      <c r="C15" s="49" t="s">
        <v>74</v>
      </c>
      <c r="D15" s="50" t="s">
        <v>78</v>
      </c>
      <c r="E15" s="31" t="s">
        <v>118</v>
      </c>
      <c r="F15" s="55" t="s">
        <v>60</v>
      </c>
      <c r="G15" s="51" t="s">
        <v>49</v>
      </c>
      <c r="H15" s="51" t="s">
        <v>61</v>
      </c>
      <c r="I15" s="51" t="s">
        <v>49</v>
      </c>
      <c r="J15" s="52">
        <v>2</v>
      </c>
      <c r="K15" s="52">
        <v>2</v>
      </c>
      <c r="L15" s="34">
        <f t="shared" si="0"/>
        <v>4</v>
      </c>
      <c r="M15" s="35" t="str">
        <f t="shared" si="1"/>
        <v>BAJO</v>
      </c>
      <c r="N15" s="53">
        <v>25</v>
      </c>
      <c r="O15" s="37">
        <f t="shared" si="2"/>
        <v>100</v>
      </c>
      <c r="P15" s="38" t="str">
        <f t="shared" si="3"/>
        <v>III</v>
      </c>
      <c r="Q15" s="39" t="str">
        <f t="shared" si="4"/>
        <v>Mejorable</v>
      </c>
      <c r="R15" s="96" t="s">
        <v>93</v>
      </c>
      <c r="S15" s="94">
        <v>2</v>
      </c>
      <c r="T15" s="94">
        <v>1</v>
      </c>
      <c r="U15" s="28"/>
      <c r="V15" s="40">
        <f t="shared" si="5"/>
        <v>3</v>
      </c>
      <c r="W15" s="56">
        <v>8</v>
      </c>
      <c r="X15" s="54" t="s">
        <v>62</v>
      </c>
      <c r="Y15" s="43" t="s">
        <v>52</v>
      </c>
      <c r="Z15" s="28" t="s">
        <v>49</v>
      </c>
      <c r="AA15" s="28" t="s">
        <v>49</v>
      </c>
      <c r="AB15" s="28" t="s">
        <v>49</v>
      </c>
      <c r="AC15" s="55" t="s">
        <v>119</v>
      </c>
      <c r="AD15" s="97" t="s">
        <v>49</v>
      </c>
    </row>
    <row r="16" spans="1:30" ht="175.5" customHeight="1" x14ac:dyDescent="0.2">
      <c r="A16" s="123"/>
      <c r="B16" s="29" t="s">
        <v>48</v>
      </c>
      <c r="C16" s="30" t="s">
        <v>74</v>
      </c>
      <c r="D16" s="76" t="s">
        <v>75</v>
      </c>
      <c r="E16" s="31" t="s">
        <v>73</v>
      </c>
      <c r="F16" s="31" t="s">
        <v>63</v>
      </c>
      <c r="G16" s="32" t="s">
        <v>64</v>
      </c>
      <c r="H16" s="32" t="s">
        <v>49</v>
      </c>
      <c r="I16" s="32" t="s">
        <v>49</v>
      </c>
      <c r="J16" s="33">
        <v>2</v>
      </c>
      <c r="K16" s="33">
        <v>3</v>
      </c>
      <c r="L16" s="34">
        <f t="shared" si="0"/>
        <v>6</v>
      </c>
      <c r="M16" s="35" t="str">
        <f t="shared" si="1"/>
        <v>MEDIO</v>
      </c>
      <c r="N16" s="36">
        <v>25</v>
      </c>
      <c r="O16" s="37">
        <f t="shared" si="2"/>
        <v>150</v>
      </c>
      <c r="P16" s="38" t="str">
        <f t="shared" si="3"/>
        <v>II</v>
      </c>
      <c r="Q16" s="39" t="str">
        <f t="shared" si="4"/>
        <v>No Aceptable o Aceptable con Control Específico</v>
      </c>
      <c r="R16" s="96" t="s">
        <v>93</v>
      </c>
      <c r="S16" s="94">
        <v>2</v>
      </c>
      <c r="T16" s="94">
        <v>1</v>
      </c>
      <c r="U16" s="28"/>
      <c r="V16" s="40">
        <f t="shared" si="5"/>
        <v>3</v>
      </c>
      <c r="W16" s="41">
        <v>3</v>
      </c>
      <c r="X16" s="54" t="s">
        <v>65</v>
      </c>
      <c r="Y16" s="43" t="s">
        <v>52</v>
      </c>
      <c r="Z16" s="28" t="s">
        <v>49</v>
      </c>
      <c r="AA16" s="28" t="s">
        <v>49</v>
      </c>
      <c r="AB16" s="28" t="s">
        <v>49</v>
      </c>
      <c r="AC16" s="31" t="s">
        <v>120</v>
      </c>
      <c r="AD16" s="97" t="s">
        <v>49</v>
      </c>
    </row>
    <row r="17" spans="1:30" ht="222.75" customHeight="1" x14ac:dyDescent="0.2">
      <c r="A17" s="123"/>
      <c r="B17" s="41" t="s">
        <v>48</v>
      </c>
      <c r="C17" s="53" t="s">
        <v>74</v>
      </c>
      <c r="D17" s="65" t="s">
        <v>81</v>
      </c>
      <c r="E17" s="65" t="s">
        <v>82</v>
      </c>
      <c r="F17" s="65" t="s">
        <v>66</v>
      </c>
      <c r="G17" s="53" t="s">
        <v>49</v>
      </c>
      <c r="H17" s="53" t="s">
        <v>49</v>
      </c>
      <c r="I17" s="53" t="s">
        <v>49</v>
      </c>
      <c r="J17" s="41">
        <v>6</v>
      </c>
      <c r="K17" s="41">
        <v>1</v>
      </c>
      <c r="L17" s="34">
        <f t="shared" si="0"/>
        <v>6</v>
      </c>
      <c r="M17" s="35" t="str">
        <f t="shared" si="1"/>
        <v>MEDIO</v>
      </c>
      <c r="N17" s="41">
        <v>60</v>
      </c>
      <c r="O17" s="37">
        <f t="shared" si="2"/>
        <v>360</v>
      </c>
      <c r="P17" s="38" t="str">
        <f t="shared" si="3"/>
        <v>II</v>
      </c>
      <c r="Q17" s="39" t="str">
        <f t="shared" si="4"/>
        <v>No Aceptable o Aceptable con Control Específico</v>
      </c>
      <c r="R17" s="96" t="s">
        <v>93</v>
      </c>
      <c r="S17" s="94">
        <v>2</v>
      </c>
      <c r="T17" s="94">
        <v>1</v>
      </c>
      <c r="U17" s="66"/>
      <c r="V17" s="53">
        <f t="shared" si="5"/>
        <v>3</v>
      </c>
      <c r="W17" s="53">
        <v>2</v>
      </c>
      <c r="X17" s="67" t="s">
        <v>67</v>
      </c>
      <c r="Y17" s="67" t="s">
        <v>52</v>
      </c>
      <c r="Z17" s="36" t="s">
        <v>49</v>
      </c>
      <c r="AA17" s="36" t="s">
        <v>49</v>
      </c>
      <c r="AB17" s="36" t="s">
        <v>49</v>
      </c>
      <c r="AC17" s="68" t="s">
        <v>121</v>
      </c>
      <c r="AD17" s="97" t="s">
        <v>49</v>
      </c>
    </row>
    <row r="18" spans="1:30" ht="116.25" customHeight="1" thickBot="1" x14ac:dyDescent="0.25">
      <c r="A18" s="123"/>
      <c r="B18" s="29" t="s">
        <v>68</v>
      </c>
      <c r="C18" s="30" t="s">
        <v>83</v>
      </c>
      <c r="D18" s="55" t="s">
        <v>78</v>
      </c>
      <c r="E18" s="55" t="s">
        <v>112</v>
      </c>
      <c r="F18" s="55" t="s">
        <v>113</v>
      </c>
      <c r="G18" s="51" t="s">
        <v>69</v>
      </c>
      <c r="H18" s="51" t="s">
        <v>49</v>
      </c>
      <c r="I18" s="51" t="s">
        <v>49</v>
      </c>
      <c r="J18" s="33">
        <v>2</v>
      </c>
      <c r="K18" s="33">
        <v>3</v>
      </c>
      <c r="L18" s="34">
        <f t="shared" si="0"/>
        <v>6</v>
      </c>
      <c r="M18" s="35" t="str">
        <f t="shared" si="1"/>
        <v>MEDIO</v>
      </c>
      <c r="N18" s="36">
        <v>25</v>
      </c>
      <c r="O18" s="37">
        <f t="shared" si="2"/>
        <v>150</v>
      </c>
      <c r="P18" s="38" t="str">
        <f t="shared" si="3"/>
        <v>II</v>
      </c>
      <c r="Q18" s="39" t="str">
        <f t="shared" si="4"/>
        <v>No Aceptable o Aceptable con Control Específico</v>
      </c>
      <c r="R18" s="96" t="s">
        <v>93</v>
      </c>
      <c r="S18" s="94">
        <v>2</v>
      </c>
      <c r="T18" s="94">
        <v>1</v>
      </c>
      <c r="U18" s="28"/>
      <c r="V18" s="40"/>
      <c r="W18" s="41"/>
      <c r="X18" s="43" t="s">
        <v>70</v>
      </c>
      <c r="Y18" s="43" t="s">
        <v>52</v>
      </c>
      <c r="Z18" s="28" t="s">
        <v>49</v>
      </c>
      <c r="AA18" s="28" t="s">
        <v>49</v>
      </c>
      <c r="AB18" s="28" t="s">
        <v>49</v>
      </c>
      <c r="AC18" s="120" t="s">
        <v>111</v>
      </c>
      <c r="AD18" s="97" t="s">
        <v>49</v>
      </c>
    </row>
    <row r="19" spans="1:30" ht="244.5" customHeight="1" x14ac:dyDescent="0.2">
      <c r="A19" s="123"/>
      <c r="B19" s="92" t="s">
        <v>48</v>
      </c>
      <c r="C19" s="92" t="s">
        <v>53</v>
      </c>
      <c r="D19" s="104" t="s">
        <v>84</v>
      </c>
      <c r="E19" s="79" t="s">
        <v>101</v>
      </c>
      <c r="F19" s="79" t="s">
        <v>85</v>
      </c>
      <c r="G19" s="92" t="s">
        <v>49</v>
      </c>
      <c r="H19" s="92" t="s">
        <v>49</v>
      </c>
      <c r="I19" s="79" t="s">
        <v>102</v>
      </c>
      <c r="J19" s="105">
        <v>4</v>
      </c>
      <c r="K19" s="105">
        <v>3</v>
      </c>
      <c r="L19" s="34">
        <f t="shared" si="0"/>
        <v>12</v>
      </c>
      <c r="M19" s="35" t="str">
        <f t="shared" si="1"/>
        <v>ALTO</v>
      </c>
      <c r="N19" s="80">
        <v>25</v>
      </c>
      <c r="O19" s="37">
        <f t="shared" si="2"/>
        <v>300</v>
      </c>
      <c r="P19" s="80" t="s">
        <v>103</v>
      </c>
      <c r="Q19" s="39" t="str">
        <f>IF(P19="I","No aceptable",IF(P19="II","No Aceptable o Aceptable con Control Específico",IF(P19="III","Mejorable","Aceptable")))</f>
        <v>No Aceptable o Aceptable con Control Específico</v>
      </c>
      <c r="R19" s="94" t="s">
        <v>104</v>
      </c>
      <c r="S19" s="106"/>
      <c r="T19" s="107">
        <v>18</v>
      </c>
      <c r="U19" s="106"/>
      <c r="V19" s="92">
        <f t="shared" ref="V19" si="6">SUM(S19:U19)</f>
        <v>18</v>
      </c>
      <c r="W19" s="92">
        <v>5</v>
      </c>
      <c r="X19" s="81" t="s">
        <v>86</v>
      </c>
      <c r="Y19" s="108" t="s">
        <v>52</v>
      </c>
      <c r="Z19" s="94" t="s">
        <v>49</v>
      </c>
      <c r="AA19" s="94" t="s">
        <v>49</v>
      </c>
      <c r="AB19" s="94" t="s">
        <v>49</v>
      </c>
      <c r="AC19" s="109" t="s">
        <v>122</v>
      </c>
      <c r="AD19" s="93" t="s">
        <v>49</v>
      </c>
    </row>
    <row r="20" spans="1:30" ht="146.25" customHeight="1" x14ac:dyDescent="0.2">
      <c r="A20" s="123"/>
      <c r="B20" s="91" t="s">
        <v>48</v>
      </c>
      <c r="C20" s="82" t="s">
        <v>74</v>
      </c>
      <c r="D20" s="83" t="s">
        <v>87</v>
      </c>
      <c r="E20" s="83" t="s">
        <v>90</v>
      </c>
      <c r="F20" s="82" t="s">
        <v>88</v>
      </c>
      <c r="G20" s="82" t="s">
        <v>49</v>
      </c>
      <c r="H20" s="82" t="s">
        <v>49</v>
      </c>
      <c r="I20" s="84" t="s">
        <v>49</v>
      </c>
      <c r="J20" s="85">
        <v>2</v>
      </c>
      <c r="K20" s="85">
        <v>2</v>
      </c>
      <c r="L20" s="86">
        <f t="shared" si="0"/>
        <v>4</v>
      </c>
      <c r="M20" s="87" t="str">
        <f t="shared" si="1"/>
        <v>BAJO</v>
      </c>
      <c r="N20" s="85">
        <v>10</v>
      </c>
      <c r="O20" s="88">
        <f t="shared" si="2"/>
        <v>40</v>
      </c>
      <c r="P20" s="89" t="str">
        <f t="shared" si="3"/>
        <v>III</v>
      </c>
      <c r="Q20" s="90" t="str">
        <f t="shared" ref="Q20" si="7">IF(P20="I","No aceptable",IF(P20="II","No Aceptable o Aceptable con Control Específico",IF(P20="III","Mejorable","Aceptable")))</f>
        <v>Mejorable</v>
      </c>
      <c r="R20" s="101" t="s">
        <v>93</v>
      </c>
      <c r="S20" s="102">
        <v>2</v>
      </c>
      <c r="T20" s="102">
        <v>1</v>
      </c>
      <c r="U20" s="75"/>
      <c r="V20" s="85"/>
      <c r="W20" s="85"/>
      <c r="X20" s="83" t="s">
        <v>89</v>
      </c>
      <c r="Y20" s="85"/>
      <c r="Z20" s="85" t="s">
        <v>49</v>
      </c>
      <c r="AA20" s="85" t="s">
        <v>49</v>
      </c>
      <c r="AB20" s="83" t="s">
        <v>123</v>
      </c>
      <c r="AC20" s="83" t="s">
        <v>127</v>
      </c>
      <c r="AD20" s="103" t="s">
        <v>49</v>
      </c>
    </row>
    <row r="21" spans="1:30" ht="96" customHeight="1" thickBot="1" x14ac:dyDescent="0.25">
      <c r="A21" s="123"/>
      <c r="B21" s="77" t="s">
        <v>68</v>
      </c>
      <c r="C21" s="57" t="s">
        <v>91</v>
      </c>
      <c r="D21" s="78" t="s">
        <v>92</v>
      </c>
      <c r="E21" s="78" t="s">
        <v>100</v>
      </c>
      <c r="F21" s="78" t="s">
        <v>94</v>
      </c>
      <c r="G21" s="92" t="s">
        <v>49</v>
      </c>
      <c r="H21" s="92" t="s">
        <v>49</v>
      </c>
      <c r="I21" s="92" t="s">
        <v>49</v>
      </c>
      <c r="J21" s="58">
        <v>2</v>
      </c>
      <c r="K21" s="58">
        <v>3</v>
      </c>
      <c r="L21" s="59">
        <f t="shared" si="0"/>
        <v>6</v>
      </c>
      <c r="M21" s="35" t="str">
        <f t="shared" si="1"/>
        <v>MEDIO</v>
      </c>
      <c r="N21" s="60">
        <v>25</v>
      </c>
      <c r="O21" s="37">
        <f t="shared" ref="O21:O22" si="8">L21*N21</f>
        <v>150</v>
      </c>
      <c r="P21" s="38" t="str">
        <f t="shared" ref="P21:P22" si="9">IF(O21&gt;501,"I",IF(O21&gt;149,"II",IF(O21&gt;39,"III","IV")))</f>
        <v>II</v>
      </c>
      <c r="Q21" s="39" t="str">
        <f t="shared" ref="Q21:Q22" si="10">IF(P21="I","No aceptable",IF(P21="II","No Aceptable o Aceptable con Control Específico",IF(P21="III","Mejorable","Aceptable")))</f>
        <v>No Aceptable o Aceptable con Control Específico</v>
      </c>
      <c r="R21" s="96" t="s">
        <v>93</v>
      </c>
      <c r="S21" s="94">
        <v>2</v>
      </c>
      <c r="T21" s="94">
        <v>1</v>
      </c>
      <c r="U21" s="61"/>
      <c r="V21" s="62">
        <v>7</v>
      </c>
      <c r="W21" s="63">
        <v>6</v>
      </c>
      <c r="X21" s="64" t="s">
        <v>95</v>
      </c>
      <c r="Y21" s="43" t="s">
        <v>52</v>
      </c>
      <c r="Z21" s="28" t="s">
        <v>49</v>
      </c>
      <c r="AA21" s="28" t="s">
        <v>49</v>
      </c>
      <c r="AB21" s="28" t="s">
        <v>125</v>
      </c>
      <c r="AC21" s="78" t="s">
        <v>126</v>
      </c>
      <c r="AD21" s="97" t="s">
        <v>49</v>
      </c>
    </row>
    <row r="22" spans="1:30" ht="232.5" customHeight="1" thickBot="1" x14ac:dyDescent="0.25">
      <c r="A22" s="124"/>
      <c r="B22" s="110" t="s">
        <v>48</v>
      </c>
      <c r="C22" s="111" t="s">
        <v>71</v>
      </c>
      <c r="D22" s="112" t="s">
        <v>105</v>
      </c>
      <c r="E22" s="113" t="s">
        <v>106</v>
      </c>
      <c r="F22" s="113" t="s">
        <v>107</v>
      </c>
      <c r="G22" s="114" t="s">
        <v>49</v>
      </c>
      <c r="H22" s="115" t="s">
        <v>72</v>
      </c>
      <c r="I22" s="115" t="s">
        <v>108</v>
      </c>
      <c r="J22" s="98">
        <v>2</v>
      </c>
      <c r="K22" s="98">
        <v>3</v>
      </c>
      <c r="L22" s="69">
        <f t="shared" si="0"/>
        <v>6</v>
      </c>
      <c r="M22" s="70" t="str">
        <f t="shared" si="1"/>
        <v>MEDIO</v>
      </c>
      <c r="N22" s="72">
        <v>10</v>
      </c>
      <c r="O22" s="71">
        <f t="shared" si="8"/>
        <v>60</v>
      </c>
      <c r="P22" s="116" t="str">
        <f t="shared" si="9"/>
        <v>III</v>
      </c>
      <c r="Q22" s="72" t="str">
        <f t="shared" si="10"/>
        <v>Mejorable</v>
      </c>
      <c r="R22" s="95" t="s">
        <v>109</v>
      </c>
      <c r="S22" s="95"/>
      <c r="T22" s="95">
        <v>7</v>
      </c>
      <c r="U22" s="95"/>
      <c r="V22" s="117">
        <f t="shared" ref="V22" si="11">SUM(S22:U22)</f>
        <v>7</v>
      </c>
      <c r="W22" s="118">
        <v>6</v>
      </c>
      <c r="X22" s="119" t="s">
        <v>110</v>
      </c>
      <c r="Y22" s="99" t="s">
        <v>52</v>
      </c>
      <c r="Z22" s="95" t="s">
        <v>49</v>
      </c>
      <c r="AA22" s="95" t="s">
        <v>49</v>
      </c>
      <c r="AB22" s="95" t="s">
        <v>49</v>
      </c>
      <c r="AC22" s="113" t="s">
        <v>124</v>
      </c>
      <c r="AD22" s="100" t="s">
        <v>49</v>
      </c>
    </row>
  </sheetData>
  <sheetProtection selectLockedCells="1" selectUnlockedCells="1"/>
  <mergeCells count="27">
    <mergeCell ref="R10:Y10"/>
    <mergeCell ref="Z10:AD10"/>
    <mergeCell ref="A8:C8"/>
    <mergeCell ref="D8:I8"/>
    <mergeCell ref="J8:M8"/>
    <mergeCell ref="N8:Z8"/>
    <mergeCell ref="B10:B11"/>
    <mergeCell ref="C10:E10"/>
    <mergeCell ref="F10:F11"/>
    <mergeCell ref="G10:I10"/>
    <mergeCell ref="J10:P10"/>
    <mergeCell ref="A12:A22"/>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s>
  <conditionalFormatting sqref="Q17 Q23:Q71 Q12:Q14">
    <cfRule type="cellIs" dxfId="59" priority="121" operator="equal">
      <formula>"Aceptable"</formula>
    </cfRule>
    <cfRule type="cellIs" dxfId="58" priority="122" operator="equal">
      <formula>"No aceptable"</formula>
    </cfRule>
    <cfRule type="cellIs" dxfId="57" priority="123" operator="equal">
      <formula>"Mejorable"</formula>
    </cfRule>
    <cfRule type="cellIs" dxfId="56" priority="124" operator="equal">
      <formula>"No Aceptable o Aceptable con Control Específico"</formula>
    </cfRule>
  </conditionalFormatting>
  <conditionalFormatting sqref="M23:M71">
    <cfRule type="cellIs" dxfId="55" priority="117" operator="equal">
      <formula>"MUY ALTO"</formula>
    </cfRule>
    <cfRule type="cellIs" dxfId="54" priority="118" operator="equal">
      <formula>"ALTO"</formula>
    </cfRule>
    <cfRule type="cellIs" dxfId="53" priority="119" operator="equal">
      <formula>"MEDIO"</formula>
    </cfRule>
    <cfRule type="cellIs" dxfId="52" priority="120" operator="equal">
      <formula>"BAJO"</formula>
    </cfRule>
  </conditionalFormatting>
  <conditionalFormatting sqref="M17 M12:M14 M21">
    <cfRule type="cellIs" dxfId="51" priority="113" operator="equal">
      <formula>"MUY ALTO"</formula>
    </cfRule>
    <cfRule type="cellIs" dxfId="50" priority="114" operator="equal">
      <formula>"BAJO"</formula>
    </cfRule>
    <cfRule type="cellIs" dxfId="49" priority="115" operator="equal">
      <formula>"MEDIO"</formula>
    </cfRule>
    <cfRule type="cellIs" dxfId="48" priority="116" operator="equal">
      <formula>"ALTO"</formula>
    </cfRule>
  </conditionalFormatting>
  <conditionalFormatting sqref="M15">
    <cfRule type="cellIs" dxfId="47" priority="89" operator="equal">
      <formula>"MUY ALTO"</formula>
    </cfRule>
    <cfRule type="cellIs" dxfId="46" priority="90" operator="equal">
      <formula>"BAJO"</formula>
    </cfRule>
    <cfRule type="cellIs" dxfId="45" priority="91" operator="equal">
      <formula>"MEDIO"</formula>
    </cfRule>
    <cfRule type="cellIs" dxfId="44" priority="92" operator="equal">
      <formula>"ALTO"</formula>
    </cfRule>
  </conditionalFormatting>
  <conditionalFormatting sqref="Q15 Q21">
    <cfRule type="cellIs" dxfId="43" priority="93" operator="equal">
      <formula>"Aceptable"</formula>
    </cfRule>
    <cfRule type="cellIs" dxfId="42" priority="94" operator="equal">
      <formula>"Mejorable"</formula>
    </cfRule>
    <cfRule type="cellIs" dxfId="41" priority="95" operator="equal">
      <formula>"No Aceptable o Aceptable con Control Específico"</formula>
    </cfRule>
    <cfRule type="cellIs" dxfId="40" priority="96" operator="equal">
      <formula>"No aceptable"</formula>
    </cfRule>
  </conditionalFormatting>
  <conditionalFormatting sqref="M18">
    <cfRule type="cellIs" dxfId="39" priority="81" operator="equal">
      <formula>"MUY ALTO"</formula>
    </cfRule>
    <cfRule type="cellIs" dxfId="38" priority="82" operator="equal">
      <formula>"BAJO"</formula>
    </cfRule>
    <cfRule type="cellIs" dxfId="37" priority="83" operator="equal">
      <formula>"MEDIO"</formula>
    </cfRule>
    <cfRule type="cellIs" dxfId="36" priority="84" operator="equal">
      <formula>"ALTO"</formula>
    </cfRule>
  </conditionalFormatting>
  <conditionalFormatting sqref="Q18">
    <cfRule type="cellIs" dxfId="35" priority="85" operator="equal">
      <formula>"Aceptable"</formula>
    </cfRule>
    <cfRule type="cellIs" dxfId="34" priority="86" operator="equal">
      <formula>"Mejorable"</formula>
    </cfRule>
    <cfRule type="cellIs" dxfId="33" priority="87" operator="equal">
      <formula>"No Aceptable o Aceptable con Control Específico"</formula>
    </cfRule>
    <cfRule type="cellIs" dxfId="32" priority="88" operator="equal">
      <formula>"No aceptable"</formula>
    </cfRule>
  </conditionalFormatting>
  <conditionalFormatting sqref="M16">
    <cfRule type="cellIs" dxfId="31" priority="73" operator="equal">
      <formula>"MUY ALTO"</formula>
    </cfRule>
    <cfRule type="cellIs" dxfId="30" priority="74" operator="equal">
      <formula>"BAJO"</formula>
    </cfRule>
    <cfRule type="cellIs" dxfId="29" priority="75" operator="equal">
      <formula>"MEDIO"</formula>
    </cfRule>
    <cfRule type="cellIs" dxfId="28" priority="76" operator="equal">
      <formula>"ALTO"</formula>
    </cfRule>
  </conditionalFormatting>
  <conditionalFormatting sqref="Q16">
    <cfRule type="cellIs" dxfId="27" priority="77" operator="equal">
      <formula>"Aceptable"</formula>
    </cfRule>
    <cfRule type="cellIs" dxfId="26" priority="78" operator="equal">
      <formula>"Mejorable"</formula>
    </cfRule>
    <cfRule type="cellIs" dxfId="25" priority="79" operator="equal">
      <formula>"No Aceptable o Aceptable con Control Específico"</formula>
    </cfRule>
    <cfRule type="cellIs" dxfId="24" priority="80" operator="equal">
      <formula>"No aceptable"</formula>
    </cfRule>
  </conditionalFormatting>
  <conditionalFormatting sqref="Q20">
    <cfRule type="cellIs" dxfId="23" priority="45" operator="equal">
      <formula>"Aceptable"</formula>
    </cfRule>
    <cfRule type="cellIs" dxfId="22" priority="46" operator="equal">
      <formula>"No aceptable"</formula>
    </cfRule>
    <cfRule type="cellIs" dxfId="21" priority="47" operator="equal">
      <formula>"Mejorable"</formula>
    </cfRule>
    <cfRule type="cellIs" dxfId="20" priority="48" operator="equal">
      <formula>"No Aceptable o Aceptable con Control Específico"</formula>
    </cfRule>
  </conditionalFormatting>
  <conditionalFormatting sqref="M20">
    <cfRule type="cellIs" dxfId="19" priority="41" operator="equal">
      <formula>"MUY ALTO"</formula>
    </cfRule>
    <cfRule type="cellIs" dxfId="18" priority="42" operator="equal">
      <formula>"BAJO"</formula>
    </cfRule>
    <cfRule type="cellIs" dxfId="17" priority="43" operator="equal">
      <formula>"MEDIO"</formula>
    </cfRule>
    <cfRule type="cellIs" dxfId="16" priority="44" operator="equal">
      <formula>"ALTO"</formula>
    </cfRule>
  </conditionalFormatting>
  <conditionalFormatting sqref="M22">
    <cfRule type="cellIs" dxfId="15" priority="1" operator="equal">
      <formula>"MUY ALTO"</formula>
    </cfRule>
    <cfRule type="cellIs" dxfId="14" priority="2" operator="equal">
      <formula>"BAJO"</formula>
    </cfRule>
    <cfRule type="cellIs" dxfId="13" priority="3" operator="equal">
      <formula>"MEDIO"</formula>
    </cfRule>
    <cfRule type="cellIs" dxfId="12" priority="4" operator="equal">
      <formula>"ALTO"</formula>
    </cfRule>
  </conditionalFormatting>
  <conditionalFormatting sqref="M19">
    <cfRule type="cellIs" dxfId="11" priority="9" operator="equal">
      <formula>"MUY ALTO"</formula>
    </cfRule>
    <cfRule type="cellIs" dxfId="10" priority="10" operator="equal">
      <formula>"BAJO"</formula>
    </cfRule>
    <cfRule type="cellIs" dxfId="9" priority="11" operator="equal">
      <formula>"MEDIO"</formula>
    </cfRule>
    <cfRule type="cellIs" dxfId="8" priority="12" operator="equal">
      <formula>"ALTO"</formula>
    </cfRule>
  </conditionalFormatting>
  <conditionalFormatting sqref="Q19">
    <cfRule type="cellIs" dxfId="7" priority="13" operator="equal">
      <formula>"Aceptable"</formula>
    </cfRule>
    <cfRule type="cellIs" dxfId="6" priority="14" operator="equal">
      <formula>"Mejorable"</formula>
    </cfRule>
    <cfRule type="cellIs" dxfId="5" priority="15" operator="equal">
      <formula>"No Aceptable o Aceptable con Control Específico"</formula>
    </cfRule>
    <cfRule type="cellIs" dxfId="4" priority="16" operator="equal">
      <formula>"No aceptable"</formula>
    </cfRule>
  </conditionalFormatting>
  <conditionalFormatting sqref="Q22">
    <cfRule type="cellIs" dxfId="3" priority="5" operator="equal">
      <formula>"Aceptable"</formula>
    </cfRule>
    <cfRule type="cellIs" dxfId="2" priority="6" operator="equal">
      <formula>"Mejorable"</formula>
    </cfRule>
    <cfRule type="cellIs" dxfId="1" priority="7" operator="equal">
      <formula>"No Aceptable o Aceptable con Control Específico"</formula>
    </cfRule>
    <cfRule type="cellIs" dxfId="0"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PANALPINA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Arturo Rodríguez</dc:creator>
  <cp:lastModifiedBy>Jenny Milena Leon Gomez</cp:lastModifiedBy>
  <dcterms:created xsi:type="dcterms:W3CDTF">2014-10-02T12:16:42Z</dcterms:created>
  <dcterms:modified xsi:type="dcterms:W3CDTF">2017-03-27T20:10:29Z</dcterms:modified>
</cp:coreProperties>
</file>