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jleongo1\Documents\SEGURIDAD Y SALUD EN EL TRABAJO MILENA LEON\4 MATRIZ DE PELIGROS Y RIESGOS\2017\matrices 2017\"/>
    </mc:Choice>
  </mc:AlternateContent>
  <bookViews>
    <workbookView xWindow="0" yWindow="0" windowWidth="28800" windowHeight="11835"/>
  </bookViews>
  <sheets>
    <sheet name="CASITA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stado_acta">[1]Listas!$H$2:$H$7</definedName>
    <definedName name="Estado_reunión">[1]Listas!$G$2:$G$6</definedName>
    <definedName name="Porce_ejecutado">[2]Listas!$J$2:$J$4</definedName>
    <definedName name="Tipo_reunión">[1]Listas!$F$2:$F$14</definedName>
  </definedNames>
  <calcPr calcId="152511"/>
</workbook>
</file>

<file path=xl/calcChain.xml><?xml version="1.0" encoding="utf-8"?>
<calcChain xmlns="http://schemas.openxmlformats.org/spreadsheetml/2006/main">
  <c r="O14" i="1" l="1"/>
  <c r="O13" i="1"/>
  <c r="V15" i="1" l="1"/>
  <c r="L15" i="1"/>
  <c r="O15" i="1" s="1"/>
  <c r="P15" i="1" s="1"/>
  <c r="Q15" i="1" s="1"/>
  <c r="M15" i="1"/>
  <c r="L12" i="1"/>
  <c r="M12" i="1" s="1"/>
  <c r="O12" i="1" l="1"/>
  <c r="P12" i="1" s="1"/>
  <c r="Q12" i="1" s="1"/>
</calcChain>
</file>

<file path=xl/comments1.xml><?xml version="1.0" encoding="utf-8"?>
<comments xmlns="http://schemas.openxmlformats.org/spreadsheetml/2006/main">
  <authors>
    <author>Diego Alejandro Rodríguez García</author>
    <author/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Proceso: </t>
        </r>
        <r>
          <rPr>
            <sz val="9"/>
            <color indexed="81"/>
            <rFont val="Tahoma"/>
            <family val="2"/>
          </rPr>
          <t>Conjunto de actividades mutuamente relacionadas o que interactúan, las cuales transforman elementos de entrada en resultados (NTC ISO 9000).</t>
        </r>
      </text>
    </comment>
    <comment ref="C10" authorId="1" shapeId="0">
      <text>
        <r>
          <rPr>
            <b/>
            <sz val="9"/>
            <color indexed="8"/>
            <rFont val="Tahoma"/>
            <family val="2"/>
          </rPr>
          <t>Peligro:</t>
        </r>
        <r>
          <rPr>
            <sz val="9"/>
            <color indexed="8"/>
            <rFont val="Tahoma"/>
            <family val="2"/>
          </rPr>
          <t xml:space="preserve"> Fuente, situación o acto con potencial de daño en términos de enfermedad, lesión a las personas o una combinación de éstos.</t>
        </r>
      </text>
    </comment>
    <comment ref="G10" authorId="1" shapeId="0">
      <text>
        <r>
          <rPr>
            <sz val="8"/>
            <color indexed="8"/>
            <rFont val="Arial"/>
            <family val="2"/>
          </rPr>
          <t>Corresponden a Medidas de Intervención en Fuente (F), Medio (M) y Trabajador (T) que se vienen aplicando de forma permanente en el IDU, de acuerdo con "Medidas de Control para cada uno de los Peligros (Factores de Riesgo)" y según Métodos de Control ohsas 18001: Eliminación, Sustitución, Controles de Ingenieria, Señalización / Advertencia, Controles Administrativos y Equipos / Elementos de Protección Personal.</t>
        </r>
      </text>
    </comment>
    <comment ref="J10" authorId="1" shapeId="0">
      <text>
        <r>
          <rPr>
            <sz val="8"/>
            <color indexed="8"/>
            <rFont val="Arial"/>
            <family val="2"/>
          </rPr>
          <t>Evaluación del Riesgo: Proceso para determinar el nivel de riesgo  asociado al nivel de probabilidad y el nivel de consecuencia. Es calificar el riesgo asociado a cada peligro, incluyendo los controles existeñtes que están implementados. Se considera la eficacia de dichos controles, así como la probabilidad y las consecuencias si éstos fallan.</t>
        </r>
      </text>
    </comment>
    <comment ref="J11" authorId="1" shapeId="0">
      <text>
        <r>
          <rPr>
            <b/>
            <sz val="8"/>
            <color indexed="8"/>
            <rFont val="Tahoma"/>
            <family val="2"/>
          </rPr>
          <t xml:space="preserve">Nivel de Deficiencia:
</t>
        </r>
        <r>
          <rPr>
            <sz val="8"/>
            <color indexed="8"/>
            <rFont val="Tahoma"/>
            <family val="2"/>
          </rPr>
          <t>Magnitud de la relación esperable entre (1) el conjunto depeligros detectados y su relación causal directa con posibles incidentes y (2), con la eficacia de las medidas preventivas existentes en un lugar de trabajo.</t>
        </r>
      </text>
    </comment>
    <comment ref="K11" authorId="1" shapeId="0">
      <text>
        <r>
          <rPr>
            <b/>
            <sz val="8"/>
            <color indexed="8"/>
            <rFont val="Tahoma"/>
            <family val="2"/>
          </rPr>
          <t xml:space="preserve">NIVEL DE EXPOSICION (NE)
</t>
        </r>
        <r>
          <rPr>
            <sz val="8"/>
            <color indexed="8"/>
            <rFont val="Tahoma"/>
            <family val="2"/>
          </rPr>
          <t>Situación de exposición a un peligro que se presenta en un tiempo determinado durante la jornada Laboral</t>
        </r>
      </text>
    </comment>
    <comment ref="L11" authorId="1" shapeId="0">
      <text>
        <r>
          <rPr>
            <b/>
            <sz val="8"/>
            <color indexed="8"/>
            <rFont val="Tahoma"/>
            <family val="2"/>
          </rPr>
          <t xml:space="preserve">NIVEL DE PROBABILIDAD (NP) 
</t>
        </r>
        <r>
          <rPr>
            <sz val="8"/>
            <color indexed="8"/>
            <rFont val="Tahoma"/>
            <family val="2"/>
          </rPr>
          <t>Producto del Nivel de Deficiencia por el Nivel de Exposición.</t>
        </r>
      </text>
    </comment>
    <comment ref="M11" authorId="1" shapeId="0">
      <text>
        <r>
          <rPr>
            <b/>
            <sz val="8"/>
            <color indexed="8"/>
            <rFont val="Tahoma"/>
            <family val="2"/>
          </rPr>
          <t>Muy Alto (MA) Enlre 40 y 24</t>
        </r>
        <r>
          <rPr>
            <sz val="8"/>
            <color indexed="8"/>
            <rFont val="Tahoma"/>
            <family val="2"/>
          </rPr>
          <t xml:space="preserve"> Situación deficiente con exposición continua, o muy deficiente con exposición frecuente. Normalmente la materialización del riesgo ocurre con frecuencia.
</t>
        </r>
        <r>
          <rPr>
            <b/>
            <sz val="8"/>
            <color indexed="8"/>
            <rFont val="Tahoma"/>
            <family val="2"/>
          </rPr>
          <t>Alto (A) Entre 20 y 10</t>
        </r>
        <r>
          <rPr>
            <sz val="8"/>
            <color indexed="8"/>
            <rFont val="Tahoma"/>
            <family val="2"/>
          </rPr>
          <t xml:space="preserve"> Situación deficiente con exposición frecuente u ocasional, o bien situación muy deficiente con exposición ocasional o esporádica. La materialización del riesgo es posible que suceda varias veces en la
vida laboral.
</t>
        </r>
        <r>
          <rPr>
            <b/>
            <sz val="8"/>
            <color indexed="8"/>
            <rFont val="Tahoma"/>
            <family val="2"/>
          </rPr>
          <t xml:space="preserve">Medio (M) Entre 8 y 6 </t>
        </r>
        <r>
          <rPr>
            <sz val="8"/>
            <color indexed="8"/>
            <rFont val="Tahoma"/>
            <family val="2"/>
          </rPr>
          <t xml:space="preserve">Situación deficiente con exposición esporádica, o bien situación mejorable con exposición continuada o frecuente. Es posible que suceda el daño alguna vez.
</t>
        </r>
        <r>
          <rPr>
            <b/>
            <sz val="8"/>
            <color indexed="8"/>
            <rFont val="Tahoma"/>
            <family val="2"/>
          </rPr>
          <t xml:space="preserve">Bajo (B) Enlre 4 y 2
</t>
        </r>
        <r>
          <rPr>
            <sz val="8"/>
            <color indexed="8"/>
            <rFont val="Tahoma"/>
            <family val="2"/>
          </rPr>
          <t>Situación mejorable con exposición ocasional o esporádica, o situación sin anomalía destacable con cualquier nivel de exposición. No es esperable que se materialice el riesgo, aunque puede ser</t>
        </r>
      </text>
    </comment>
    <comment ref="N11" authorId="1" shapeId="0">
      <text>
        <r>
          <rPr>
            <b/>
            <sz val="8"/>
            <color indexed="8"/>
            <rFont val="Tahoma"/>
            <family val="2"/>
          </rPr>
          <t>Mortal o Catastrofico</t>
        </r>
        <r>
          <rPr>
            <sz val="8"/>
            <color indexed="8"/>
            <rFont val="Tahoma"/>
            <family val="2"/>
          </rPr>
          <t xml:space="preserve"> (M) 100 Muerte (s)
</t>
        </r>
        <r>
          <rPr>
            <b/>
            <sz val="8"/>
            <color indexed="8"/>
            <rFont val="Tahoma"/>
            <family val="2"/>
          </rPr>
          <t>Muy grave (</t>
        </r>
        <r>
          <rPr>
            <sz val="8"/>
            <color indexed="8"/>
            <rFont val="Tahoma"/>
            <family val="2"/>
          </rPr>
          <t xml:space="preserve">MG) 60 Lesiones o enfermedades graves irreparables (lncapacidad permante parcial o invalidez
</t>
        </r>
        <r>
          <rPr>
            <b/>
            <sz val="8"/>
            <color indexed="8"/>
            <rFont val="Tahoma"/>
            <family val="2"/>
          </rPr>
          <t>Grave</t>
        </r>
        <r>
          <rPr>
            <sz val="8"/>
            <color indexed="8"/>
            <rFont val="Tahoma"/>
            <family val="2"/>
          </rPr>
          <t xml:space="preserve"> (G) 25 , Les\ones o enfermedades con Incapacrdad laboral temporal (ILT).
</t>
        </r>
        <r>
          <rPr>
            <b/>
            <sz val="8"/>
            <color indexed="8"/>
            <rFont val="Tahoma"/>
            <family val="2"/>
          </rPr>
          <t xml:space="preserve">Leve </t>
        </r>
        <r>
          <rPr>
            <sz val="8"/>
            <color indexed="8"/>
            <rFont val="Tahoma"/>
            <family val="2"/>
          </rPr>
          <t>(L) 10 Lesiones o entermedades que no requieren incapacidad.</t>
        </r>
      </text>
    </comment>
    <comment ref="O11" authorId="1" shapeId="0">
      <text>
        <r>
          <rPr>
            <sz val="8"/>
            <color indexed="8"/>
            <rFont val="Tahoma"/>
            <family val="2"/>
          </rPr>
          <t>Nivel de riesgo y de intervención</t>
        </r>
        <r>
          <rPr>
            <b/>
            <sz val="8"/>
            <color indexed="8"/>
            <rFont val="Tahoma"/>
            <family val="2"/>
          </rPr>
          <t xml:space="preserve"> NR=NPxNC</t>
        </r>
      </text>
    </comment>
    <comment ref="P11" authorId="1" shapeId="0">
      <text>
        <r>
          <rPr>
            <b/>
            <sz val="8"/>
            <color indexed="8"/>
            <rFont val="Tahoma"/>
            <family val="2"/>
          </rPr>
          <t xml:space="preserve">I 4000 - 600 </t>
        </r>
        <r>
          <rPr>
            <sz val="8"/>
            <color indexed="8"/>
            <rFont val="Tahoma"/>
            <family val="2"/>
          </rPr>
          <t xml:space="preserve">Situación crítica. Suspender actividades hasta que el riesgo esté bajo control. lntervención urgente.
</t>
        </r>
        <r>
          <rPr>
            <b/>
            <sz val="8"/>
            <color indexed="8"/>
            <rFont val="Tahoma"/>
            <family val="2"/>
          </rPr>
          <t xml:space="preserve">Il 500 - 150 </t>
        </r>
        <r>
          <rPr>
            <sz val="8"/>
            <color indexed="8"/>
            <rFont val="Tahoma"/>
            <family val="2"/>
          </rPr>
          <t xml:space="preserve">Corregir y adoptar medidas de control de inmediato
</t>
        </r>
        <r>
          <rPr>
            <b/>
            <sz val="8"/>
            <color indexed="8"/>
            <rFont val="Tahoma"/>
            <family val="2"/>
          </rPr>
          <t xml:space="preserve">Ill 120 - 40 </t>
        </r>
        <r>
          <rPr>
            <sz val="8"/>
            <color indexed="8"/>
            <rFont val="Tahoma"/>
            <family val="2"/>
          </rPr>
          <t xml:space="preserve">Mejorar si es posible. Sería conveniente justificar la intervención y su rentabilidad.
</t>
        </r>
        <r>
          <rPr>
            <b/>
            <sz val="8"/>
            <color indexed="8"/>
            <rFont val="Tahoma"/>
            <family val="2"/>
          </rPr>
          <t xml:space="preserve">IV 20 </t>
        </r>
        <r>
          <rPr>
            <sz val="8"/>
            <color indexed="8"/>
            <rFont val="Tahoma"/>
            <family val="2"/>
          </rPr>
          <t>Mantener las medidas de control exlstentes, pero se deberían considerar soluciones o mejoras y se deben hacer comprobaciones periódicas para asegurar que el riesgo aún es aceptable.</t>
        </r>
      </text>
    </comment>
    <comment ref="Q11" authorId="1" shapeId="0">
      <text>
        <r>
          <rPr>
            <b/>
            <sz val="8"/>
            <color indexed="8"/>
            <rFont val="Arial"/>
            <family val="2"/>
          </rPr>
          <t>I No Aceptable</t>
        </r>
        <r>
          <rPr>
            <sz val="8"/>
            <color indexed="8"/>
            <rFont val="Arial"/>
            <family val="2"/>
          </rPr>
          <t xml:space="preserve"> Situación crítica, correccíón urgente
</t>
        </r>
        <r>
          <rPr>
            <b/>
            <sz val="8"/>
            <color indexed="8"/>
            <rFont val="Arial"/>
            <family val="2"/>
          </rPr>
          <t>II No Aceptable o Aceptable
con control especifico.</t>
        </r>
        <r>
          <rPr>
            <sz val="8"/>
            <color indexed="8"/>
            <rFont val="Arial"/>
            <family val="2"/>
          </rPr>
          <t xml:space="preserve"> Corregir o adoptar medidas de control
</t>
        </r>
        <r>
          <rPr>
            <b/>
            <sz val="8"/>
            <color indexed="8"/>
            <rFont val="Arial"/>
            <family val="2"/>
          </rPr>
          <t>III Mejorable.</t>
        </r>
        <r>
          <rPr>
            <sz val="8"/>
            <color indexed="8"/>
            <rFont val="Arial"/>
            <family val="2"/>
          </rPr>
          <t xml:space="preserve"> Mejorar el control existente
</t>
        </r>
        <r>
          <rPr>
            <b/>
            <sz val="8"/>
            <color indexed="8"/>
            <rFont val="Arial"/>
            <family val="2"/>
          </rPr>
          <t>IV Aceptable</t>
        </r>
        <r>
          <rPr>
            <sz val="8"/>
            <color indexed="8"/>
            <rFont val="Arial"/>
            <family val="2"/>
          </rPr>
          <t xml:space="preserve"> No intervenir, salvo que un análisis más preciso lo justifique</t>
        </r>
      </text>
    </comment>
    <comment ref="Z11" authorId="1" shapeId="0">
      <text>
        <r>
          <rPr>
            <b/>
            <sz val="7"/>
            <color indexed="8"/>
            <rFont val="Tahoma"/>
            <family val="2"/>
          </rPr>
          <t xml:space="preserve">Eliminación: </t>
        </r>
        <r>
          <rPr>
            <sz val="7"/>
            <color indexed="8"/>
            <rFont val="Tahoma"/>
            <family val="2"/>
          </rPr>
          <t xml:space="preserve">Modificar un diseño para eliminar el peligro, por ejemplo, introducir
dispositivos mecánicos de levantamiento para eliminar el peligro de manipulación manual.
</t>
        </r>
      </text>
    </comment>
    <comment ref="AA11" authorId="1" shapeId="0">
      <text>
        <r>
          <rPr>
            <b/>
            <sz val="7"/>
            <color indexed="8"/>
            <rFont val="Tahoma"/>
            <family val="2"/>
          </rPr>
          <t>Sustitución:</t>
        </r>
        <r>
          <rPr>
            <sz val="7"/>
            <color indexed="8"/>
            <rFont val="Tahoma"/>
            <family val="2"/>
          </rPr>
          <t xml:space="preserve"> reemplazar por un material menos peligroso o reducir la energía del sistema (por ejemplo, reducir lafuerza, el amperaje, la presión, la temperatura, el ruido, etc.).
• Sustitución por un material menos peligroso  </t>
        </r>
      </text>
    </comment>
    <comment ref="AB11" authorId="1" shapeId="0">
      <text>
        <r>
          <rPr>
            <b/>
            <sz val="7"/>
            <color indexed="8"/>
            <rFont val="Tahoma"/>
            <family val="2"/>
          </rPr>
          <t xml:space="preserve">Controles de ingeniería: </t>
        </r>
        <r>
          <rPr>
            <sz val="7"/>
            <color indexed="8"/>
            <rFont val="Tahoma"/>
            <family val="2"/>
          </rPr>
          <t xml:space="preserve">instalar sistemas de ventilación, protección para las máquinas, enclavamiento, cerramientos acústicos, etc. 
• Sistemas de ventilación
• Guardas de Maquinaria
• Encerramientos para el ruido
• Los cortacircuitos (breakers)  
• Barandas de seguridad
</t>
        </r>
      </text>
    </comment>
    <comment ref="AC11" authorId="1" shapeId="0">
      <text>
        <r>
          <rPr>
            <b/>
            <sz val="7"/>
            <color indexed="8"/>
            <rFont val="Tahoma"/>
            <family val="2"/>
          </rPr>
          <t xml:space="preserve">Controles administrativos: 
</t>
        </r>
        <r>
          <rPr>
            <sz val="7"/>
            <color indexed="8"/>
            <rFont val="Tahoma"/>
            <family val="2"/>
          </rPr>
          <t>• Instalación de alarmas,
• procedimientos de seguridad de los equipos, controles de acceso, capacitación del personal.
• Procedimientos de trabajo seguro (Controles Operacionales)
• Rotación de trabajadores
• Inspecciones de Seguridad
• Entrenamientos de Seguridad en General</t>
        </r>
      </text>
    </comment>
    <comment ref="AD11" authorId="1" shapeId="0">
      <text>
        <r>
          <rPr>
            <sz val="7"/>
            <color indexed="8"/>
            <rFont val="Arial"/>
            <family val="2"/>
          </rPr>
          <t>• Cascos
• Gafas de Seguridad
• Protectores Auditivos
• Protectores Respiratorios 
• Protectores Faciales
• Botas de Seguridad
• Guantes de Seguridad
• Entre otros</t>
        </r>
      </text>
    </comment>
  </commentList>
</comments>
</file>

<file path=xl/sharedStrings.xml><?xml version="1.0" encoding="utf-8"?>
<sst xmlns="http://schemas.openxmlformats.org/spreadsheetml/2006/main" count="120" uniqueCount="86">
  <si>
    <t>Ninguno</t>
  </si>
  <si>
    <t>Si</t>
  </si>
  <si>
    <t>SI</t>
  </si>
  <si>
    <t xml:space="preserve">Quemaduras, contracciones musculares, </t>
  </si>
  <si>
    <t>EQUIPOS/ELEMENTOS DE PROTECCIÓN PERSONAL</t>
  </si>
  <si>
    <t>SEÑALIZACIÓN /ADMINISTRACIÓN CONTROLES ADMINISTRATIVOS</t>
  </si>
  <si>
    <t>CONTROLES DE INGENIERÍA</t>
  </si>
  <si>
    <t>SUSTITUCIÓN</t>
  </si>
  <si>
    <t>ELIINACIÓN</t>
  </si>
  <si>
    <t>Existencia de Requisito Legal   Si / No</t>
  </si>
  <si>
    <t>Peor Consecuencia</t>
  </si>
  <si>
    <t>Tiempo de Exposición (Horas)</t>
  </si>
  <si>
    <t>No. Total Expuestos</t>
  </si>
  <si>
    <t>Outsourcing</t>
  </si>
  <si>
    <t>Contratistas</t>
  </si>
  <si>
    <t>Trabajadores  Directos</t>
  </si>
  <si>
    <t>Expuestos</t>
  </si>
  <si>
    <t>Aceptabilidad del Riesgo</t>
  </si>
  <si>
    <t>Interpretación del NR</t>
  </si>
  <si>
    <t>Nivel de Riesgo (NR) e Intervención</t>
  </si>
  <si>
    <t>Nivel de Consecuencia</t>
  </si>
  <si>
    <t>Interpretación del Nivel de Probabilidad</t>
  </si>
  <si>
    <t>Nivel de  Probabilidad NP (ND X NR)</t>
  </si>
  <si>
    <t xml:space="preserve">Nivel de Exposición </t>
  </si>
  <si>
    <t>Nivel de Deficiencia (ND)</t>
  </si>
  <si>
    <t>Individuo</t>
  </si>
  <si>
    <t>Medio</t>
  </si>
  <si>
    <t>Fuente</t>
  </si>
  <si>
    <t>FUENTE GENERADORA</t>
  </si>
  <si>
    <t>DESCRIPCIÓN DEL (LOS)  PELIGRO (S)</t>
  </si>
  <si>
    <t>CLASIFICACIÓN</t>
  </si>
  <si>
    <t>MEDIDAS DE INTERVENCION</t>
  </si>
  <si>
    <t>CRITERIOS PARA ESTABLECER CONTROLES</t>
  </si>
  <si>
    <t>Valoración del Riesgo</t>
  </si>
  <si>
    <t>EVALUACION DEL RIESGO</t>
  </si>
  <si>
    <t>CONTROLES EXISTENTES</t>
  </si>
  <si>
    <t>EFECTOS POSIBLES</t>
  </si>
  <si>
    <t>IDENTIFICACIÓN DEL PELIGRO</t>
  </si>
  <si>
    <t>Rutinaria
(SI / NO)</t>
  </si>
  <si>
    <t>TAREA</t>
  </si>
  <si>
    <t>ELABORADO POR:</t>
  </si>
  <si>
    <t>FECHA DE ELABORACIÓN</t>
  </si>
  <si>
    <t>ÁREA:</t>
  </si>
  <si>
    <t>ACTIVIDAD</t>
  </si>
  <si>
    <t>SUBDIRECCIÓN TÉCNICA DE RECURSOS FÍSICOS</t>
  </si>
  <si>
    <t>DEPENDENCIA:</t>
  </si>
  <si>
    <t>Gestión de Recursos Físicos</t>
  </si>
  <si>
    <t xml:space="preserve">PROCESO (S): </t>
  </si>
  <si>
    <t>CASITA</t>
  </si>
  <si>
    <t>SEDE O PROYECTO:</t>
  </si>
  <si>
    <t xml:space="preserve">   </t>
  </si>
  <si>
    <t>MATRIZ IDENTIFICACION DE PELIGROS, VALORACION DE RIESGOS Y DETERMINACION DE CONTROLES</t>
  </si>
  <si>
    <t>Condiciones de Seguridad</t>
  </si>
  <si>
    <t>Media y baja tensión, estática. Tensión de Contacto. Tensión de Paso.
Canaletas abiertas. Cableado y tomacorrientes expuestos.
Objetos cerca a tableros eléctricos y cables de media tensión.
Sobrecarga.</t>
  </si>
  <si>
    <t>CARLOS A. RODRIGUEZ</t>
  </si>
  <si>
    <t>Eléctrico (alta y baja tensión, estática). Tableros de controles eléctricos, obstruidos</t>
  </si>
  <si>
    <t>Quemaduras, contracciones musculares, agarrotamiento, fibrilación ventricular, electrocución, Contracciones musculares, quemaduras internas y externas, trastornos cardiovasculares.</t>
  </si>
  <si>
    <t>Psicosocial</t>
  </si>
  <si>
    <t xml:space="preserve">Características de la organización del trabajo: (comunicación, tecnología, organización del trabajo, demandas cualitativas y cuantitativas de la labor). </t>
  </si>
  <si>
    <t>Estrés</t>
  </si>
  <si>
    <t>Ambiente de Trabajo relacionado con las condiciones bajo las cuales se realiza el trabajo de seguridad (Toda la jornada - 12 horas - permanece encerrado y solo el guarda de seguridad en esta area)</t>
  </si>
  <si>
    <t>Estrés ocupacional, predisposición y aumento de susceptibilidad a enfermedades intestinales, cardiovasculares, metabólicas, neuropsiquiátricas, Conflictos, efectos negativos sobre la motivación, predisposición a mayores tasas de ausentismo y accidentalidad.  Disminución del rendimiento laboral.</t>
  </si>
  <si>
    <t>INSTALACIONES ACTUALMENTE EN REMODELACIÓN</t>
  </si>
  <si>
    <r>
      <rPr>
        <b/>
        <sz val="8"/>
        <rFont val="Arial"/>
        <family val="2"/>
      </rPr>
      <t>Se sugiere:</t>
    </r>
    <r>
      <rPr>
        <sz val="8"/>
        <rFont val="Arial"/>
        <family val="2"/>
      </rPr>
      <t xml:space="preserve"> Rotar durante al menos algunos minutos y de forma periodica durante el turno de trabajo, al Sr. Guarda de seguridad de la casita con guardas de seguridad de la sede principal calle 22 o de la sede de la calle 20.</t>
    </r>
  </si>
  <si>
    <t>Biológico</t>
  </si>
  <si>
    <t>Público</t>
  </si>
  <si>
    <r>
      <rPr>
        <b/>
        <sz val="8"/>
        <rFont val="Arial"/>
        <family val="2"/>
      </rPr>
      <t>Se sugiere:</t>
    </r>
    <r>
      <rPr>
        <sz val="8"/>
        <rFont val="Arial"/>
        <family val="2"/>
      </rPr>
      <t xml:space="preserve"> Coordinar y efectuar reunión conjunta entre funcionarios IDU, representantes de la Alcaldía Local de Santa Fe y el Sr. Comandante de la Estación Tercera de la Localidad de Santa Fe, a objeto de mencionar los inconvenientes que se presentan respecto al tema de seguridad en el área de espacio público (Sede "La Casita" de IDU), entre otros temas como aseo y presencia de habitantes de la calle. Solicitar al comandante de la policía nacional (en la reunión planteada), suministrar apoyo policial en horas pico (6:30 a.m. a 7:30 a.m., 12 p.m. a 14.00 p.m. y de 16:00 p.m., a 17:00 p.m.)
Se sugiere al IDU (Recursos Físicos) adelantar gestión con Aguas Bogotá para hacer lavado frecuente del area externa y alrededor de "La Casita".
</t>
    </r>
  </si>
  <si>
    <r>
      <rPr>
        <b/>
        <sz val="8"/>
        <rFont val="Arial"/>
        <family val="2"/>
      </rPr>
      <t>Se sugiere:</t>
    </r>
    <r>
      <rPr>
        <sz val="8"/>
        <rFont val="Arial"/>
        <family val="2"/>
      </rPr>
      <t xml:space="preserve"> Aplicación permanente de los artículos 121 a 152 de la Resolución 2400 de 1979 sobre Condiciones de Vivienda, Higiene y Seguridad en los Establecimientos de Trabajo. Divulgar y hacer el registro correspondiente al guarda de seguridad, de los proceimientos operativos normalizados (PON´S) del Plan de Emergencias. Despejar y mantener en dicha condición los tableros de controles eléctricos.</t>
    </r>
  </si>
  <si>
    <r>
      <rPr>
        <b/>
        <sz val="8"/>
        <rFont val="Arial"/>
        <family val="2"/>
      </rPr>
      <t>Se sugiere:</t>
    </r>
    <r>
      <rPr>
        <sz val="8"/>
        <rFont val="Arial"/>
        <family val="2"/>
      </rPr>
      <t xml:space="preserve"> Solicitar a la Policía Nacional de Colombia el incremento de presencia policial en la zona; es decir, incrementar la seguridad en el cuadrante y la posibilidad de contar con una patrulla o móvil permanente, especialmente en las horas de la mañana y de la tarde de forma tal que se garanticen las condiciones de seguridad no solo de los funcionarios IDU sino también de usuarios y de los y transeúntes del sector. Se sugiere: Implementar y aplicar un Programa de Prevención de Peligros Públicos.</t>
    </r>
  </si>
  <si>
    <t>Reacciones Alérgicas.  Infecciones. Afecciones respiratorias.</t>
  </si>
  <si>
    <t>Caídas, golpes, contusiones, fracturas, heridas y hasta la muerte.</t>
  </si>
  <si>
    <t xml:space="preserve">Presencia de virus, bacterias, hongos, parásitos, ricketsias, fluidos o excrementos riesgo biológico. </t>
  </si>
  <si>
    <t xml:space="preserve">Alrededor de esta sede (La Casita) se encuentra la problemática de baño público de los habitantes de calle del sector y apilamiento de basuras de los restaurantes (pescaderías) vecinas ocasionalmente; adicionalmente a la presencia de  vendedores ambulantes (cigarrillos, comestibles y otras cosas) </t>
  </si>
  <si>
    <t>Exposición a robos, atracos, asaltos, atentados, de orden úblico etc.,</t>
  </si>
  <si>
    <t>Area de ubicación de La Casita, altamente frecuentada por habitantes de la calle y con limitada presencia de la policía.</t>
  </si>
  <si>
    <t>MEDIO</t>
  </si>
  <si>
    <t>ALTO</t>
  </si>
  <si>
    <t>III</t>
  </si>
  <si>
    <t>Mejorable</t>
  </si>
  <si>
    <t>Por ahora solamente el guarda de seguridad asignado a la Casita IDU</t>
  </si>
  <si>
    <t>I</t>
  </si>
  <si>
    <t>No Aceptable</t>
  </si>
  <si>
    <t>Infecciones. Afecciones respiratorias.</t>
  </si>
  <si>
    <t>Fracturas, heridas y hasta la muerte.</t>
  </si>
  <si>
    <t>Por ahora solamente labores de vigilancia - seguridad de las instalaciones</t>
  </si>
  <si>
    <t xml:space="preserve">Vigilancia - Seguridad de las Instalaciones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</si>
</sst>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7" x14ac:knownFonts="1"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b/>
      <sz val="8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0"/>
      <name val="Arial"/>
      <family val="2"/>
    </font>
    <font>
      <b/>
      <sz val="8"/>
      <color theme="0"/>
      <name val="Calibri"/>
      <family val="2"/>
    </font>
    <font>
      <b/>
      <sz val="9"/>
      <color theme="0"/>
      <name val="Arial"/>
      <family val="2"/>
    </font>
    <font>
      <sz val="14"/>
      <name val="Calibri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CCCFF"/>
        <bgColor indexed="42"/>
      </patternFill>
    </fill>
    <fill>
      <patternFill patternType="solid">
        <fgColor rgb="FF60497A"/>
        <bgColor indexed="60"/>
      </patternFill>
    </fill>
    <fill>
      <patternFill patternType="solid">
        <fgColor theme="0"/>
        <bgColor indexed="60"/>
      </patternFill>
    </fill>
    <fill>
      <patternFill patternType="solid">
        <fgColor rgb="FF60497A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9">
    <xf numFmtId="0" fontId="0" fillId="0" borderId="0" xfId="0"/>
    <xf numFmtId="0" fontId="1" fillId="2" borderId="0" xfId="1" applyFont="1" applyFill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Protection="1"/>
    <xf numFmtId="0" fontId="3" fillId="2" borderId="0" xfId="1" applyFont="1" applyFill="1" applyProtection="1"/>
    <xf numFmtId="0" fontId="22" fillId="5" borderId="5" xfId="1" applyFont="1" applyFill="1" applyBorder="1" applyAlignment="1" applyProtection="1">
      <alignment horizontal="center" vertical="center" wrapText="1"/>
    </xf>
    <xf numFmtId="0" fontId="22" fillId="5" borderId="6" xfId="1" applyFont="1" applyFill="1" applyBorder="1" applyAlignment="1" applyProtection="1">
      <alignment horizontal="center" vertical="center" wrapText="1"/>
    </xf>
    <xf numFmtId="0" fontId="22" fillId="5" borderId="6" xfId="0" applyFont="1" applyFill="1" applyBorder="1" applyAlignment="1" applyProtection="1">
      <alignment horizontal="center" vertical="center" textRotation="90" wrapText="1"/>
    </xf>
    <xf numFmtId="1" fontId="22" fillId="5" borderId="6" xfId="1" applyNumberFormat="1" applyFont="1" applyFill="1" applyBorder="1" applyAlignment="1" applyProtection="1">
      <alignment horizontal="center" vertical="center" textRotation="90" wrapText="1"/>
    </xf>
    <xf numFmtId="0" fontId="22" fillId="5" borderId="7" xfId="1" applyFont="1" applyFill="1" applyBorder="1" applyAlignment="1" applyProtection="1">
      <alignment horizontal="center" vertical="center" textRotation="90" wrapText="1"/>
    </xf>
    <xf numFmtId="0" fontId="22" fillId="5" borderId="6" xfId="1" applyFont="1" applyFill="1" applyBorder="1" applyAlignment="1" applyProtection="1">
      <alignment horizontal="center" vertical="center" textRotation="90" wrapText="1"/>
    </xf>
    <xf numFmtId="0" fontId="23" fillId="5" borderId="6" xfId="0" applyFont="1" applyFill="1" applyBorder="1" applyAlignment="1" applyProtection="1">
      <alignment horizontal="center" vertical="center" textRotation="90" wrapText="1"/>
    </xf>
    <xf numFmtId="1" fontId="22" fillId="5" borderId="6" xfId="1" applyNumberFormat="1" applyFont="1" applyFill="1" applyBorder="1" applyAlignment="1" applyProtection="1">
      <alignment textRotation="90" wrapText="1"/>
    </xf>
    <xf numFmtId="1" fontId="22" fillId="5" borderId="6" xfId="1" applyNumberFormat="1" applyFont="1" applyFill="1" applyBorder="1" applyAlignment="1" applyProtection="1">
      <alignment horizontal="center" textRotation="90" wrapText="1"/>
    </xf>
    <xf numFmtId="1" fontId="22" fillId="5" borderId="6" xfId="0" applyNumberFormat="1" applyFont="1" applyFill="1" applyBorder="1" applyAlignment="1" applyProtection="1">
      <alignment horizontal="center" textRotation="90" wrapText="1"/>
    </xf>
    <xf numFmtId="0" fontId="4" fillId="2" borderId="0" xfId="1" applyFont="1" applyFill="1" applyProtection="1"/>
    <xf numFmtId="0" fontId="1" fillId="3" borderId="0" xfId="1" applyFont="1" applyFill="1" applyProtection="1"/>
    <xf numFmtId="1" fontId="4" fillId="2" borderId="9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top" wrapText="1"/>
    </xf>
    <xf numFmtId="1" fontId="4" fillId="2" borderId="0" xfId="1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vertical="center" wrapText="1"/>
    </xf>
    <xf numFmtId="0" fontId="8" fillId="3" borderId="0" xfId="1" applyFont="1" applyFill="1" applyProtection="1"/>
    <xf numFmtId="0" fontId="10" fillId="2" borderId="0" xfId="0" applyFont="1" applyFill="1" applyBorder="1" applyAlignment="1" applyProtection="1">
      <alignment horizontal="right"/>
    </xf>
    <xf numFmtId="0" fontId="1" fillId="2" borderId="0" xfId="1" applyFont="1" applyFill="1" applyBorder="1" applyProtection="1"/>
    <xf numFmtId="0" fontId="2" fillId="2" borderId="0" xfId="1" applyFont="1" applyFill="1" applyBorder="1" applyProtection="1"/>
    <xf numFmtId="0" fontId="22" fillId="5" borderId="8" xfId="1" applyFont="1" applyFill="1" applyBorder="1" applyAlignment="1" applyProtection="1">
      <alignment horizontal="center" vertical="center" wrapText="1"/>
    </xf>
    <xf numFmtId="1" fontId="24" fillId="5" borderId="2" xfId="1" applyNumberFormat="1" applyFont="1" applyFill="1" applyBorder="1" applyAlignment="1" applyProtection="1">
      <alignment horizontal="center" vertical="center" wrapText="1"/>
    </xf>
    <xf numFmtId="1" fontId="22" fillId="5" borderId="6" xfId="1" applyNumberFormat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top" wrapText="1"/>
    </xf>
    <xf numFmtId="0" fontId="4" fillId="2" borderId="33" xfId="0" applyFont="1" applyFill="1" applyBorder="1" applyAlignment="1" applyProtection="1">
      <alignment horizontal="justify" vertical="top" wrapText="1"/>
      <protection locked="0"/>
    </xf>
    <xf numFmtId="0" fontId="4" fillId="2" borderId="33" xfId="0" applyFont="1" applyFill="1" applyBorder="1" applyAlignment="1" applyProtection="1">
      <alignment horizontal="justify" vertical="top" wrapText="1"/>
    </xf>
    <xf numFmtId="0" fontId="4" fillId="2" borderId="33" xfId="0" applyFont="1" applyFill="1" applyBorder="1" applyAlignment="1" applyProtection="1">
      <alignment horizontal="center" vertical="top" wrapText="1"/>
    </xf>
    <xf numFmtId="1" fontId="4" fillId="3" borderId="33" xfId="0" applyNumberFormat="1" applyFont="1" applyFill="1" applyBorder="1" applyAlignment="1" applyProtection="1">
      <alignment horizontal="center" vertical="center" wrapText="1"/>
    </xf>
    <xf numFmtId="1" fontId="4" fillId="4" borderId="33" xfId="0" applyNumberFormat="1" applyFont="1" applyFill="1" applyBorder="1" applyAlignment="1" applyProtection="1">
      <alignment horizontal="center" vertical="center" wrapText="1"/>
    </xf>
    <xf numFmtId="1" fontId="4" fillId="0" borderId="33" xfId="0" applyNumberFormat="1" applyFont="1" applyFill="1" applyBorder="1" applyAlignment="1" applyProtection="1">
      <alignment horizontal="center" vertical="center" wrapText="1"/>
    </xf>
    <xf numFmtId="0" fontId="4" fillId="2" borderId="33" xfId="1" applyFont="1" applyFill="1" applyBorder="1" applyAlignment="1" applyProtection="1">
      <alignment horizontal="center" vertical="center" wrapText="1"/>
    </xf>
    <xf numFmtId="1" fontId="4" fillId="4" borderId="33" xfId="1" applyNumberFormat="1" applyFont="1" applyFill="1" applyBorder="1" applyAlignment="1" applyProtection="1">
      <alignment horizontal="center" vertical="center" wrapText="1"/>
    </xf>
    <xf numFmtId="1" fontId="4" fillId="3" borderId="33" xfId="1" applyNumberFormat="1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/>
    </xf>
    <xf numFmtId="0" fontId="4" fillId="2" borderId="3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3" borderId="33" xfId="1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justify" vertical="top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justify" vertical="top" wrapText="1"/>
    </xf>
    <xf numFmtId="1" fontId="4" fillId="3" borderId="4" xfId="0" applyNumberFormat="1" applyFont="1" applyFill="1" applyBorder="1" applyAlignment="1" applyProtection="1">
      <alignment horizontal="center" vertical="center" wrapText="1"/>
    </xf>
    <xf numFmtId="1" fontId="4" fillId="4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1" fontId="4" fillId="4" borderId="4" xfId="1" applyNumberFormat="1" applyFont="1" applyFill="1" applyBorder="1" applyAlignment="1" applyProtection="1">
      <alignment horizontal="center" vertical="center" wrapText="1"/>
    </xf>
    <xf numFmtId="1" fontId="4" fillId="3" borderId="4" xfId="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justify" vertical="top" wrapText="1"/>
    </xf>
    <xf numFmtId="0" fontId="4" fillId="3" borderId="2" xfId="0" applyFont="1" applyFill="1" applyBorder="1" applyAlignment="1" applyProtection="1">
      <alignment horizontal="justify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4" borderId="2" xfId="1" applyNumberFormat="1" applyFont="1" applyFill="1" applyBorder="1" applyAlignment="1" applyProtection="1">
      <alignment horizontal="center" vertical="center" wrapText="1"/>
    </xf>
    <xf numFmtId="1" fontId="4" fillId="3" borderId="2" xfId="1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4" fillId="2" borderId="39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justify" vertical="top" wrapText="1"/>
      <protection locked="0"/>
    </xf>
    <xf numFmtId="0" fontId="4" fillId="2" borderId="4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6" fillId="2" borderId="4" xfId="1" applyFont="1" applyFill="1" applyBorder="1" applyAlignment="1" applyProtection="1">
      <alignment horizontal="center" vertical="center" wrapText="1"/>
    </xf>
    <xf numFmtId="1" fontId="26" fillId="8" borderId="35" xfId="1" applyNumberFormat="1" applyFont="1" applyFill="1" applyBorder="1" applyAlignment="1" applyProtection="1">
      <alignment horizontal="center" vertical="center" textRotation="90" wrapText="1"/>
    </xf>
    <xf numFmtId="0" fontId="25" fillId="8" borderId="36" xfId="0" applyFont="1" applyFill="1" applyBorder="1" applyAlignment="1">
      <alignment horizontal="center" vertical="center" textRotation="90" wrapText="1"/>
    </xf>
    <xf numFmtId="0" fontId="25" fillId="8" borderId="37" xfId="0" applyFont="1" applyFill="1" applyBorder="1" applyAlignment="1">
      <alignment horizontal="center" vertical="center" textRotation="90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2" fillId="5" borderId="8" xfId="1" applyNumberFormat="1" applyFont="1" applyFill="1" applyBorder="1" applyAlignment="1" applyProtection="1">
      <alignment horizontal="center" vertical="center" wrapText="1"/>
    </xf>
    <xf numFmtId="0" fontId="22" fillId="5" borderId="8" xfId="1" applyFont="1" applyFill="1" applyBorder="1" applyAlignment="1" applyProtection="1">
      <alignment horizontal="center" vertical="center" wrapText="1"/>
    </xf>
    <xf numFmtId="0" fontId="22" fillId="5" borderId="20" xfId="1" applyFont="1" applyFill="1" applyBorder="1" applyAlignment="1" applyProtection="1">
      <alignment horizontal="center" vertical="center" wrapText="1"/>
    </xf>
    <xf numFmtId="1" fontId="24" fillId="5" borderId="21" xfId="1" applyNumberFormat="1" applyFont="1" applyFill="1" applyBorder="1" applyAlignment="1" applyProtection="1">
      <alignment horizontal="center" vertical="center" wrapText="1"/>
    </xf>
    <xf numFmtId="1" fontId="24" fillId="5" borderId="22" xfId="1" applyNumberFormat="1" applyFont="1" applyFill="1" applyBorder="1" applyAlignment="1" applyProtection="1">
      <alignment horizontal="center" vertical="center" wrapText="1"/>
    </xf>
    <xf numFmtId="1" fontId="24" fillId="5" borderId="2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/>
    </xf>
    <xf numFmtId="0" fontId="2" fillId="2" borderId="2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2" fillId="2" borderId="25" xfId="1" applyFont="1" applyFill="1" applyBorder="1" applyAlignment="1" applyProtection="1">
      <alignment horizontal="center"/>
    </xf>
    <xf numFmtId="0" fontId="2" fillId="2" borderId="26" xfId="1" applyFont="1" applyFill="1" applyBorder="1" applyAlignment="1" applyProtection="1">
      <alignment horizontal="center"/>
    </xf>
    <xf numFmtId="0" fontId="1" fillId="7" borderId="27" xfId="1" applyFont="1" applyFill="1" applyBorder="1" applyAlignment="1" applyProtection="1">
      <alignment horizontal="center"/>
    </xf>
    <xf numFmtId="0" fontId="1" fillId="7" borderId="28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1" fontId="24" fillId="5" borderId="29" xfId="1" applyNumberFormat="1" applyFont="1" applyFill="1" applyBorder="1" applyAlignment="1" applyProtection="1">
      <alignment horizontal="center" vertical="center" wrapText="1"/>
    </xf>
    <xf numFmtId="1" fontId="24" fillId="5" borderId="30" xfId="1" applyNumberFormat="1" applyFont="1" applyFill="1" applyBorder="1" applyAlignment="1" applyProtection="1">
      <alignment horizontal="center" vertical="center" wrapText="1"/>
    </xf>
    <xf numFmtId="1" fontId="24" fillId="5" borderId="27" xfId="1" applyNumberFormat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" fontId="22" fillId="5" borderId="10" xfId="1" applyNumberFormat="1" applyFont="1" applyFill="1" applyBorder="1" applyAlignment="1" applyProtection="1">
      <alignment horizontal="center" vertical="center" textRotation="90" wrapText="1"/>
    </xf>
    <xf numFmtId="1" fontId="22" fillId="5" borderId="11" xfId="1" applyNumberFormat="1" applyFont="1" applyFill="1" applyBorder="1" applyAlignment="1" applyProtection="1">
      <alignment horizontal="center" vertical="center" textRotation="90" wrapText="1"/>
    </xf>
    <xf numFmtId="0" fontId="22" fillId="6" borderId="12" xfId="1" applyFont="1" applyFill="1" applyBorder="1" applyAlignment="1" applyProtection="1">
      <alignment horizontal="center" vertical="center" wrapText="1"/>
    </xf>
    <xf numFmtId="0" fontId="22" fillId="6" borderId="13" xfId="1" applyFont="1" applyFill="1" applyBorder="1" applyAlignment="1" applyProtection="1">
      <alignment horizontal="center" vertical="center" wrapText="1"/>
    </xf>
    <xf numFmtId="0" fontId="22" fillId="6" borderId="14" xfId="1" applyFont="1" applyFill="1" applyBorder="1" applyAlignment="1" applyProtection="1">
      <alignment horizontal="center" vertical="center" wrapText="1"/>
    </xf>
    <xf numFmtId="0" fontId="22" fillId="6" borderId="15" xfId="1" applyFont="1" applyFill="1" applyBorder="1" applyAlignment="1" applyProtection="1">
      <alignment horizontal="center" vertical="center" wrapText="1"/>
    </xf>
    <xf numFmtId="0" fontId="22" fillId="6" borderId="16" xfId="1" applyFont="1" applyFill="1" applyBorder="1" applyAlignment="1" applyProtection="1">
      <alignment horizontal="center" vertical="center" wrapText="1"/>
    </xf>
    <xf numFmtId="0" fontId="22" fillId="6" borderId="17" xfId="1" applyFont="1" applyFill="1" applyBorder="1" applyAlignment="1" applyProtection="1">
      <alignment horizontal="center" vertical="center" wrapText="1"/>
    </xf>
    <xf numFmtId="1" fontId="24" fillId="5" borderId="18" xfId="1" applyNumberFormat="1" applyFont="1" applyFill="1" applyBorder="1" applyAlignment="1" applyProtection="1">
      <alignment horizontal="center" vertical="center" wrapText="1"/>
    </xf>
    <xf numFmtId="1" fontId="24" fillId="5" borderId="19" xfId="1" applyNumberFormat="1" applyFont="1" applyFill="1" applyBorder="1" applyAlignment="1" applyProtection="1">
      <alignment horizontal="center" vertical="center" wrapText="1"/>
    </xf>
    <xf numFmtId="1" fontId="24" fillId="5" borderId="4" xfId="1" applyNumberFormat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9" fillId="2" borderId="2" xfId="1" applyNumberFormat="1" applyFont="1" applyFill="1" applyBorder="1" applyAlignment="1" applyProtection="1">
      <alignment horizontal="center" vertical="center" wrapText="1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7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1" fontId="22" fillId="5" borderId="31" xfId="1" applyNumberFormat="1" applyFont="1" applyFill="1" applyBorder="1" applyAlignment="1" applyProtection="1">
      <alignment horizontal="center" vertical="center" textRotation="90" wrapText="1"/>
    </xf>
    <xf numFmtId="1" fontId="22" fillId="5" borderId="32" xfId="1" applyNumberFormat="1" applyFont="1" applyFill="1" applyBorder="1" applyAlignment="1" applyProtection="1">
      <alignment horizontal="center" vertical="center" textRotation="90" wrapText="1"/>
    </xf>
    <xf numFmtId="1" fontId="22" fillId="5" borderId="6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2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238125</xdr:colOff>
      <xdr:row>3</xdr:row>
      <xdr:rowOff>152400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0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1762125</xdr:colOff>
      <xdr:row>0</xdr:row>
      <xdr:rowOff>85725</xdr:rowOff>
    </xdr:from>
    <xdr:to>
      <xdr:col>4</xdr:col>
      <xdr:colOff>685800</xdr:colOff>
      <xdr:row>3</xdr:row>
      <xdr:rowOff>114300</xdr:rowOff>
    </xdr:to>
    <xdr:pic>
      <xdr:nvPicPr>
        <xdr:cNvPr id="7" name="27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5"/>
          <a:ext cx="971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07%20Herramienta%20seguimiento\Consolidar\PQ.FR004.01%20seguimiento%20activida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io\RUNT\05%20Gerencia%20Tecnica\05%20Integrador\07%20Calidad%20y%20Pruebas\01%20Calidad\02%20Control%20y%20Seguimiento\07%20Herramienta%20seguimiento\SWA\Seguimiento%20actividades%20S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solidado"/>
      <sheetName val="Informe"/>
      <sheetName val="Bitacora"/>
      <sheetName val="Act_comité"/>
      <sheetName val="Listas"/>
      <sheetName val="Tabl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F2" t="str">
            <v>Interna</v>
          </cell>
          <cell r="G2" t="str">
            <v>Programada</v>
          </cell>
          <cell r="H2" t="str">
            <v>En revisión Interna</v>
          </cell>
        </row>
        <row r="3">
          <cell r="F3" t="str">
            <v>MT</v>
          </cell>
          <cell r="G3" t="str">
            <v>Ejecutada</v>
          </cell>
          <cell r="H3" t="str">
            <v>En revisión MT</v>
          </cell>
        </row>
        <row r="4">
          <cell r="F4" t="str">
            <v>OT</v>
          </cell>
          <cell r="G4" t="str">
            <v>Aplazada</v>
          </cell>
          <cell r="H4" t="str">
            <v>Firmada</v>
          </cell>
        </row>
        <row r="5">
          <cell r="F5" t="str">
            <v>Otro Actor</v>
          </cell>
          <cell r="H5" t="str">
            <v>En revisión Interventoría</v>
          </cell>
        </row>
        <row r="6">
          <cell r="F6" t="str">
            <v>DT</v>
          </cell>
        </row>
        <row r="7">
          <cell r="F7" t="str">
            <v>Proveedor</v>
          </cell>
        </row>
        <row r="8">
          <cell r="F8" t="str">
            <v>Interventoria</v>
          </cell>
        </row>
        <row r="9">
          <cell r="F9" t="str">
            <v>HSH</v>
          </cell>
        </row>
        <row r="10">
          <cell r="F10" t="str">
            <v>Externa</v>
          </cell>
        </row>
        <row r="11">
          <cell r="F11" t="str">
            <v>-</v>
          </cell>
        </row>
        <row r="12">
          <cell r="F12" t="str">
            <v>-</v>
          </cell>
        </row>
        <row r="13">
          <cell r="F13" t="str">
            <v>-</v>
          </cell>
        </row>
        <row r="14">
          <cell r="F14" t="str">
            <v>-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"/>
      <sheetName val="Listas"/>
    </sheetNames>
    <sheetDataSet>
      <sheetData sheetId="0" refreshError="1"/>
      <sheetData sheetId="1">
        <row r="2">
          <cell r="J2">
            <v>0</v>
          </cell>
        </row>
        <row r="3">
          <cell r="J3">
            <v>0.5</v>
          </cell>
        </row>
        <row r="4">
          <cell r="J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17"/>
  <sheetViews>
    <sheetView tabSelected="1" zoomScale="85" zoomScaleNormal="85" workbookViewId="0">
      <selection activeCell="G12" sqref="G12"/>
    </sheetView>
  </sheetViews>
  <sheetFormatPr baseColWidth="10" defaultRowHeight="15" x14ac:dyDescent="0.2"/>
  <cols>
    <col min="1" max="1" width="9.140625" style="3" customWidth="1"/>
    <col min="2" max="2" width="5.5703125" style="3" customWidth="1"/>
    <col min="3" max="3" width="18.7109375" style="1" customWidth="1"/>
    <col min="4" max="5" width="30.7109375" style="1" customWidth="1"/>
    <col min="6" max="6" width="17.28515625" style="1" customWidth="1"/>
    <col min="7" max="9" width="15.7109375" style="1" customWidth="1"/>
    <col min="10" max="12" width="4.28515625" style="2" customWidth="1"/>
    <col min="13" max="13" width="7.7109375" style="2" customWidth="1"/>
    <col min="14" max="14" width="4.28515625" style="2" customWidth="1"/>
    <col min="15" max="15" width="7.7109375" style="2" customWidth="1"/>
    <col min="16" max="16" width="4.28515625" style="2" customWidth="1"/>
    <col min="17" max="17" width="13.85546875" style="2" customWidth="1"/>
    <col min="18" max="18" width="16.7109375" style="1" customWidth="1"/>
    <col min="19" max="21" width="4.7109375" style="1" customWidth="1"/>
    <col min="22" max="23" width="4.42578125" style="1" customWidth="1"/>
    <col min="24" max="24" width="17" style="2" customWidth="1"/>
    <col min="25" max="25" width="7.28515625" style="2" customWidth="1"/>
    <col min="26" max="28" width="20.7109375" style="1" customWidth="1"/>
    <col min="29" max="29" width="43.140625" style="1" customWidth="1"/>
    <col min="30" max="30" width="20.7109375" style="1" customWidth="1"/>
    <col min="31" max="16384" width="11.42578125" style="1"/>
  </cols>
  <sheetData>
    <row r="1" spans="1:30" ht="14.25" customHeight="1" x14ac:dyDescent="0.2">
      <c r="A1" s="92"/>
      <c r="B1" s="93"/>
      <c r="C1" s="93"/>
      <c r="D1" s="93"/>
      <c r="E1" s="93"/>
      <c r="F1" s="93"/>
      <c r="G1" s="93"/>
      <c r="H1" s="93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14.25" customHeight="1" x14ac:dyDescent="0.2">
      <c r="A2" s="94"/>
      <c r="B2" s="95"/>
      <c r="C2" s="95"/>
      <c r="D2" s="95"/>
      <c r="E2" s="95"/>
      <c r="F2" s="95"/>
      <c r="G2" s="95"/>
      <c r="H2" s="95"/>
      <c r="I2" s="100" t="s">
        <v>51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1"/>
    </row>
    <row r="3" spans="1:30" ht="14.25" customHeight="1" x14ac:dyDescent="0.2">
      <c r="A3" s="94"/>
      <c r="B3" s="95"/>
      <c r="C3" s="95"/>
      <c r="D3" s="95"/>
      <c r="E3" s="95"/>
      <c r="F3" s="95"/>
      <c r="G3" s="95"/>
      <c r="H3" s="95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0" ht="14.25" customHeight="1" thickBot="1" x14ac:dyDescent="0.25">
      <c r="A4" s="96"/>
      <c r="B4" s="97"/>
      <c r="C4" s="97"/>
      <c r="D4" s="97"/>
      <c r="E4" s="97"/>
      <c r="F4" s="97"/>
      <c r="G4" s="97"/>
      <c r="H4" s="97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3"/>
    </row>
    <row r="5" spans="1:30" ht="15" customHeight="1" thickBot="1" x14ac:dyDescent="0.3">
      <c r="A5" s="26"/>
      <c r="B5" s="26"/>
      <c r="C5" s="25"/>
      <c r="D5" s="25"/>
      <c r="E5" s="25"/>
      <c r="F5" s="83" t="s">
        <v>50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24"/>
    </row>
    <row r="6" spans="1:30" s="16" customFormat="1" ht="18" customHeight="1" x14ac:dyDescent="0.2">
      <c r="A6" s="104" t="s">
        <v>49</v>
      </c>
      <c r="B6" s="105"/>
      <c r="C6" s="106"/>
      <c r="D6" s="107"/>
      <c r="E6" s="107"/>
      <c r="F6" s="107"/>
      <c r="G6" s="107"/>
      <c r="H6" s="107"/>
      <c r="I6" s="107"/>
      <c r="J6" s="106" t="s">
        <v>47</v>
      </c>
      <c r="K6" s="106"/>
      <c r="L6" s="106"/>
      <c r="M6" s="106"/>
      <c r="N6" s="108" t="s">
        <v>46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1"/>
      <c r="AB6" s="112"/>
      <c r="AC6" s="112"/>
      <c r="AD6" s="113"/>
    </row>
    <row r="7" spans="1:30" s="16" customFormat="1" ht="18" customHeight="1" x14ac:dyDescent="0.2">
      <c r="A7" s="117" t="s">
        <v>45</v>
      </c>
      <c r="B7" s="118"/>
      <c r="C7" s="119"/>
      <c r="D7" s="108" t="s">
        <v>44</v>
      </c>
      <c r="E7" s="108"/>
      <c r="F7" s="108"/>
      <c r="G7" s="108"/>
      <c r="H7" s="108"/>
      <c r="I7" s="108"/>
      <c r="J7" s="119" t="s">
        <v>43</v>
      </c>
      <c r="K7" s="119"/>
      <c r="L7" s="119"/>
      <c r="M7" s="119"/>
      <c r="N7" s="120" t="s">
        <v>85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14"/>
      <c r="AB7" s="115"/>
      <c r="AC7" s="115"/>
      <c r="AD7" s="116"/>
    </row>
    <row r="8" spans="1:30" s="23" customFormat="1" ht="36.75" customHeight="1" thickBot="1" x14ac:dyDescent="0.25">
      <c r="A8" s="89" t="s">
        <v>42</v>
      </c>
      <c r="B8" s="90"/>
      <c r="C8" s="91"/>
      <c r="D8" s="123" t="s">
        <v>48</v>
      </c>
      <c r="E8" s="123"/>
      <c r="F8" s="123"/>
      <c r="G8" s="123"/>
      <c r="H8" s="123"/>
      <c r="I8" s="123"/>
      <c r="J8" s="91" t="s">
        <v>41</v>
      </c>
      <c r="K8" s="91"/>
      <c r="L8" s="91"/>
      <c r="M8" s="91"/>
      <c r="N8" s="124">
        <v>42795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28" t="s">
        <v>40</v>
      </c>
      <c r="AB8" s="121" t="s">
        <v>54</v>
      </c>
      <c r="AC8" s="121"/>
      <c r="AD8" s="122"/>
    </row>
    <row r="9" spans="1:30" s="16" customFormat="1" ht="15" customHeight="1" thickBot="1" x14ac:dyDescent="0.25">
      <c r="A9" s="22"/>
      <c r="B9" s="22"/>
      <c r="C9" s="21"/>
      <c r="D9" s="21"/>
      <c r="E9" s="21"/>
      <c r="F9" s="20"/>
      <c r="G9" s="19"/>
      <c r="H9" s="19"/>
      <c r="I9" s="19"/>
      <c r="J9" s="19"/>
      <c r="K9" s="19"/>
      <c r="L9" s="18"/>
      <c r="M9" s="18"/>
      <c r="N9" s="18"/>
      <c r="O9" s="18"/>
      <c r="P9" s="18"/>
      <c r="Q9" s="18"/>
      <c r="R9" s="19"/>
      <c r="S9" s="19"/>
      <c r="T9" s="19"/>
      <c r="U9" s="19"/>
      <c r="V9" s="19"/>
      <c r="W9" s="19"/>
      <c r="X9" s="18"/>
      <c r="Y9" s="18"/>
      <c r="Z9" s="18"/>
      <c r="AA9" s="18"/>
      <c r="AB9" s="18"/>
      <c r="AC9" s="18"/>
      <c r="AD9" s="17"/>
    </row>
    <row r="10" spans="1:30" s="15" customFormat="1" ht="22.5" customHeight="1" x14ac:dyDescent="0.2">
      <c r="A10" s="109" t="s">
        <v>39</v>
      </c>
      <c r="B10" s="126" t="s">
        <v>38</v>
      </c>
      <c r="C10" s="86" t="s">
        <v>37</v>
      </c>
      <c r="D10" s="86"/>
      <c r="E10" s="86"/>
      <c r="F10" s="86" t="s">
        <v>36</v>
      </c>
      <c r="G10" s="86" t="s">
        <v>35</v>
      </c>
      <c r="H10" s="86"/>
      <c r="I10" s="86"/>
      <c r="J10" s="87" t="s">
        <v>34</v>
      </c>
      <c r="K10" s="87"/>
      <c r="L10" s="87"/>
      <c r="M10" s="87"/>
      <c r="N10" s="87"/>
      <c r="O10" s="87"/>
      <c r="P10" s="87"/>
      <c r="Q10" s="27" t="s">
        <v>33</v>
      </c>
      <c r="R10" s="87" t="s">
        <v>32</v>
      </c>
      <c r="S10" s="87"/>
      <c r="T10" s="87"/>
      <c r="U10" s="87"/>
      <c r="V10" s="87"/>
      <c r="W10" s="87"/>
      <c r="X10" s="87"/>
      <c r="Y10" s="87"/>
      <c r="Z10" s="87" t="s">
        <v>31</v>
      </c>
      <c r="AA10" s="87"/>
      <c r="AB10" s="87"/>
      <c r="AC10" s="87"/>
      <c r="AD10" s="88"/>
    </row>
    <row r="11" spans="1:30" s="4" customFormat="1" ht="69.95" customHeight="1" x14ac:dyDescent="0.2">
      <c r="A11" s="110"/>
      <c r="B11" s="127"/>
      <c r="C11" s="29" t="s">
        <v>30</v>
      </c>
      <c r="D11" s="29" t="s">
        <v>29</v>
      </c>
      <c r="E11" s="29" t="s">
        <v>28</v>
      </c>
      <c r="F11" s="128"/>
      <c r="G11" s="8" t="s">
        <v>27</v>
      </c>
      <c r="H11" s="8" t="s">
        <v>26</v>
      </c>
      <c r="I11" s="8" t="s">
        <v>25</v>
      </c>
      <c r="J11" s="14" t="s">
        <v>24</v>
      </c>
      <c r="K11" s="14" t="s">
        <v>23</v>
      </c>
      <c r="L11" s="14" t="s">
        <v>22</v>
      </c>
      <c r="M11" s="14" t="s">
        <v>21</v>
      </c>
      <c r="N11" s="12" t="s">
        <v>20</v>
      </c>
      <c r="O11" s="13" t="s">
        <v>19</v>
      </c>
      <c r="P11" s="12" t="s">
        <v>18</v>
      </c>
      <c r="Q11" s="11" t="s">
        <v>17</v>
      </c>
      <c r="R11" s="8" t="s">
        <v>16</v>
      </c>
      <c r="S11" s="10" t="s">
        <v>15</v>
      </c>
      <c r="T11" s="9" t="s">
        <v>14</v>
      </c>
      <c r="U11" s="9" t="s">
        <v>13</v>
      </c>
      <c r="V11" s="8" t="s">
        <v>12</v>
      </c>
      <c r="W11" s="8" t="s">
        <v>11</v>
      </c>
      <c r="X11" s="7" t="s">
        <v>10</v>
      </c>
      <c r="Y11" s="7" t="s">
        <v>9</v>
      </c>
      <c r="Z11" s="6" t="s">
        <v>8</v>
      </c>
      <c r="AA11" s="6" t="s">
        <v>7</v>
      </c>
      <c r="AB11" s="6" t="s">
        <v>6</v>
      </c>
      <c r="AC11" s="6" t="s">
        <v>5</v>
      </c>
      <c r="AD11" s="5" t="s">
        <v>4</v>
      </c>
    </row>
    <row r="12" spans="1:30" s="4" customFormat="1" ht="130.5" customHeight="1" x14ac:dyDescent="0.2">
      <c r="A12" s="80" t="s">
        <v>84</v>
      </c>
      <c r="B12" s="52" t="s">
        <v>2</v>
      </c>
      <c r="C12" s="75" t="s">
        <v>52</v>
      </c>
      <c r="D12" s="76" t="s">
        <v>55</v>
      </c>
      <c r="E12" s="77" t="s">
        <v>53</v>
      </c>
      <c r="F12" s="77" t="s">
        <v>56</v>
      </c>
      <c r="G12" s="78" t="s">
        <v>0</v>
      </c>
      <c r="H12" s="78" t="s">
        <v>0</v>
      </c>
      <c r="I12" s="78" t="s">
        <v>0</v>
      </c>
      <c r="J12" s="49">
        <v>3</v>
      </c>
      <c r="K12" s="49">
        <v>1</v>
      </c>
      <c r="L12" s="50">
        <f t="shared" ref="L12:L15" si="0">IF(J12="",K12,J12*K12)</f>
        <v>3</v>
      </c>
      <c r="M12" s="51" t="str">
        <f t="shared" ref="M12:M15" si="1">IF(L12&gt;23,"MUY ALTO",IF(L12&gt;9,"ALTO",IF(L12&gt;5,"MEDIO","BAJO")))</f>
        <v>BAJO</v>
      </c>
      <c r="N12" s="52">
        <v>25</v>
      </c>
      <c r="O12" s="53">
        <f t="shared" ref="O12:O15" si="2">L12*N12</f>
        <v>75</v>
      </c>
      <c r="P12" s="54" t="str">
        <f t="shared" ref="P12:P15" si="3">IF(O12&gt;501,"I",IF(O12&gt;149,"II",IF(O12&gt;39,"III","IV")))</f>
        <v>III</v>
      </c>
      <c r="Q12" s="52" t="str">
        <f t="shared" ref="Q12:Q15" si="4">IF(P12="I","No aceptable",IF(P12="II","No Aceptable o Aceptable con Control Específico",IF(P12="III","Mejorable","Aceptable")))</f>
        <v>Mejorable</v>
      </c>
      <c r="R12" s="55" t="s">
        <v>79</v>
      </c>
      <c r="S12" s="55"/>
      <c r="T12" s="55"/>
      <c r="U12" s="55">
        <v>1</v>
      </c>
      <c r="V12" s="56">
        <v>1</v>
      </c>
      <c r="W12" s="57">
        <v>8</v>
      </c>
      <c r="X12" s="79" t="s">
        <v>3</v>
      </c>
      <c r="Y12" s="47" t="s">
        <v>1</v>
      </c>
      <c r="Z12" s="55" t="s">
        <v>0</v>
      </c>
      <c r="AA12" s="55" t="s">
        <v>0</v>
      </c>
      <c r="AB12" s="55" t="s">
        <v>0</v>
      </c>
      <c r="AC12" s="48" t="s">
        <v>67</v>
      </c>
      <c r="AD12" s="58" t="s">
        <v>0</v>
      </c>
    </row>
    <row r="13" spans="1:30" s="4" customFormat="1" ht="152.25" customHeight="1" x14ac:dyDescent="0.2">
      <c r="A13" s="81"/>
      <c r="B13" s="37" t="s">
        <v>2</v>
      </c>
      <c r="C13" s="30" t="s">
        <v>64</v>
      </c>
      <c r="D13" s="31" t="s">
        <v>71</v>
      </c>
      <c r="E13" s="32" t="s">
        <v>72</v>
      </c>
      <c r="F13" s="32" t="s">
        <v>69</v>
      </c>
      <c r="G13" s="33" t="s">
        <v>0</v>
      </c>
      <c r="H13" s="33" t="s">
        <v>0</v>
      </c>
      <c r="I13" s="33" t="s">
        <v>0</v>
      </c>
      <c r="J13" s="34">
        <v>3</v>
      </c>
      <c r="K13" s="34">
        <v>2</v>
      </c>
      <c r="L13" s="35">
        <v>6</v>
      </c>
      <c r="M13" s="36" t="s">
        <v>75</v>
      </c>
      <c r="N13" s="37">
        <v>25</v>
      </c>
      <c r="O13" s="38">
        <f>L13*N13</f>
        <v>150</v>
      </c>
      <c r="P13" s="39" t="s">
        <v>77</v>
      </c>
      <c r="Q13" s="37" t="s">
        <v>78</v>
      </c>
      <c r="R13" s="40" t="s">
        <v>79</v>
      </c>
      <c r="S13" s="40"/>
      <c r="T13" s="40"/>
      <c r="U13" s="40">
        <v>1</v>
      </c>
      <c r="V13" s="41">
        <v>1</v>
      </c>
      <c r="W13" s="42">
        <v>8</v>
      </c>
      <c r="X13" s="43" t="s">
        <v>82</v>
      </c>
      <c r="Y13" s="44"/>
      <c r="Z13" s="40" t="s">
        <v>0</v>
      </c>
      <c r="AA13" s="40" t="s">
        <v>0</v>
      </c>
      <c r="AB13" s="40" t="s">
        <v>0</v>
      </c>
      <c r="AC13" s="45" t="s">
        <v>66</v>
      </c>
      <c r="AD13" s="46" t="s">
        <v>0</v>
      </c>
    </row>
    <row r="14" spans="1:30" s="4" customFormat="1" ht="109.5" customHeight="1" x14ac:dyDescent="0.2">
      <c r="A14" s="81"/>
      <c r="B14" s="37" t="s">
        <v>2</v>
      </c>
      <c r="C14" s="30" t="s">
        <v>65</v>
      </c>
      <c r="D14" s="31" t="s">
        <v>73</v>
      </c>
      <c r="E14" s="32" t="s">
        <v>74</v>
      </c>
      <c r="F14" s="32" t="s">
        <v>70</v>
      </c>
      <c r="G14" s="33" t="s">
        <v>0</v>
      </c>
      <c r="H14" s="33" t="s">
        <v>0</v>
      </c>
      <c r="I14" s="33" t="s">
        <v>0</v>
      </c>
      <c r="J14" s="34">
        <v>3</v>
      </c>
      <c r="K14" s="34">
        <v>4</v>
      </c>
      <c r="L14" s="35">
        <v>12</v>
      </c>
      <c r="M14" s="36" t="s">
        <v>76</v>
      </c>
      <c r="N14" s="37">
        <v>25</v>
      </c>
      <c r="O14" s="38">
        <f>L14*N14</f>
        <v>300</v>
      </c>
      <c r="P14" s="39" t="s">
        <v>80</v>
      </c>
      <c r="Q14" s="37" t="s">
        <v>81</v>
      </c>
      <c r="R14" s="40" t="s">
        <v>79</v>
      </c>
      <c r="S14" s="40"/>
      <c r="T14" s="40"/>
      <c r="U14" s="40">
        <v>1</v>
      </c>
      <c r="V14" s="41">
        <v>1</v>
      </c>
      <c r="W14" s="42">
        <v>8</v>
      </c>
      <c r="X14" s="43" t="s">
        <v>83</v>
      </c>
      <c r="Y14" s="44"/>
      <c r="Z14" s="40" t="s">
        <v>0</v>
      </c>
      <c r="AA14" s="40" t="s">
        <v>0</v>
      </c>
      <c r="AB14" s="40" t="s">
        <v>0</v>
      </c>
      <c r="AC14" s="45" t="s">
        <v>68</v>
      </c>
      <c r="AD14" s="58" t="s">
        <v>0</v>
      </c>
    </row>
    <row r="15" spans="1:30" s="4" customFormat="1" ht="213.75" customHeight="1" thickBot="1" x14ac:dyDescent="0.25">
      <c r="A15" s="82"/>
      <c r="B15" s="59" t="s">
        <v>2</v>
      </c>
      <c r="C15" s="60" t="s">
        <v>57</v>
      </c>
      <c r="D15" s="61" t="s">
        <v>58</v>
      </c>
      <c r="E15" s="61" t="s">
        <v>60</v>
      </c>
      <c r="F15" s="62" t="s">
        <v>61</v>
      </c>
      <c r="G15" s="63" t="s">
        <v>0</v>
      </c>
      <c r="H15" s="63" t="s">
        <v>0</v>
      </c>
      <c r="I15" s="63" t="s">
        <v>0</v>
      </c>
      <c r="J15" s="64">
        <v>2</v>
      </c>
      <c r="K15" s="64">
        <v>3</v>
      </c>
      <c r="L15" s="65">
        <f t="shared" si="0"/>
        <v>6</v>
      </c>
      <c r="M15" s="66" t="str">
        <f t="shared" si="1"/>
        <v>MEDIO</v>
      </c>
      <c r="N15" s="59">
        <v>10</v>
      </c>
      <c r="O15" s="67">
        <f t="shared" si="2"/>
        <v>60</v>
      </c>
      <c r="P15" s="68" t="str">
        <f t="shared" si="3"/>
        <v>III</v>
      </c>
      <c r="Q15" s="59" t="str">
        <f t="shared" si="4"/>
        <v>Mejorable</v>
      </c>
      <c r="R15" s="69" t="s">
        <v>79</v>
      </c>
      <c r="S15" s="70"/>
      <c r="T15" s="70"/>
      <c r="U15" s="70">
        <v>1</v>
      </c>
      <c r="V15" s="71">
        <f t="shared" ref="V15" si="5">SUM(S15:U15)</f>
        <v>1</v>
      </c>
      <c r="W15" s="72">
        <v>8</v>
      </c>
      <c r="X15" s="60" t="s">
        <v>59</v>
      </c>
      <c r="Y15" s="73" t="s">
        <v>2</v>
      </c>
      <c r="Z15" s="69" t="s">
        <v>0</v>
      </c>
      <c r="AA15" s="69" t="s">
        <v>0</v>
      </c>
      <c r="AB15" s="69" t="s">
        <v>0</v>
      </c>
      <c r="AC15" s="62" t="s">
        <v>63</v>
      </c>
      <c r="AD15" s="74" t="s">
        <v>0</v>
      </c>
    </row>
    <row r="16" spans="1:30" ht="12.75" x14ac:dyDescent="0.2">
      <c r="A16" s="83" t="s">
        <v>62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</sheetData>
  <sheetProtection selectLockedCells="1" selectUnlockedCells="1"/>
  <mergeCells count="28">
    <mergeCell ref="A1:H4"/>
    <mergeCell ref="I1:AD1"/>
    <mergeCell ref="I2:AD4"/>
    <mergeCell ref="F5:AC5"/>
    <mergeCell ref="A6:C6"/>
    <mergeCell ref="D6:I6"/>
    <mergeCell ref="J6:M6"/>
    <mergeCell ref="N6:Z6"/>
    <mergeCell ref="AA6:AD7"/>
    <mergeCell ref="A7:C7"/>
    <mergeCell ref="D7:I7"/>
    <mergeCell ref="J7:M7"/>
    <mergeCell ref="N7:Z7"/>
    <mergeCell ref="A12:A15"/>
    <mergeCell ref="A16:AD17"/>
    <mergeCell ref="G10:I10"/>
    <mergeCell ref="Z10:AD10"/>
    <mergeCell ref="A8:C8"/>
    <mergeCell ref="A10:A11"/>
    <mergeCell ref="AB8:AD8"/>
    <mergeCell ref="J10:P10"/>
    <mergeCell ref="R10:Y10"/>
    <mergeCell ref="D8:I8"/>
    <mergeCell ref="J8:M8"/>
    <mergeCell ref="N8:Z8"/>
    <mergeCell ref="B10:B11"/>
    <mergeCell ref="C10:E10"/>
    <mergeCell ref="F10:F11"/>
  </mergeCells>
  <conditionalFormatting sqref="M18:M82">
    <cfRule type="cellIs" dxfId="23" priority="65" operator="equal">
      <formula>"MUY ALTO"</formula>
    </cfRule>
    <cfRule type="cellIs" dxfId="22" priority="66" operator="equal">
      <formula>"BAJO"</formula>
    </cfRule>
    <cfRule type="cellIs" dxfId="21" priority="67" operator="equal">
      <formula>"MEDIO"</formula>
    </cfRule>
    <cfRule type="cellIs" dxfId="20" priority="68" operator="equal">
      <formula>"ALTO"</formula>
    </cfRule>
  </conditionalFormatting>
  <conditionalFormatting sqref="Q18:Q82">
    <cfRule type="cellIs" dxfId="19" priority="69" operator="equal">
      <formula>"Aceptable"</formula>
    </cfRule>
    <cfRule type="cellIs" dxfId="18" priority="70" operator="equal">
      <formula>"Mejorable"</formula>
    </cfRule>
    <cfRule type="cellIs" dxfId="17" priority="71" operator="equal">
      <formula>"No Aceptable o Aceptable con Control Específico"</formula>
    </cfRule>
    <cfRule type="cellIs" dxfId="16" priority="72" operator="equal">
      <formula>"No aceptable"</formula>
    </cfRule>
  </conditionalFormatting>
  <conditionalFormatting sqref="M12:M14">
    <cfRule type="cellIs" dxfId="15" priority="9" operator="equal">
      <formula>"MUY ALTO"</formula>
    </cfRule>
    <cfRule type="cellIs" dxfId="14" priority="10" operator="equal">
      <formula>"BAJO"</formula>
    </cfRule>
    <cfRule type="cellIs" dxfId="13" priority="11" operator="equal">
      <formula>"MEDIO"</formula>
    </cfRule>
    <cfRule type="cellIs" dxfId="12" priority="12" operator="equal">
      <formula>"ALTO"</formula>
    </cfRule>
  </conditionalFormatting>
  <conditionalFormatting sqref="Q12:Q14">
    <cfRule type="cellIs" dxfId="11" priority="13" operator="equal">
      <formula>"Aceptable"</formula>
    </cfRule>
    <cfRule type="cellIs" dxfId="10" priority="14" operator="equal">
      <formula>"Mejorable"</formula>
    </cfRule>
    <cfRule type="cellIs" dxfId="9" priority="15" operator="equal">
      <formula>"No Aceptable o Aceptable con Control Específico"</formula>
    </cfRule>
    <cfRule type="cellIs" dxfId="8" priority="16" operator="equal">
      <formula>"No aceptable"</formula>
    </cfRule>
  </conditionalFormatting>
  <conditionalFormatting sqref="M15">
    <cfRule type="cellIs" dxfId="7" priority="1" operator="equal">
      <formula>"MUY ALTO"</formula>
    </cfRule>
    <cfRule type="cellIs" dxfId="6" priority="2" operator="equal">
      <formula>"BAJO"</formula>
    </cfRule>
    <cfRule type="cellIs" dxfId="5" priority="3" operator="equal">
      <formula>"MEDIO"</formula>
    </cfRule>
    <cfRule type="cellIs" dxfId="4" priority="4" operator="equal">
      <formula>"ALTO"</formula>
    </cfRule>
  </conditionalFormatting>
  <conditionalFormatting sqref="Q15">
    <cfRule type="cellIs" dxfId="3" priority="5" operator="equal">
      <formula>"Aceptable"</formula>
    </cfRule>
    <cfRule type="cellIs" dxfId="2" priority="6" operator="equal">
      <formula>"Mejorable"</formula>
    </cfRule>
    <cfRule type="cellIs" dxfId="1" priority="7" operator="equal">
      <formula>"No Aceptable o Aceptable con Control Específico"</formula>
    </cfRule>
    <cfRule type="cellIs" dxfId="0" priority="8" operator="equal">
      <formula>"No aceptable"</formula>
    </cfRule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Rodríguez</dc:creator>
  <cp:lastModifiedBy>Jenny Milena Leon Gomez</cp:lastModifiedBy>
  <dcterms:created xsi:type="dcterms:W3CDTF">2014-10-02T12:27:53Z</dcterms:created>
  <dcterms:modified xsi:type="dcterms:W3CDTF">2017-03-27T20:20:31Z</dcterms:modified>
</cp:coreProperties>
</file>