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cjleongo1\Documents\SEGURIDAD Y SALUD EN EL TRABAJO MILENA LEON\4 MATRIZ DE PELIGROS Y RIESGOS\2017\matrices 2017\"/>
    </mc:Choice>
  </mc:AlternateContent>
  <bookViews>
    <workbookView xWindow="0" yWindow="0" windowWidth="28800" windowHeight="11835" activeTab="2"/>
  </bookViews>
  <sheets>
    <sheet name="CADE SANTA HELENITA" sheetId="35" r:id="rId1"/>
    <sheet name="CADE CHICO" sheetId="36" r:id="rId2"/>
    <sheet name="CADE TOBERIN" sheetId="33" r:id="rId3"/>
  </sheets>
  <externalReferences>
    <externalReference r:id="rId4"/>
    <externalReference r:id="rId5"/>
  </externalReferences>
  <definedNames>
    <definedName name="_xlnm.Database" localSheetId="1">#REF!</definedName>
    <definedName name="_xlnm.Database" localSheetId="0">#REF!</definedName>
    <definedName name="_xlnm.Database" localSheetId="2">#REF!</definedName>
    <definedName name="_xlnm.Database">#REF!</definedName>
    <definedName name="Estado_acta">[1]Listas!$H$2:$H$7</definedName>
    <definedName name="Estado_reunión">[1]Listas!$G$2:$G$6</definedName>
    <definedName name="Porce_ejecutado">[2]Listas!$J$2:$J$4</definedName>
    <definedName name="Tipo_reunión">[1]Listas!$F$2:$F$14</definedName>
  </definedNames>
  <calcPr calcId="152511"/>
</workbook>
</file>

<file path=xl/calcChain.xml><?xml version="1.0" encoding="utf-8"?>
<calcChain xmlns="http://schemas.openxmlformats.org/spreadsheetml/2006/main">
  <c r="V17" i="36" l="1"/>
  <c r="L17" i="36"/>
  <c r="O17" i="36" s="1"/>
  <c r="P17" i="36" s="1"/>
  <c r="Q17" i="36" s="1"/>
  <c r="V16" i="36"/>
  <c r="O16" i="36"/>
  <c r="P16" i="36" s="1"/>
  <c r="Q16" i="36" s="1"/>
  <c r="M16" i="36"/>
  <c r="L16" i="36"/>
  <c r="V15" i="36"/>
  <c r="L15" i="36"/>
  <c r="O15" i="36" s="1"/>
  <c r="P15" i="36" s="1"/>
  <c r="Q15" i="36" s="1"/>
  <c r="V14" i="36"/>
  <c r="O14" i="36"/>
  <c r="P14" i="36" s="1"/>
  <c r="Q14" i="36" s="1"/>
  <c r="M14" i="36"/>
  <c r="L14" i="36"/>
  <c r="V13" i="36"/>
  <c r="L13" i="36"/>
  <c r="O13" i="36" s="1"/>
  <c r="P13" i="36" s="1"/>
  <c r="Q13" i="36" s="1"/>
  <c r="V12" i="36"/>
  <c r="O12" i="36"/>
  <c r="P12" i="36" s="1"/>
  <c r="Q12" i="36" s="1"/>
  <c r="M12" i="36"/>
  <c r="L12" i="36"/>
  <c r="L15" i="35"/>
  <c r="O15" i="35" s="1"/>
  <c r="P15" i="35" s="1"/>
  <c r="Q15" i="35" s="1"/>
  <c r="L14" i="35"/>
  <c r="O14" i="35" s="1"/>
  <c r="P14" i="35" s="1"/>
  <c r="Q14" i="35" s="1"/>
  <c r="L13" i="35"/>
  <c r="M13" i="35" s="1"/>
  <c r="O12" i="35"/>
  <c r="P12" i="35" s="1"/>
  <c r="Q12" i="35" s="1"/>
  <c r="M12" i="35"/>
  <c r="L12" i="35"/>
  <c r="M14" i="35" l="1"/>
  <c r="M13" i="36"/>
  <c r="M15" i="36"/>
  <c r="M17" i="36"/>
  <c r="O13" i="35"/>
  <c r="P13" i="35" s="1"/>
  <c r="Q13" i="35" s="1"/>
  <c r="M15" i="35"/>
  <c r="L15" i="33" l="1"/>
  <c r="M15" i="33" s="1"/>
  <c r="L14" i="33"/>
  <c r="M14" i="33" s="1"/>
  <c r="L13" i="33"/>
  <c r="O13" i="33" s="1"/>
  <c r="P13" i="33" s="1"/>
  <c r="Q13" i="33" s="1"/>
  <c r="L12" i="33"/>
  <c r="O12" i="33" s="1"/>
  <c r="P12" i="33" s="1"/>
  <c r="Q12" i="33" s="1"/>
  <c r="O15" i="33" l="1"/>
  <c r="P15" i="33" s="1"/>
  <c r="Q15" i="33" s="1"/>
  <c r="O14" i="33"/>
  <c r="P14" i="33" s="1"/>
  <c r="Q14" i="33" s="1"/>
  <c r="M12" i="33"/>
  <c r="M13" i="33"/>
</calcChain>
</file>

<file path=xl/comments1.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List>
</comments>
</file>

<file path=xl/comments2.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List>
</comments>
</file>

<file path=xl/comments3.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List>
</comments>
</file>

<file path=xl/sharedStrings.xml><?xml version="1.0" encoding="utf-8"?>
<sst xmlns="http://schemas.openxmlformats.org/spreadsheetml/2006/main" count="374" uniqueCount="108">
  <si>
    <t xml:space="preserve">   </t>
  </si>
  <si>
    <t>SEDE O PROYECTO:</t>
  </si>
  <si>
    <t xml:space="preserve">PROCESO (S): </t>
  </si>
  <si>
    <t>DEPENDENCIA:</t>
  </si>
  <si>
    <t>ACTIVIDAD</t>
  </si>
  <si>
    <t>ÁREA:</t>
  </si>
  <si>
    <t>FECHA DE ELABORACIÓN</t>
  </si>
  <si>
    <t>ELABORADO POR:</t>
  </si>
  <si>
    <t>TAREA</t>
  </si>
  <si>
    <t>Rutinaria
(SI / NO)</t>
  </si>
  <si>
    <t>IDENTIFICACIÓN DEL PELIGRO</t>
  </si>
  <si>
    <t>EFECTOS POSIBLES</t>
  </si>
  <si>
    <t>CONTROLES EXISTENTES</t>
  </si>
  <si>
    <t>Valoración del Riesgo</t>
  </si>
  <si>
    <t>CRITERIOS PARA ESTABLECER CONTROLES</t>
  </si>
  <si>
    <t>CLASIFICACIÓN</t>
  </si>
  <si>
    <t>DESCRIPCIÓN DEL (LOS)  PELIGRO (S)</t>
  </si>
  <si>
    <t>FUENTE GENERADORA</t>
  </si>
  <si>
    <t>Fuente</t>
  </si>
  <si>
    <t>Medio</t>
  </si>
  <si>
    <t>Individuo</t>
  </si>
  <si>
    <t>Nivel de Deficiencia (ND)</t>
  </si>
  <si>
    <t xml:space="preserve">Nivel de Exposición </t>
  </si>
  <si>
    <t>Nivel de  Probabilidad NP (ND X NR)</t>
  </si>
  <si>
    <t>Interpretación del Nivel de Probabilidad</t>
  </si>
  <si>
    <t>Nivel de Consecuencia</t>
  </si>
  <si>
    <t>Nivel de Riesgo (NR) e Intervención</t>
  </si>
  <si>
    <t>Interpretación del NR</t>
  </si>
  <si>
    <t>Aceptabilidad del Riesgo</t>
  </si>
  <si>
    <t>Expuestos</t>
  </si>
  <si>
    <t>Trabajadores  Directos</t>
  </si>
  <si>
    <t>Contratistas</t>
  </si>
  <si>
    <t>Outsourcing</t>
  </si>
  <si>
    <t>No. Total Expuestos</t>
  </si>
  <si>
    <t>Tiempo de Exposición (Horas)</t>
  </si>
  <si>
    <t>Peor Consecuencia</t>
  </si>
  <si>
    <t>Existencia de Requisito Legal   Si / No</t>
  </si>
  <si>
    <t>SUSTITUCIÓN</t>
  </si>
  <si>
    <t>CONTROLES DE INGENIERÍA</t>
  </si>
  <si>
    <t>SEÑALIZACIÓN /ADMINISTRACIÓN CONTROLES ADMINISTRATIVOS</t>
  </si>
  <si>
    <t>EQUIPOS/ELEMENTOS DE PROTECCIÓN PERSONAL</t>
  </si>
  <si>
    <t>SI</t>
  </si>
  <si>
    <t>Ninguno</t>
  </si>
  <si>
    <t>Si</t>
  </si>
  <si>
    <t>Personal Operativo</t>
  </si>
  <si>
    <t>Tropezones, caídas, golpes, heridas, fracturas abiertas o fracturas cerradas. Disconfort, molestia, dolores de cabeza, tensión nerviosa e incluso: Estrés.</t>
  </si>
  <si>
    <t>Tropezones, caídas, golpes, heridas, fracturas</t>
  </si>
  <si>
    <t>Químico</t>
  </si>
  <si>
    <t>Traumas de tejidos blandos y óseos: contusiones, heridas, atrapamientos, esguinces y/o golpes.
Tropezones, Caídas.</t>
  </si>
  <si>
    <t>Todos los cargos - Todos los Trabajadores Administrativos</t>
  </si>
  <si>
    <t>Traumas de tejidos blandos y óseos</t>
  </si>
  <si>
    <t>Ubicación del trabajador acorde a su condición psico física y el trabajo a realizar.</t>
  </si>
  <si>
    <t xml:space="preserve">Inducción, Re inducción, Capacitaciones periódicas en temas de seguridad, salud ocupacional y medio ambiente, apoyo del Comité Paritario de Salud Ocupacional y apoyo del Comité de Convivencia Laboral. </t>
  </si>
  <si>
    <t xml:space="preserve">Potencialización de cualquier evento y sus consecuencias </t>
  </si>
  <si>
    <t>Psicosocial</t>
  </si>
  <si>
    <t>Estrés ocupacional, predisposición y aumento de susceptibilidad a enfermedades intestinales, cardiovasculares, metabólicas, neuropsiquiátricas, Conflictos, efectos negativos sobre la motivación y por lo tanto sobre la productividad, predisposición a mayores tasas de ausentismo y accidentalidad.  Disminución del rendimiento laboral.</t>
  </si>
  <si>
    <t>MATRIZ IDENTIFICACIÓN DE PELIGROS, VALORACIÓN DE RIESGOS Y DETERMINACIÓN DE CONTROLES</t>
  </si>
  <si>
    <t>EVALUACIÓN DEL RIESGO</t>
  </si>
  <si>
    <t>MEDIDAS DE INTERVENCIÓN</t>
  </si>
  <si>
    <t>ELIMINACIÓN</t>
  </si>
  <si>
    <t>Biomecánico</t>
  </si>
  <si>
    <t>Desordenes musculo esqueléticos, fatiga, cansancio, estrés. Algias (dolores osteomusculares), tensión, espasmo y retracciones musculares, debilidad muscular (en especial abdominal), problemas circulatorios (en especial en predispuestos).</t>
  </si>
  <si>
    <t>Programa de Pausas Activas. Desplazamientos ocasionales a otros puestos de trabajo en la realización de diferentes tareas.</t>
  </si>
  <si>
    <t>Desord. musculo esqueléticos, fatiga, cansancio, estrés.</t>
  </si>
  <si>
    <t>Realización de tareas propias de oficina. Postura de manos sobre teclado del computador
Posiciones corporales repetitivas</t>
  </si>
  <si>
    <t>Lesiones osteomusculares por trauma acumulativo: -Síndrome del Túnel del Carpo (STC) - Tendinitis - Epicondilitis
Espasmo lumbar y de cuello, Perdida de la Capacidad Laboral.</t>
  </si>
  <si>
    <t>Programa de Pausas Activas. Realización periódica de otras tareas (contestar teléfono, manipular papeles). Desplazamientos ocasionales a otros puestos de trabajo en la realización de diferentes tareas.</t>
  </si>
  <si>
    <t>Lesiones osteomusculares por trauma acumulativo. Síndrome del Túnel del Carpo (STC)</t>
  </si>
  <si>
    <t>Ajuste Antropométrico del Puesto de Trabajo</t>
  </si>
  <si>
    <t xml:space="preserve">T: Suministro de equipos, papelería y útiles de oficina adecuados a las tareas. Aplicación permanente de la herramienta: Listos para Comenzar - – Informe de Peligros e Incidentes. </t>
  </si>
  <si>
    <t>Condiciones de Seguridad</t>
  </si>
  <si>
    <t>Mecánico (elementos o partes de máquinas, herramientas, equipos, piezas a trabajar, materiales proyectados sólidos o fluidos)</t>
  </si>
  <si>
    <t>Postura prolongada mantenida</t>
  </si>
  <si>
    <t>Movimiento repetitivo</t>
  </si>
  <si>
    <t xml:space="preserve">Realización de tareas propias de oficina.
Carga Estática: Adopción de postura sedente y/o prolongada por más del 60% de la jornada laboral. </t>
  </si>
  <si>
    <t>Utilización de sillas ajustables con soporte lumbar.
Soportes elevadores de monitor</t>
  </si>
  <si>
    <t xml:space="preserve">Características de la organización del trabajo: (comunicación, tecnología, organización del trabajo, demandas cualitativas y cuantitativas de la labor). </t>
  </si>
  <si>
    <t>CARLOS A. RODRIGUEZ</t>
  </si>
  <si>
    <t>Ambiente de Trabajo"relacionado con aquellas condiciones bajo las cuales se realiza el trabajo, incluyendo factores físicos, ambientales y de otro tipo (tales como el ruido, la temperatura, la humedad, la iluminación o las condiciones climáticas).</t>
  </si>
  <si>
    <t>Uso de elementos cortantes y/o punzantes, Equipos de oficina, Útiles de Oficina.
Bisturí, ganchos, sacaganchos, grapadora, papel.</t>
  </si>
  <si>
    <t>FEBRERO DE 2017</t>
  </si>
  <si>
    <t>Revisión y/o elaboración de documentos en computador, Revisión / lectura de documentos físicos, Atención al Ciudadano, comunicaciones vía telefónica.</t>
  </si>
  <si>
    <t xml:space="preserve">Locativo (Preparación para Emergencias) </t>
  </si>
  <si>
    <t xml:space="preserve">Se sugiere: Incluir a los trabajadores IDU en las capacitaciones periodicas en "Autocuidado y Prevención de Accidentes". Incluir a los trabajadores IDU en la Ejecución de un programa "Observación del Comportamiento Seguro". Incluir a los trabajadores IDU en la Ejecución de un programa de "Reporte de Actos y/o Condiciones Inseguras"  </t>
  </si>
  <si>
    <t>Falta señalización de emergencias - evacuación, no existencia de botiquin de primeros auxilios, extintores se observan vencidos.</t>
  </si>
  <si>
    <t xml:space="preserve">Se sugiere: Que el IDU (Recursos Físicos) solicite formalmente al Coordinador del CADE la instalación de señalización emergencias - evacuación y la disposición permanente de la enfremeria o de un botiquín de primeros auxilios e igualmente que el IDU informe al Coordinador del CADE sobre los extintores vencidos en su entidad. Incluir a los trabajadores IDU en la ejecución de un programa "Observación del Comportamiento Seguro".Incluir a los trabajadores IDU en la Ejecución de un programa de "Reporte de Actos y/o Condiciones Inseguras"  </t>
  </si>
  <si>
    <t>CADECHICO</t>
  </si>
  <si>
    <t>CADE CHICO</t>
  </si>
  <si>
    <t>CADE TOBERIN</t>
  </si>
  <si>
    <t>Se sugiere: Incluir al trabajador IDU en el Programa de Vigilancia Epidemiológico Osteomuscular. Incluir al trabajador  IDU en la Aplicación del Programa de Pausas Activas (Acondicionamiento Físico y/o Gimnasia Laboral - Ejercicios de acondicionamiento físico durante la jornada laboral).</t>
  </si>
  <si>
    <t>Se sugiere: Incluir al trabajador IDU en  el Programa de Vigilancia Epidemiológico Osteomuscular. Incluir al trabajador IDU en la Aplicación del Programa de Pausas Activas (Acondicionamiento Físico y/o Gimnasia Laboral - Ejercicios de acondicionamiento físico durante la jornada laboral).</t>
  </si>
  <si>
    <t xml:space="preserve">Se sugiere:Incluir al trabajador  en la Implementación y aplicación de un Programa de Seguridad basado en el comportamiento.  Incluir al trabajador  en la Implementación de los Programas de bienestar con participación de todos los trabajadores. Incluir a los trabajadores IDU en la aplicación práctica del programa de pausas activas (acondicionamiento físico y/o gimnasia laboral). Incluir al trabajador en la realización periódica de encuesta sobre clima organizacional para implementación y aplicación de sistema de vigilancia epidemiológico de riesgo psicosocial (Res. 2646/2008), capacitación en “Los riesgos psicosociales y el manejo del estrés”. </t>
  </si>
  <si>
    <t xml:space="preserve">Se sugiere: Incluir a la trabajadora IDU en las capacitaciones periodicas en "Autocuidado y Prevención de Accidentes". Incluir a la trabajadora IDUen la Ejecución de un programa "Observación del Comportamiento Seguro". Incluir a la trabajadora IDU en la Ejecución de un programa de "Reporte de Actos y/o Condiciones Inseguras"  </t>
  </si>
  <si>
    <t>Se sugiere: Incluir a la trabajadora IDU en  el Programa de Vigilancia Epidemiológico Osteomuscular.Incluir a la trabajadora IDU en la Aplicación del Programa de Pausas Activas (Acondicionamiento Físico y/o Gimnasia Laboral - Ejercicios de acondicionamiento físico durante la jornada laboral).</t>
  </si>
  <si>
    <t>Se sugiere: Incluir a la trabajadora IDU en el Programa de Vigilancia Epidemiológico Osteomuscular. Incluir a la trabajadora IDU en la Aplicación del Programa de Pausas Activas (Acondicionamiento Físico y/o Gimnasia Laboral - Ejercicios de acondicionamiento físico durante la jornada laboral).</t>
  </si>
  <si>
    <t xml:space="preserve">Irritación de mucosas </t>
  </si>
  <si>
    <t>Uso de tapabocas</t>
  </si>
  <si>
    <t>Inspectores - Técnicos de apoyo y personal de seguridad</t>
  </si>
  <si>
    <t>Afectación vías respiratorias</t>
  </si>
  <si>
    <r>
      <rPr>
        <b/>
        <sz val="8"/>
        <rFont val="Arial"/>
        <family val="2"/>
      </rPr>
      <t>Se sugiere:</t>
    </r>
    <r>
      <rPr>
        <sz val="8"/>
        <rFont val="Arial"/>
        <family val="2"/>
      </rPr>
      <t xml:space="preserve"> T: Evaluaciones médicas periodicas ocupacionales (Espirometrías) </t>
    </r>
  </si>
  <si>
    <t>Material particulado</t>
  </si>
  <si>
    <t>Inhalación de material particulado (polvo).
Partículas suspendidas en el aire durante la realización de tareas en oficina abierta al público. Puesto de trabajo justo en frente de la puerta de acceso público</t>
  </si>
  <si>
    <r>
      <rPr>
        <b/>
        <sz val="8"/>
        <rFont val="Arial"/>
        <family val="2"/>
      </rPr>
      <t xml:space="preserve">Se sugiere: </t>
    </r>
    <r>
      <rPr>
        <sz val="8"/>
        <rFont val="Arial"/>
        <family val="2"/>
      </rPr>
      <t>Utilización de elemento de protección personal (Protección respiratoria)</t>
    </r>
  </si>
  <si>
    <t>Falta señalización de emergencias - evacuación, no existencia de botiquin de primeros auxilios, extintor se observan vencido.</t>
  </si>
  <si>
    <t xml:space="preserve">Se sugiere: Que el IDU (Recursos Físicos) solicite formalmente a la Sra. Coordinadora del CADE la instalación de señalización emergencias - evacuación y la disposición permanente de la enfremeria o de un botiquín de primeros auxilios e igualmente que el IDU informe a la Sra. Coordinadora del CADE sobre el extintor vencido en su entidad. Incluir a la trabajadora IDU en la ejecución de un programa "Observación del Comportamiento Seguro". Incluir a la trabajadora IDU en la Ejecución de un programa de "Reporte de Actos y/o Condiciones Inseguras"  </t>
  </si>
  <si>
    <t>No socialización del plan de Emergencias - Evacuación -</t>
  </si>
  <si>
    <t xml:space="preserve">Se sugiere: Que el IDU (Recursos Físicos) solicite formalmente a la Sra. Coordinadora del CADE la socialización del plan de emergencias - evacuación de su entidad a los trabajadores IDU. Incluir a los trabajadores IDU en la ejecución de un programa "Observación del Comportamiento Seguro".Incluir a los trabajadores IDU en la Ejecución de un programa de "Reporte de Actos y/o Condiciones Inseguras"  </t>
  </si>
  <si>
    <t>CADE SANTA HELENITA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</si>
</sst>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29" x14ac:knownFonts="1">
    <font>
      <sz val="11"/>
      <color indexed="8"/>
      <name val="Calibri"/>
      <family val="2"/>
    </font>
    <font>
      <sz val="11"/>
      <color theme="1"/>
      <name val="Calibri"/>
      <family val="2"/>
      <scheme val="minor"/>
    </font>
    <font>
      <sz val="10"/>
      <name val="Arial"/>
      <family val="2"/>
    </font>
    <font>
      <sz val="12"/>
      <name val="Arial"/>
      <family val="2"/>
    </font>
    <font>
      <b/>
      <sz val="12"/>
      <name val="Arial"/>
      <family val="2"/>
    </font>
    <font>
      <sz val="11"/>
      <color indexed="8"/>
      <name val="Calibri"/>
      <family val="2"/>
    </font>
    <font>
      <b/>
      <sz val="11"/>
      <color indexed="8"/>
      <name val="Calibri"/>
      <family val="2"/>
    </font>
    <font>
      <b/>
      <sz val="8"/>
      <name val="Arial"/>
      <family val="2"/>
    </font>
    <font>
      <b/>
      <sz val="9"/>
      <name val="Arial"/>
      <family val="2"/>
    </font>
    <font>
      <sz val="9"/>
      <name val="Arial"/>
      <family val="2"/>
    </font>
    <font>
      <sz val="8"/>
      <color indexed="12"/>
      <name val="Arial"/>
      <family val="2"/>
    </font>
    <font>
      <sz val="8"/>
      <name val="Arial"/>
      <family val="2"/>
    </font>
    <font>
      <sz val="14"/>
      <color indexed="8"/>
      <name val="Arial"/>
      <family val="2"/>
    </font>
    <font>
      <sz val="8"/>
      <color indexed="8"/>
      <name val="Arial"/>
      <family val="2"/>
    </font>
    <font>
      <b/>
      <sz val="9"/>
      <color indexed="81"/>
      <name val="Tahoma"/>
      <family val="2"/>
    </font>
    <font>
      <sz val="9"/>
      <color indexed="81"/>
      <name val="Tahoma"/>
      <family val="2"/>
    </font>
    <font>
      <b/>
      <sz val="9"/>
      <color indexed="8"/>
      <name val="Tahoma"/>
      <family val="2"/>
    </font>
    <font>
      <sz val="9"/>
      <color indexed="8"/>
      <name val="Tahoma"/>
      <family val="2"/>
    </font>
    <font>
      <b/>
      <sz val="8"/>
      <color indexed="8"/>
      <name val="Tahoma"/>
      <family val="2"/>
    </font>
    <font>
      <sz val="8"/>
      <color indexed="8"/>
      <name val="Tahoma"/>
      <family val="2"/>
    </font>
    <font>
      <b/>
      <sz val="8"/>
      <color indexed="8"/>
      <name val="Arial"/>
      <family val="2"/>
    </font>
    <font>
      <b/>
      <sz val="7"/>
      <color indexed="8"/>
      <name val="Tahoma"/>
      <family val="2"/>
    </font>
    <font>
      <sz val="7"/>
      <color indexed="8"/>
      <name val="Tahoma"/>
      <family val="2"/>
    </font>
    <font>
      <sz val="7"/>
      <color indexed="8"/>
      <name val="Arial"/>
      <family val="2"/>
    </font>
    <font>
      <sz val="11"/>
      <name val="Arial"/>
      <family val="2"/>
    </font>
    <font>
      <b/>
      <sz val="8"/>
      <color theme="0"/>
      <name val="Arial"/>
      <family val="2"/>
    </font>
    <font>
      <b/>
      <sz val="8"/>
      <color theme="0"/>
      <name val="Calibri"/>
      <family val="2"/>
    </font>
    <font>
      <b/>
      <sz val="9"/>
      <color theme="0"/>
      <name val="Arial"/>
      <family val="2"/>
    </font>
    <font>
      <sz val="8"/>
      <color theme="1"/>
      <name val="Arial"/>
      <family val="2"/>
    </font>
  </fonts>
  <fills count="9">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rgb="FFCCCCFF"/>
        <bgColor indexed="42"/>
      </patternFill>
    </fill>
    <fill>
      <patternFill patternType="solid">
        <fgColor rgb="FF60497A"/>
        <bgColor indexed="60"/>
      </patternFill>
    </fill>
    <fill>
      <patternFill patternType="solid">
        <fgColor theme="0" tint="-0.249977111117893"/>
        <bgColor indexed="31"/>
      </patternFill>
    </fill>
    <fill>
      <patternFill patternType="solid">
        <fgColor rgb="FF60497A"/>
        <bgColor indexed="64"/>
      </patternFill>
    </fill>
    <fill>
      <patternFill patternType="solid">
        <fgColor theme="0"/>
        <bgColor indexed="60"/>
      </patternFill>
    </fill>
  </fills>
  <borders count="37">
    <border>
      <left/>
      <right/>
      <top/>
      <bottom/>
      <diagonal/>
    </border>
    <border>
      <left/>
      <right style="medium">
        <color indexed="8"/>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thin">
        <color indexed="8"/>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medium">
        <color indexed="64"/>
      </right>
      <top style="medium">
        <color indexed="64"/>
      </top>
      <bottom style="thin">
        <color indexed="8"/>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0" fontId="2" fillId="0" borderId="0"/>
    <xf numFmtId="0" fontId="5" fillId="0" borderId="0"/>
    <xf numFmtId="0" fontId="1" fillId="0" borderId="0"/>
    <xf numFmtId="0" fontId="5" fillId="0" borderId="0"/>
  </cellStyleXfs>
  <cellXfs count="130">
    <xf numFmtId="0" fontId="0" fillId="0" borderId="0" xfId="0"/>
    <xf numFmtId="0" fontId="2" fillId="2" borderId="0" xfId="1" applyFont="1" applyFill="1" applyProtection="1"/>
    <xf numFmtId="0" fontId="3" fillId="2" borderId="0" xfId="1" applyFont="1" applyFill="1" applyBorder="1" applyProtection="1"/>
    <xf numFmtId="0" fontId="2" fillId="2" borderId="0" xfId="1" applyFont="1" applyFill="1" applyBorder="1" applyProtection="1"/>
    <xf numFmtId="0" fontId="6" fillId="2" borderId="0" xfId="0" applyFont="1" applyFill="1" applyBorder="1" applyAlignment="1" applyProtection="1">
      <alignment horizontal="right"/>
    </xf>
    <xf numFmtId="0" fontId="2" fillId="3" borderId="0" xfId="1" applyFont="1" applyFill="1" applyProtection="1"/>
    <xf numFmtId="0" fontId="9" fillId="3" borderId="0" xfId="1" applyFont="1" applyFill="1" applyProtection="1"/>
    <xf numFmtId="1" fontId="3" fillId="2" borderId="0" xfId="1" applyNumberFormat="1" applyFont="1" applyFill="1" applyBorder="1" applyAlignment="1" applyProtection="1">
      <alignment vertical="center" wrapText="1"/>
    </xf>
    <xf numFmtId="0" fontId="10" fillId="2" borderId="0" xfId="1" applyFont="1" applyFill="1" applyBorder="1" applyAlignment="1" applyProtection="1">
      <alignment horizontal="left" vertical="center" wrapText="1"/>
    </xf>
    <xf numFmtId="1" fontId="11" fillId="2" borderId="0" xfId="1" applyNumberFormat="1" applyFont="1" applyFill="1" applyBorder="1" applyAlignment="1" applyProtection="1">
      <alignment horizontal="left" vertical="center" wrapText="1"/>
    </xf>
    <xf numFmtId="164" fontId="11" fillId="2" borderId="0" xfId="1" applyNumberFormat="1" applyFont="1" applyFill="1" applyBorder="1" applyAlignment="1" applyProtection="1">
      <alignment horizontal="center" vertical="top" wrapText="1"/>
    </xf>
    <xf numFmtId="1" fontId="11" fillId="2" borderId="0" xfId="1" applyNumberFormat="1" applyFont="1" applyFill="1" applyBorder="1" applyAlignment="1" applyProtection="1">
      <alignment horizontal="center" vertical="center" wrapText="1"/>
    </xf>
    <xf numFmtId="1" fontId="11" fillId="2" borderId="1" xfId="1" applyNumberFormat="1" applyFont="1" applyFill="1" applyBorder="1" applyAlignment="1" applyProtection="1">
      <alignment horizontal="center" vertical="center" wrapText="1"/>
    </xf>
    <xf numFmtId="0" fontId="11" fillId="2" borderId="0" xfId="1" applyFont="1" applyFill="1" applyProtection="1"/>
    <xf numFmtId="0" fontId="7" fillId="2" borderId="0" xfId="1" applyFont="1" applyFill="1" applyProtection="1"/>
    <xf numFmtId="1" fontId="11" fillId="4" borderId="2" xfId="0" applyNumberFormat="1" applyFont="1" applyFill="1" applyBorder="1" applyAlignment="1" applyProtection="1">
      <alignment horizontal="center" vertical="center" wrapText="1"/>
    </xf>
    <xf numFmtId="1" fontId="11" fillId="0" borderId="2" xfId="0" applyNumberFormat="1" applyFont="1" applyFill="1" applyBorder="1" applyAlignment="1" applyProtection="1">
      <alignment horizontal="center" vertical="center" wrapText="1"/>
    </xf>
    <xf numFmtId="1" fontId="11" fillId="4" borderId="2" xfId="1" applyNumberFormat="1" applyFont="1" applyFill="1" applyBorder="1" applyAlignment="1" applyProtection="1">
      <alignment horizontal="center" vertical="center" wrapText="1"/>
    </xf>
    <xf numFmtId="0" fontId="11" fillId="2" borderId="2" xfId="1" applyFont="1" applyFill="1" applyBorder="1" applyAlignment="1" applyProtection="1">
      <alignment horizontal="center" vertical="center" wrapText="1"/>
    </xf>
    <xf numFmtId="0" fontId="11" fillId="2" borderId="0" xfId="1" applyFont="1" applyFill="1" applyAlignment="1" applyProtection="1">
      <alignment horizontal="center" vertical="center"/>
    </xf>
    <xf numFmtId="0" fontId="3" fillId="2" borderId="0" xfId="1" applyFont="1" applyFill="1" applyProtection="1"/>
    <xf numFmtId="0" fontId="2" fillId="2" borderId="0" xfId="1" applyFont="1" applyFill="1" applyBorder="1" applyAlignment="1" applyProtection="1">
      <alignment horizontal="center"/>
    </xf>
    <xf numFmtId="0" fontId="25" fillId="5" borderId="7" xfId="1" applyFont="1" applyFill="1" applyBorder="1" applyAlignment="1" applyProtection="1">
      <alignment horizontal="center" vertical="center" textRotation="90" wrapText="1"/>
    </xf>
    <xf numFmtId="0" fontId="25" fillId="5" borderId="6" xfId="1" applyFont="1" applyFill="1" applyBorder="1" applyAlignment="1" applyProtection="1">
      <alignment horizontal="center" vertical="center" textRotation="90" wrapText="1"/>
    </xf>
    <xf numFmtId="1" fontId="25" fillId="5" borderId="7" xfId="1" applyNumberFormat="1" applyFont="1" applyFill="1" applyBorder="1" applyAlignment="1" applyProtection="1">
      <alignment horizontal="center" vertical="center" textRotation="90" wrapText="1"/>
    </xf>
    <xf numFmtId="1" fontId="25" fillId="5" borderId="7" xfId="0" applyNumberFormat="1" applyFont="1" applyFill="1" applyBorder="1" applyAlignment="1" applyProtection="1">
      <alignment horizontal="center" textRotation="90" wrapText="1"/>
    </xf>
    <xf numFmtId="1" fontId="25" fillId="5" borderId="7" xfId="1" applyNumberFormat="1" applyFont="1" applyFill="1" applyBorder="1" applyAlignment="1" applyProtection="1">
      <alignment textRotation="90" wrapText="1"/>
    </xf>
    <xf numFmtId="1" fontId="25" fillId="5" borderId="7" xfId="1" applyNumberFormat="1" applyFont="1" applyFill="1" applyBorder="1" applyAlignment="1" applyProtection="1">
      <alignment horizontal="center" textRotation="90" wrapText="1"/>
    </xf>
    <xf numFmtId="0" fontId="26" fillId="5" borderId="7" xfId="0" applyFont="1" applyFill="1" applyBorder="1" applyAlignment="1" applyProtection="1">
      <alignment horizontal="center" vertical="center" textRotation="90" wrapText="1"/>
    </xf>
    <xf numFmtId="0" fontId="25" fillId="5" borderId="7" xfId="0" applyFont="1" applyFill="1" applyBorder="1" applyAlignment="1" applyProtection="1">
      <alignment horizontal="center" vertical="center" textRotation="90" wrapText="1"/>
    </xf>
    <xf numFmtId="0" fontId="25" fillId="5" borderId="7" xfId="1" applyFont="1" applyFill="1" applyBorder="1" applyAlignment="1" applyProtection="1">
      <alignment horizontal="center" vertical="center" wrapText="1"/>
    </xf>
    <xf numFmtId="0" fontId="25" fillId="5" borderId="9" xfId="1" applyFont="1" applyFill="1" applyBorder="1" applyAlignment="1" applyProtection="1">
      <alignment horizontal="center" vertical="center" wrapText="1"/>
    </xf>
    <xf numFmtId="1" fontId="11" fillId="4" borderId="10" xfId="0" applyNumberFormat="1" applyFont="1" applyFill="1" applyBorder="1" applyAlignment="1" applyProtection="1">
      <alignment horizontal="center" vertical="center" wrapText="1"/>
    </xf>
    <xf numFmtId="1" fontId="11" fillId="0" borderId="10" xfId="0" applyNumberFormat="1" applyFont="1" applyFill="1" applyBorder="1" applyAlignment="1" applyProtection="1">
      <alignment horizontal="center" vertical="center" wrapText="1"/>
    </xf>
    <xf numFmtId="1" fontId="11" fillId="4" borderId="10" xfId="1" applyNumberFormat="1" applyFont="1" applyFill="1" applyBorder="1" applyAlignment="1" applyProtection="1">
      <alignment horizontal="center" vertical="center" wrapText="1"/>
    </xf>
    <xf numFmtId="0" fontId="11" fillId="2" borderId="10" xfId="1" applyFont="1" applyFill="1" applyBorder="1" applyAlignment="1" applyProtection="1">
      <alignment horizontal="center" vertical="center" wrapText="1"/>
    </xf>
    <xf numFmtId="0" fontId="11" fillId="2" borderId="2" xfId="1" applyFont="1" applyFill="1" applyBorder="1" applyAlignment="1" applyProtection="1">
      <alignment horizontal="center" vertical="center"/>
    </xf>
    <xf numFmtId="1" fontId="11" fillId="2" borderId="2" xfId="1" applyNumberFormat="1" applyFont="1" applyFill="1" applyBorder="1" applyAlignment="1" applyProtection="1">
      <alignment horizontal="center" vertical="center" wrapText="1"/>
    </xf>
    <xf numFmtId="0" fontId="11" fillId="2" borderId="2" xfId="1" applyFont="1" applyFill="1" applyBorder="1" applyAlignment="1" applyProtection="1">
      <alignment horizontal="center" vertical="top" wrapText="1"/>
    </xf>
    <xf numFmtId="0" fontId="13" fillId="2" borderId="2" xfId="1" applyFont="1" applyFill="1" applyBorder="1" applyAlignment="1" applyProtection="1">
      <alignment horizontal="center" vertical="top" wrapText="1"/>
    </xf>
    <xf numFmtId="0" fontId="11" fillId="2" borderId="2" xfId="0" applyFont="1" applyFill="1" applyBorder="1" applyAlignment="1" applyProtection="1">
      <alignment horizontal="center" vertical="top" wrapText="1"/>
    </xf>
    <xf numFmtId="0" fontId="11" fillId="2" borderId="2" xfId="0" applyFont="1" applyFill="1" applyBorder="1" applyAlignment="1" applyProtection="1">
      <alignment horizontal="justify" vertical="top" wrapText="1"/>
    </xf>
    <xf numFmtId="1" fontId="11" fillId="3" borderId="2" xfId="0" applyNumberFormat="1" applyFont="1" applyFill="1" applyBorder="1" applyAlignment="1" applyProtection="1">
      <alignment horizontal="center" vertical="center" wrapText="1"/>
    </xf>
    <xf numFmtId="1" fontId="11" fillId="3" borderId="2" xfId="1"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13" fillId="2" borderId="2" xfId="1" applyFont="1" applyFill="1" applyBorder="1" applyAlignment="1" applyProtection="1">
      <alignment horizontal="center" vertical="center"/>
    </xf>
    <xf numFmtId="0" fontId="13" fillId="3" borderId="2" xfId="1" applyFont="1" applyFill="1" applyBorder="1" applyAlignment="1" applyProtection="1">
      <alignment horizontal="center" vertical="center" wrapText="1"/>
    </xf>
    <xf numFmtId="0" fontId="13" fillId="2" borderId="2" xfId="1" applyFont="1" applyFill="1" applyBorder="1" applyAlignment="1" applyProtection="1">
      <alignment horizontal="center" vertical="center" wrapText="1"/>
    </xf>
    <xf numFmtId="0" fontId="11" fillId="3" borderId="2" xfId="0" applyFont="1" applyFill="1" applyBorder="1" applyAlignment="1" applyProtection="1">
      <alignment horizontal="justify" vertical="top" wrapText="1"/>
    </xf>
    <xf numFmtId="0" fontId="13" fillId="3" borderId="2" xfId="1" applyFont="1" applyFill="1" applyBorder="1" applyAlignment="1" applyProtection="1">
      <alignment horizontal="center" vertical="top" wrapText="1"/>
    </xf>
    <xf numFmtId="0" fontId="13" fillId="3" borderId="2" xfId="1" applyFont="1" applyFill="1" applyBorder="1" applyAlignment="1" applyProtection="1">
      <alignment horizontal="justify" vertical="top" wrapText="1"/>
    </xf>
    <xf numFmtId="0" fontId="11" fillId="3" borderId="2" xfId="0" applyFont="1" applyFill="1" applyBorder="1" applyAlignment="1" applyProtection="1">
      <alignment horizontal="center" vertical="top" wrapText="1"/>
    </xf>
    <xf numFmtId="0" fontId="11" fillId="0" borderId="2" xfId="0" applyFont="1" applyFill="1" applyBorder="1" applyAlignment="1" applyProtection="1">
      <alignment horizontal="justify" vertical="top" wrapText="1"/>
    </xf>
    <xf numFmtId="0" fontId="11" fillId="2" borderId="2" xfId="1" applyFont="1" applyFill="1" applyBorder="1" applyAlignment="1" applyProtection="1">
      <alignment horizontal="justify" vertical="top" wrapText="1"/>
    </xf>
    <xf numFmtId="1" fontId="11" fillId="3" borderId="10" xfId="0" applyNumberFormat="1"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3" fillId="3" borderId="10" xfId="1" applyFont="1" applyFill="1" applyBorder="1" applyAlignment="1" applyProtection="1">
      <alignment horizontal="center" vertical="center" wrapText="1"/>
    </xf>
    <xf numFmtId="0" fontId="11" fillId="2" borderId="4" xfId="1" applyFont="1" applyFill="1" applyBorder="1" applyAlignment="1" applyProtection="1">
      <alignment horizontal="center" vertical="center"/>
    </xf>
    <xf numFmtId="0" fontId="13" fillId="0" borderId="2" xfId="1" applyFont="1" applyFill="1" applyBorder="1" applyAlignment="1" applyProtection="1">
      <alignment horizontal="justify" vertical="top" wrapText="1"/>
    </xf>
    <xf numFmtId="0" fontId="11" fillId="2" borderId="35" xfId="1" applyFont="1" applyFill="1" applyBorder="1" applyAlignment="1" applyProtection="1">
      <alignment horizontal="center" vertical="center"/>
    </xf>
    <xf numFmtId="0" fontId="25" fillId="5" borderId="8" xfId="1" applyFont="1" applyFill="1" applyBorder="1" applyAlignment="1" applyProtection="1">
      <alignment horizontal="center" vertical="center" wrapText="1"/>
    </xf>
    <xf numFmtId="1" fontId="27" fillId="5" borderId="10" xfId="1" applyNumberFormat="1" applyFont="1" applyFill="1" applyBorder="1" applyAlignment="1" applyProtection="1">
      <alignment horizontal="center" vertical="center" wrapText="1"/>
    </xf>
    <xf numFmtId="1" fontId="25" fillId="5" borderId="7" xfId="1" applyNumberFormat="1" applyFont="1" applyFill="1" applyBorder="1" applyAlignment="1" applyProtection="1">
      <alignment horizontal="center" vertical="center" wrapText="1"/>
    </xf>
    <xf numFmtId="0" fontId="11" fillId="2" borderId="10" xfId="1" applyFont="1" applyFill="1" applyBorder="1" applyAlignment="1" applyProtection="1">
      <alignment horizontal="center" vertical="top" wrapText="1"/>
    </xf>
    <xf numFmtId="0" fontId="13" fillId="2" borderId="10" xfId="1" applyFont="1" applyFill="1" applyBorder="1" applyAlignment="1" applyProtection="1">
      <alignment horizontal="center" vertical="top" wrapText="1"/>
    </xf>
    <xf numFmtId="0" fontId="11" fillId="0" borderId="10" xfId="0" applyFont="1" applyFill="1" applyBorder="1" applyAlignment="1" applyProtection="1">
      <alignment horizontal="justify" vertical="top" wrapText="1"/>
    </xf>
    <xf numFmtId="0" fontId="11" fillId="3" borderId="10" xfId="0" applyFont="1" applyFill="1" applyBorder="1" applyAlignment="1" applyProtection="1">
      <alignment horizontal="justify" vertical="top" wrapText="1"/>
    </xf>
    <xf numFmtId="0" fontId="11" fillId="3" borderId="10" xfId="0" applyFont="1" applyFill="1" applyBorder="1" applyAlignment="1" applyProtection="1">
      <alignment horizontal="center" vertical="top" wrapText="1"/>
    </xf>
    <xf numFmtId="1" fontId="11" fillId="3" borderId="10" xfId="1" applyNumberFormat="1" applyFont="1" applyFill="1" applyBorder="1" applyAlignment="1" applyProtection="1">
      <alignment horizontal="center" vertical="center" wrapText="1"/>
    </xf>
    <xf numFmtId="0" fontId="13" fillId="2" borderId="10" xfId="1" applyFont="1" applyFill="1" applyBorder="1" applyAlignment="1" applyProtection="1">
      <alignment horizontal="center" vertical="center"/>
    </xf>
    <xf numFmtId="0" fontId="11" fillId="2" borderId="10" xfId="1" applyFont="1" applyFill="1" applyBorder="1" applyAlignment="1" applyProtection="1">
      <alignment horizontal="center" vertical="center"/>
    </xf>
    <xf numFmtId="1" fontId="11" fillId="2" borderId="2" xfId="1" applyNumberFormat="1" applyFont="1" applyFill="1" applyBorder="1" applyAlignment="1" applyProtection="1">
      <alignment horizontal="center" vertical="top" wrapText="1"/>
    </xf>
    <xf numFmtId="0" fontId="28" fillId="0" borderId="2" xfId="0" applyFont="1" applyBorder="1" applyAlignment="1" applyProtection="1">
      <alignment horizontal="center" vertical="center" wrapText="1"/>
    </xf>
    <xf numFmtId="0" fontId="11" fillId="2" borderId="2" xfId="2" applyFont="1" applyFill="1" applyBorder="1" applyAlignment="1" applyProtection="1">
      <alignment horizontal="center" vertical="center" wrapText="1"/>
    </xf>
    <xf numFmtId="0" fontId="11" fillId="2" borderId="3" xfId="1" applyFont="1" applyFill="1" applyBorder="1" applyAlignment="1" applyProtection="1">
      <alignment horizontal="justify" vertical="top" wrapText="1"/>
    </xf>
    <xf numFmtId="0" fontId="11" fillId="2" borderId="10" xfId="0" applyFont="1" applyFill="1" applyBorder="1" applyAlignment="1" applyProtection="1">
      <alignment horizontal="justify" vertical="top" wrapText="1"/>
    </xf>
    <xf numFmtId="0" fontId="11" fillId="2" borderId="10" xfId="0" applyFont="1" applyFill="1" applyBorder="1" applyAlignment="1" applyProtection="1">
      <alignment horizontal="center" vertical="top" wrapText="1"/>
    </xf>
    <xf numFmtId="0" fontId="13" fillId="2" borderId="10" xfId="1" applyFont="1" applyFill="1" applyBorder="1" applyAlignment="1" applyProtection="1">
      <alignment horizontal="center" vertical="center" wrapText="1"/>
    </xf>
    <xf numFmtId="1" fontId="11" fillId="2" borderId="2" xfId="1" applyNumberFormat="1" applyFont="1" applyFill="1" applyBorder="1" applyAlignment="1" applyProtection="1">
      <alignment horizontal="left" vertical="top" wrapText="1"/>
    </xf>
    <xf numFmtId="0" fontId="25" fillId="5" borderId="8" xfId="1" applyFont="1" applyFill="1" applyBorder="1" applyAlignment="1" applyProtection="1">
      <alignment horizontal="center" vertical="center" wrapText="1"/>
    </xf>
    <xf numFmtId="1" fontId="27" fillId="5" borderId="10" xfId="1" applyNumberFormat="1" applyFont="1" applyFill="1" applyBorder="1" applyAlignment="1" applyProtection="1">
      <alignment horizontal="center" vertical="center" wrapText="1"/>
    </xf>
    <xf numFmtId="1" fontId="25" fillId="5" borderId="7" xfId="1" applyNumberFormat="1" applyFont="1" applyFill="1" applyBorder="1" applyAlignment="1" applyProtection="1">
      <alignment horizontal="center" vertical="center" wrapText="1"/>
    </xf>
    <xf numFmtId="0" fontId="12" fillId="6" borderId="33" xfId="1" applyFont="1" applyFill="1" applyBorder="1" applyAlignment="1" applyProtection="1">
      <alignment horizontal="center" vertical="center" textRotation="90" wrapText="1"/>
    </xf>
    <xf numFmtId="0" fontId="0" fillId="0" borderId="34" xfId="0" applyBorder="1" applyAlignment="1">
      <alignment horizontal="center" vertical="center" textRotation="90" wrapText="1"/>
    </xf>
    <xf numFmtId="0" fontId="0" fillId="0" borderId="36" xfId="0" applyBorder="1" applyAlignment="1">
      <alignment horizontal="center" vertical="center" textRotation="90" wrapText="1"/>
    </xf>
    <xf numFmtId="1" fontId="8" fillId="2" borderId="10" xfId="1" applyNumberFormat="1" applyFont="1" applyFill="1" applyBorder="1" applyAlignment="1" applyProtection="1">
      <alignment horizontal="center" vertical="center" wrapText="1"/>
    </xf>
    <xf numFmtId="1" fontId="8" fillId="2" borderId="19" xfId="1" applyNumberFormat="1" applyFont="1" applyFill="1" applyBorder="1" applyAlignment="1" applyProtection="1">
      <alignment horizontal="center" vertical="center" wrapText="1"/>
    </xf>
    <xf numFmtId="1" fontId="25" fillId="5" borderId="25" xfId="1" applyNumberFormat="1" applyFont="1" applyFill="1" applyBorder="1" applyAlignment="1" applyProtection="1">
      <alignment horizontal="center" vertical="center" textRotation="90" wrapText="1"/>
    </xf>
    <xf numFmtId="1" fontId="25" fillId="5" borderId="26" xfId="1" applyNumberFormat="1" applyFont="1" applyFill="1" applyBorder="1" applyAlignment="1" applyProtection="1">
      <alignment horizontal="center" vertical="center" textRotation="90" wrapText="1"/>
    </xf>
    <xf numFmtId="1" fontId="25" fillId="5" borderId="27" xfId="1" applyNumberFormat="1" applyFont="1" applyFill="1" applyBorder="1" applyAlignment="1" applyProtection="1">
      <alignment horizontal="center" vertical="center" textRotation="90" wrapText="1"/>
    </xf>
    <xf numFmtId="1" fontId="25" fillId="5" borderId="28" xfId="1" applyNumberFormat="1" applyFont="1" applyFill="1" applyBorder="1" applyAlignment="1" applyProtection="1">
      <alignment horizontal="center" vertical="center" textRotation="90" wrapText="1"/>
    </xf>
    <xf numFmtId="1" fontId="25" fillId="5" borderId="8" xfId="1" applyNumberFormat="1" applyFont="1" applyFill="1" applyBorder="1" applyAlignment="1" applyProtection="1">
      <alignment horizontal="center" vertical="center" wrapText="1"/>
    </xf>
    <xf numFmtId="1" fontId="25" fillId="5" borderId="7" xfId="1" applyNumberFormat="1" applyFont="1" applyFill="1" applyBorder="1" applyAlignment="1" applyProtection="1">
      <alignment horizontal="center" vertical="center" wrapText="1"/>
    </xf>
    <xf numFmtId="0" fontId="25" fillId="5" borderId="8" xfId="1" applyFont="1" applyFill="1" applyBorder="1" applyAlignment="1" applyProtection="1">
      <alignment horizontal="center" vertical="center" wrapText="1"/>
    </xf>
    <xf numFmtId="0" fontId="25" fillId="5" borderId="29"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1" fontId="27" fillId="5" borderId="2" xfId="1" applyNumberFormat="1" applyFont="1" applyFill="1" applyBorder="1" applyAlignment="1" applyProtection="1">
      <alignment horizontal="center" vertical="center" wrapText="1"/>
    </xf>
    <xf numFmtId="1" fontId="27" fillId="5" borderId="11" xfId="1" applyNumberFormat="1" applyFont="1" applyFill="1" applyBorder="1" applyAlignment="1" applyProtection="1">
      <alignment horizontal="center" vertical="center" wrapText="1"/>
    </xf>
    <xf numFmtId="1" fontId="27" fillId="5" borderId="12" xfId="1" applyNumberFormat="1" applyFont="1" applyFill="1" applyBorder="1" applyAlignment="1" applyProtection="1">
      <alignment horizontal="center" vertical="center" wrapText="1"/>
    </xf>
    <xf numFmtId="1" fontId="27" fillId="5" borderId="10" xfId="1" applyNumberFormat="1" applyFont="1" applyFill="1" applyBorder="1" applyAlignment="1" applyProtection="1">
      <alignment horizontal="center" vertical="center" wrapText="1"/>
    </xf>
    <xf numFmtId="0" fontId="3" fillId="2" borderId="10" xfId="1" applyFont="1" applyFill="1" applyBorder="1" applyAlignment="1" applyProtection="1">
      <alignment horizontal="center" vertical="center" wrapText="1"/>
    </xf>
    <xf numFmtId="17" fontId="7" fillId="2" borderId="10" xfId="1" applyNumberFormat="1" applyFont="1" applyFill="1" applyBorder="1" applyAlignment="1" applyProtection="1">
      <alignment horizontal="center" vertical="center" wrapText="1"/>
    </xf>
    <xf numFmtId="0" fontId="7" fillId="2" borderId="10" xfId="1" applyFont="1" applyFill="1" applyBorder="1" applyAlignment="1" applyProtection="1">
      <alignment horizontal="center" vertical="center" wrapText="1"/>
    </xf>
    <xf numFmtId="0" fontId="3" fillId="2" borderId="14" xfId="1" applyFont="1" applyFill="1" applyBorder="1" applyAlignment="1" applyProtection="1">
      <alignment horizontal="center"/>
    </xf>
    <xf numFmtId="0" fontId="3" fillId="2" borderId="15" xfId="1" applyFont="1" applyFill="1" applyBorder="1" applyAlignment="1" applyProtection="1">
      <alignment horizontal="center"/>
    </xf>
    <xf numFmtId="0" fontId="3" fillId="2" borderId="16" xfId="1" applyFont="1" applyFill="1" applyBorder="1" applyAlignment="1" applyProtection="1">
      <alignment horizontal="center"/>
    </xf>
    <xf numFmtId="0" fontId="3" fillId="2" borderId="0" xfId="1" applyFont="1" applyFill="1" applyBorder="1" applyAlignment="1" applyProtection="1">
      <alignment horizontal="center"/>
    </xf>
    <xf numFmtId="0" fontId="3" fillId="2" borderId="17" xfId="1" applyFont="1" applyFill="1" applyBorder="1" applyAlignment="1" applyProtection="1">
      <alignment horizontal="center"/>
    </xf>
    <xf numFmtId="0" fontId="3" fillId="2" borderId="18" xfId="1" applyFont="1" applyFill="1" applyBorder="1" applyAlignment="1" applyProtection="1">
      <alignment horizontal="center"/>
    </xf>
    <xf numFmtId="0" fontId="2" fillId="7" borderId="5" xfId="1" applyFont="1" applyFill="1" applyBorder="1" applyAlignment="1" applyProtection="1">
      <alignment horizontal="center"/>
    </xf>
    <xf numFmtId="0" fontId="2" fillId="7" borderId="4" xfId="1" applyFont="1" applyFill="1" applyBorder="1" applyAlignment="1" applyProtection="1">
      <alignment horizontal="center"/>
    </xf>
    <xf numFmtId="0" fontId="4" fillId="2" borderId="2" xfId="1" applyFont="1" applyFill="1" applyBorder="1" applyAlignment="1" applyProtection="1">
      <alignment horizontal="center" vertical="center"/>
    </xf>
    <xf numFmtId="0" fontId="4" fillId="2" borderId="3" xfId="1" applyFont="1" applyFill="1" applyBorder="1" applyAlignment="1" applyProtection="1">
      <alignment horizontal="center" vertical="center"/>
    </xf>
    <xf numFmtId="0" fontId="4" fillId="2" borderId="10" xfId="1" applyFont="1" applyFill="1" applyBorder="1" applyAlignment="1" applyProtection="1">
      <alignment horizontal="center" vertical="center"/>
    </xf>
    <xf numFmtId="0" fontId="4" fillId="2" borderId="19" xfId="1" applyFont="1" applyFill="1" applyBorder="1" applyAlignment="1" applyProtection="1">
      <alignment horizontal="center" vertical="center"/>
    </xf>
    <xf numFmtId="0" fontId="4" fillId="2" borderId="0" xfId="1" applyFont="1" applyFill="1" applyBorder="1" applyAlignment="1" applyProtection="1">
      <alignment horizontal="center" vertical="center" wrapText="1"/>
    </xf>
    <xf numFmtId="1" fontId="27" fillId="5" borderId="20" xfId="1" applyNumberFormat="1" applyFont="1" applyFill="1" applyBorder="1" applyAlignment="1" applyProtection="1">
      <alignment horizontal="center" vertical="center" wrapText="1"/>
    </xf>
    <xf numFmtId="1" fontId="27" fillId="5" borderId="21" xfId="1" applyNumberFormat="1" applyFont="1" applyFill="1" applyBorder="1" applyAlignment="1" applyProtection="1">
      <alignment horizontal="center" vertical="center" wrapText="1"/>
    </xf>
    <xf numFmtId="1" fontId="27" fillId="5" borderId="5" xfId="1" applyNumberFormat="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24" fillId="2" borderId="5" xfId="1" applyFont="1" applyFill="1" applyBorder="1" applyAlignment="1" applyProtection="1">
      <alignment horizontal="center" vertical="center" wrapText="1"/>
    </xf>
    <xf numFmtId="0" fontId="25" fillId="8" borderId="30" xfId="1" applyFont="1" applyFill="1" applyBorder="1" applyAlignment="1" applyProtection="1">
      <alignment horizontal="center" vertical="center" wrapText="1"/>
    </xf>
    <xf numFmtId="0" fontId="25" fillId="8" borderId="15" xfId="1" applyFont="1" applyFill="1" applyBorder="1" applyAlignment="1" applyProtection="1">
      <alignment horizontal="center" vertical="center" wrapText="1"/>
    </xf>
    <xf numFmtId="0" fontId="25" fillId="8" borderId="22" xfId="1" applyFont="1" applyFill="1" applyBorder="1" applyAlignment="1" applyProtection="1">
      <alignment horizontal="center" vertical="center" wrapText="1"/>
    </xf>
    <xf numFmtId="0" fontId="25" fillId="8" borderId="31" xfId="1" applyFont="1" applyFill="1" applyBorder="1" applyAlignment="1" applyProtection="1">
      <alignment horizontal="center" vertical="center" wrapText="1"/>
    </xf>
    <xf numFmtId="0" fontId="25" fillId="8" borderId="23" xfId="1" applyFont="1" applyFill="1" applyBorder="1" applyAlignment="1" applyProtection="1">
      <alignment horizontal="center" vertical="center" wrapText="1"/>
    </xf>
    <xf numFmtId="0" fontId="25" fillId="8" borderId="32" xfId="1" applyFont="1" applyFill="1" applyBorder="1" applyAlignment="1" applyProtection="1">
      <alignment horizontal="center" vertical="center" wrapText="1"/>
    </xf>
    <xf numFmtId="1" fontId="27" fillId="5" borderId="13" xfId="1" applyNumberFormat="1" applyFont="1" applyFill="1" applyBorder="1" applyAlignment="1" applyProtection="1">
      <alignment horizontal="center" vertical="center" wrapText="1"/>
    </xf>
    <xf numFmtId="1" fontId="27" fillId="5" borderId="24" xfId="1" applyNumberFormat="1" applyFont="1" applyFill="1" applyBorder="1" applyAlignment="1" applyProtection="1">
      <alignment horizontal="center" vertical="center" wrapText="1"/>
    </xf>
    <xf numFmtId="0" fontId="0" fillId="0" borderId="36" xfId="0" applyBorder="1" applyAlignment="1">
      <alignment horizontal="center" vertical="center" wrapText="1"/>
    </xf>
  </cellXfs>
  <cellStyles count="5">
    <cellStyle name="Normal" xfId="0" builtinId="0"/>
    <cellStyle name="Normal 2" xfId="1"/>
    <cellStyle name="Normal 3" xfId="4"/>
    <cellStyle name="Normal 4" xfId="2"/>
    <cellStyle name="Normal 5" xfId="3"/>
  </cellStyles>
  <dxfs count="80">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6FF33"/>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07%20Herramienta%20seguimiento\Consolidar\PQ.FR004.01%20seguimiento%20actividad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minio\RUNT\05%20Gerencia%20Tecnica\05%20Integrador\07%20Calidad%20y%20Pruebas\01%20Calidad\02%20Control%20y%20Seguimiento\07%20Herramienta%20seguimiento\SWA\Seguimiento%20actividades%20SW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solidado"/>
      <sheetName val="Informe"/>
      <sheetName val="Bitacora"/>
      <sheetName val="Act_comité"/>
      <sheetName val="Listas"/>
      <sheetName val="Tabla1"/>
    </sheetNames>
    <sheetDataSet>
      <sheetData sheetId="0" refreshError="1"/>
      <sheetData sheetId="1"/>
      <sheetData sheetId="2" refreshError="1"/>
      <sheetData sheetId="3" refreshError="1"/>
      <sheetData sheetId="4" refreshError="1"/>
      <sheetData sheetId="5">
        <row r="2">
          <cell r="F2" t="str">
            <v>Interna</v>
          </cell>
          <cell r="G2" t="str">
            <v>Programada</v>
          </cell>
          <cell r="H2" t="str">
            <v>En revisión Interna</v>
          </cell>
        </row>
        <row r="3">
          <cell r="F3" t="str">
            <v>MT</v>
          </cell>
          <cell r="G3" t="str">
            <v>Ejecutada</v>
          </cell>
          <cell r="H3" t="str">
            <v>En revisión MT</v>
          </cell>
        </row>
        <row r="4">
          <cell r="F4" t="str">
            <v>OT</v>
          </cell>
          <cell r="G4" t="str">
            <v>Aplazada</v>
          </cell>
          <cell r="H4" t="str">
            <v>Firmada</v>
          </cell>
        </row>
        <row r="5">
          <cell r="F5" t="str">
            <v>Otro Actor</v>
          </cell>
          <cell r="H5" t="str">
            <v>En revisión Interventoría</v>
          </cell>
        </row>
        <row r="6">
          <cell r="F6" t="str">
            <v>DT</v>
          </cell>
        </row>
        <row r="7">
          <cell r="F7" t="str">
            <v>Proveedor</v>
          </cell>
        </row>
        <row r="8">
          <cell r="F8" t="str">
            <v>Interventoria</v>
          </cell>
        </row>
        <row r="9">
          <cell r="F9" t="str">
            <v>HSH</v>
          </cell>
        </row>
        <row r="10">
          <cell r="F10" t="str">
            <v>Externa</v>
          </cell>
        </row>
        <row r="11">
          <cell r="F11" t="str">
            <v>-</v>
          </cell>
        </row>
        <row r="12">
          <cell r="F12" t="str">
            <v>-</v>
          </cell>
        </row>
        <row r="13">
          <cell r="F13" t="str">
            <v>-</v>
          </cell>
        </row>
        <row r="14">
          <cell r="F14" t="str">
            <v>-</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A"/>
      <sheetName val="Listas"/>
    </sheetNames>
    <sheetDataSet>
      <sheetData sheetId="0" refreshError="1"/>
      <sheetData sheetId="1">
        <row r="2">
          <cell r="J2">
            <v>0</v>
          </cell>
        </row>
        <row r="3">
          <cell r="J3">
            <v>0.5</v>
          </cell>
        </row>
        <row r="4">
          <cell r="J4">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D15"/>
  <sheetViews>
    <sheetView zoomScale="85" zoomScaleNormal="85" workbookViewId="0">
      <selection activeCell="E12" sqref="E12"/>
    </sheetView>
  </sheetViews>
  <sheetFormatPr baseColWidth="10" defaultRowHeight="15" x14ac:dyDescent="0.2"/>
  <cols>
    <col min="1" max="1" width="9.140625" style="20" customWidth="1"/>
    <col min="2" max="2" width="5.5703125" style="20" customWidth="1"/>
    <col min="3" max="3" width="18.7109375" style="1" customWidth="1"/>
    <col min="4" max="5" width="30.7109375" style="1" customWidth="1"/>
    <col min="6" max="6" width="17.28515625" style="1" customWidth="1"/>
    <col min="7" max="9" width="15.7109375" style="1" customWidth="1"/>
    <col min="10" max="12" width="4.28515625" style="21" customWidth="1"/>
    <col min="13" max="13" width="7.7109375" style="21" customWidth="1"/>
    <col min="14" max="14" width="4.28515625" style="21" customWidth="1"/>
    <col min="15" max="15" width="7.7109375" style="21" customWidth="1"/>
    <col min="16" max="16" width="4.28515625" style="21" customWidth="1"/>
    <col min="17" max="17" width="13.85546875" style="21" customWidth="1"/>
    <col min="18" max="18" width="16.7109375" style="1" customWidth="1"/>
    <col min="19" max="21" width="4.7109375" style="1" customWidth="1"/>
    <col min="22" max="23" width="4.42578125" style="1" customWidth="1"/>
    <col min="24" max="24" width="17" style="21" customWidth="1"/>
    <col min="25" max="25" width="7.28515625" style="21"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03"/>
      <c r="B1" s="104"/>
      <c r="C1" s="104"/>
      <c r="D1" s="104"/>
      <c r="E1" s="104"/>
      <c r="F1" s="104"/>
      <c r="G1" s="104"/>
      <c r="H1" s="104"/>
      <c r="I1" s="109"/>
      <c r="J1" s="109"/>
      <c r="K1" s="109"/>
      <c r="L1" s="109"/>
      <c r="M1" s="109"/>
      <c r="N1" s="109"/>
      <c r="O1" s="109"/>
      <c r="P1" s="109"/>
      <c r="Q1" s="109"/>
      <c r="R1" s="109"/>
      <c r="S1" s="109"/>
      <c r="T1" s="109"/>
      <c r="U1" s="109"/>
      <c r="V1" s="109"/>
      <c r="W1" s="109"/>
      <c r="X1" s="109"/>
      <c r="Y1" s="109"/>
      <c r="Z1" s="109"/>
      <c r="AA1" s="109"/>
      <c r="AB1" s="109"/>
      <c r="AC1" s="109"/>
      <c r="AD1" s="110"/>
    </row>
    <row r="2" spans="1:30" ht="15" customHeight="1" x14ac:dyDescent="0.2">
      <c r="A2" s="105"/>
      <c r="B2" s="106"/>
      <c r="C2" s="106"/>
      <c r="D2" s="106"/>
      <c r="E2" s="106"/>
      <c r="F2" s="106"/>
      <c r="G2" s="106"/>
      <c r="H2" s="106"/>
      <c r="I2" s="111" t="s">
        <v>56</v>
      </c>
      <c r="J2" s="111"/>
      <c r="K2" s="111"/>
      <c r="L2" s="111"/>
      <c r="M2" s="111"/>
      <c r="N2" s="111"/>
      <c r="O2" s="111"/>
      <c r="P2" s="111"/>
      <c r="Q2" s="111"/>
      <c r="R2" s="111"/>
      <c r="S2" s="111"/>
      <c r="T2" s="111"/>
      <c r="U2" s="111"/>
      <c r="V2" s="111"/>
      <c r="W2" s="111"/>
      <c r="X2" s="111"/>
      <c r="Y2" s="111"/>
      <c r="Z2" s="111"/>
      <c r="AA2" s="111"/>
      <c r="AB2" s="111"/>
      <c r="AC2" s="111"/>
      <c r="AD2" s="112"/>
    </row>
    <row r="3" spans="1:30" ht="15" customHeight="1" x14ac:dyDescent="0.2">
      <c r="A3" s="105"/>
      <c r="B3" s="106"/>
      <c r="C3" s="106"/>
      <c r="D3" s="106"/>
      <c r="E3" s="106"/>
      <c r="F3" s="106"/>
      <c r="G3" s="106"/>
      <c r="H3" s="106"/>
      <c r="I3" s="111"/>
      <c r="J3" s="111"/>
      <c r="K3" s="111"/>
      <c r="L3" s="111"/>
      <c r="M3" s="111"/>
      <c r="N3" s="111"/>
      <c r="O3" s="111"/>
      <c r="P3" s="111"/>
      <c r="Q3" s="111"/>
      <c r="R3" s="111"/>
      <c r="S3" s="111"/>
      <c r="T3" s="111"/>
      <c r="U3" s="111"/>
      <c r="V3" s="111"/>
      <c r="W3" s="111"/>
      <c r="X3" s="111"/>
      <c r="Y3" s="111"/>
      <c r="Z3" s="111"/>
      <c r="AA3" s="111"/>
      <c r="AB3" s="111"/>
      <c r="AC3" s="111"/>
      <c r="AD3" s="112"/>
    </row>
    <row r="4" spans="1:30" ht="15" customHeight="1" thickBot="1" x14ac:dyDescent="0.25">
      <c r="A4" s="107"/>
      <c r="B4" s="108"/>
      <c r="C4" s="108"/>
      <c r="D4" s="108"/>
      <c r="E4" s="108"/>
      <c r="F4" s="108"/>
      <c r="G4" s="108"/>
      <c r="H4" s="108"/>
      <c r="I4" s="113"/>
      <c r="J4" s="113"/>
      <c r="K4" s="113"/>
      <c r="L4" s="113"/>
      <c r="M4" s="113"/>
      <c r="N4" s="113"/>
      <c r="O4" s="113"/>
      <c r="P4" s="113"/>
      <c r="Q4" s="113"/>
      <c r="R4" s="113"/>
      <c r="S4" s="113"/>
      <c r="T4" s="113"/>
      <c r="U4" s="113"/>
      <c r="V4" s="113"/>
      <c r="W4" s="113"/>
      <c r="X4" s="113"/>
      <c r="Y4" s="113"/>
      <c r="Z4" s="113"/>
      <c r="AA4" s="113"/>
      <c r="AB4" s="113"/>
      <c r="AC4" s="113"/>
      <c r="AD4" s="114"/>
    </row>
    <row r="5" spans="1:30" ht="15" customHeight="1" thickBot="1" x14ac:dyDescent="0.3">
      <c r="A5" s="2"/>
      <c r="B5" s="2"/>
      <c r="C5" s="3"/>
      <c r="D5" s="3"/>
      <c r="E5" s="3"/>
      <c r="F5" s="115" t="s">
        <v>0</v>
      </c>
      <c r="G5" s="115"/>
      <c r="H5" s="115"/>
      <c r="I5" s="115"/>
      <c r="J5" s="115"/>
      <c r="K5" s="115"/>
      <c r="L5" s="115"/>
      <c r="M5" s="115"/>
      <c r="N5" s="115"/>
      <c r="O5" s="115"/>
      <c r="P5" s="115"/>
      <c r="Q5" s="115"/>
      <c r="R5" s="115"/>
      <c r="S5" s="115"/>
      <c r="T5" s="115"/>
      <c r="U5" s="115"/>
      <c r="V5" s="115"/>
      <c r="W5" s="115"/>
      <c r="X5" s="115"/>
      <c r="Y5" s="115"/>
      <c r="Z5" s="115"/>
      <c r="AA5" s="115"/>
      <c r="AB5" s="115"/>
      <c r="AC5" s="115"/>
      <c r="AD5" s="4"/>
    </row>
    <row r="6" spans="1:30" s="5" customFormat="1" ht="15" customHeight="1" x14ac:dyDescent="0.2">
      <c r="A6" s="116" t="s">
        <v>1</v>
      </c>
      <c r="B6" s="117"/>
      <c r="C6" s="118"/>
      <c r="D6" s="119" t="s">
        <v>107</v>
      </c>
      <c r="E6" s="119"/>
      <c r="F6" s="119"/>
      <c r="G6" s="119"/>
      <c r="H6" s="119"/>
      <c r="I6" s="119"/>
      <c r="J6" s="118" t="s">
        <v>2</v>
      </c>
      <c r="K6" s="118"/>
      <c r="L6" s="118"/>
      <c r="M6" s="118"/>
      <c r="N6" s="120"/>
      <c r="O6" s="120"/>
      <c r="P6" s="120"/>
      <c r="Q6" s="120"/>
      <c r="R6" s="120"/>
      <c r="S6" s="120"/>
      <c r="T6" s="120"/>
      <c r="U6" s="120"/>
      <c r="V6" s="120"/>
      <c r="W6" s="120"/>
      <c r="X6" s="120"/>
      <c r="Y6" s="120"/>
      <c r="Z6" s="120"/>
      <c r="AA6" s="121"/>
      <c r="AB6" s="122"/>
      <c r="AC6" s="122"/>
      <c r="AD6" s="123"/>
    </row>
    <row r="7" spans="1:30" s="5" customFormat="1" ht="18" customHeight="1" x14ac:dyDescent="0.2">
      <c r="A7" s="127" t="s">
        <v>3</v>
      </c>
      <c r="B7" s="128"/>
      <c r="C7" s="96"/>
      <c r="D7" s="95"/>
      <c r="E7" s="95"/>
      <c r="F7" s="95"/>
      <c r="G7" s="95"/>
      <c r="H7" s="95"/>
      <c r="I7" s="95"/>
      <c r="J7" s="96" t="s">
        <v>4</v>
      </c>
      <c r="K7" s="96"/>
      <c r="L7" s="96"/>
      <c r="M7" s="96"/>
      <c r="N7" s="95"/>
      <c r="O7" s="95"/>
      <c r="P7" s="95"/>
      <c r="Q7" s="95"/>
      <c r="R7" s="95"/>
      <c r="S7" s="95"/>
      <c r="T7" s="95"/>
      <c r="U7" s="95"/>
      <c r="V7" s="95"/>
      <c r="W7" s="95"/>
      <c r="X7" s="95"/>
      <c r="Y7" s="95"/>
      <c r="Z7" s="95"/>
      <c r="AA7" s="124"/>
      <c r="AB7" s="125"/>
      <c r="AC7" s="125"/>
      <c r="AD7" s="126"/>
    </row>
    <row r="8" spans="1:30" s="6" customFormat="1" ht="36.75" customHeight="1" thickBot="1" x14ac:dyDescent="0.25">
      <c r="A8" s="97" t="s">
        <v>5</v>
      </c>
      <c r="B8" s="98"/>
      <c r="C8" s="99"/>
      <c r="D8" s="100" t="s">
        <v>107</v>
      </c>
      <c r="E8" s="100"/>
      <c r="F8" s="100"/>
      <c r="G8" s="100"/>
      <c r="H8" s="100"/>
      <c r="I8" s="100"/>
      <c r="J8" s="99" t="s">
        <v>6</v>
      </c>
      <c r="K8" s="99"/>
      <c r="L8" s="99"/>
      <c r="M8" s="99"/>
      <c r="N8" s="101" t="s">
        <v>80</v>
      </c>
      <c r="O8" s="102"/>
      <c r="P8" s="102"/>
      <c r="Q8" s="102"/>
      <c r="R8" s="102"/>
      <c r="S8" s="102"/>
      <c r="T8" s="102"/>
      <c r="U8" s="102"/>
      <c r="V8" s="102"/>
      <c r="W8" s="102"/>
      <c r="X8" s="102"/>
      <c r="Y8" s="102"/>
      <c r="Z8" s="102"/>
      <c r="AA8" s="80" t="s">
        <v>7</v>
      </c>
      <c r="AB8" s="85" t="s">
        <v>77</v>
      </c>
      <c r="AC8" s="85"/>
      <c r="AD8" s="86"/>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87" t="s">
        <v>8</v>
      </c>
      <c r="B10" s="89" t="s">
        <v>9</v>
      </c>
      <c r="C10" s="91" t="s">
        <v>10</v>
      </c>
      <c r="D10" s="91"/>
      <c r="E10" s="91"/>
      <c r="F10" s="91" t="s">
        <v>11</v>
      </c>
      <c r="G10" s="91" t="s">
        <v>12</v>
      </c>
      <c r="H10" s="91"/>
      <c r="I10" s="91"/>
      <c r="J10" s="93" t="s">
        <v>57</v>
      </c>
      <c r="K10" s="93"/>
      <c r="L10" s="93"/>
      <c r="M10" s="93"/>
      <c r="N10" s="93"/>
      <c r="O10" s="93"/>
      <c r="P10" s="93"/>
      <c r="Q10" s="79" t="s">
        <v>13</v>
      </c>
      <c r="R10" s="93" t="s">
        <v>14</v>
      </c>
      <c r="S10" s="93"/>
      <c r="T10" s="93"/>
      <c r="U10" s="93"/>
      <c r="V10" s="93"/>
      <c r="W10" s="93"/>
      <c r="X10" s="93"/>
      <c r="Y10" s="93"/>
      <c r="Z10" s="93" t="s">
        <v>58</v>
      </c>
      <c r="AA10" s="93"/>
      <c r="AB10" s="93"/>
      <c r="AC10" s="93"/>
      <c r="AD10" s="94"/>
    </row>
    <row r="11" spans="1:30" s="14" customFormat="1" ht="69.95" customHeight="1" thickBot="1" x14ac:dyDescent="0.25">
      <c r="A11" s="88"/>
      <c r="B11" s="90"/>
      <c r="C11" s="81" t="s">
        <v>15</v>
      </c>
      <c r="D11" s="81" t="s">
        <v>16</v>
      </c>
      <c r="E11" s="81" t="s">
        <v>17</v>
      </c>
      <c r="F11" s="92"/>
      <c r="G11" s="24" t="s">
        <v>18</v>
      </c>
      <c r="H11" s="24" t="s">
        <v>19</v>
      </c>
      <c r="I11" s="24" t="s">
        <v>20</v>
      </c>
      <c r="J11" s="25" t="s">
        <v>21</v>
      </c>
      <c r="K11" s="25" t="s">
        <v>22</v>
      </c>
      <c r="L11" s="25" t="s">
        <v>23</v>
      </c>
      <c r="M11" s="25" t="s">
        <v>24</v>
      </c>
      <c r="N11" s="26" t="s">
        <v>25</v>
      </c>
      <c r="O11" s="27" t="s">
        <v>26</v>
      </c>
      <c r="P11" s="26" t="s">
        <v>27</v>
      </c>
      <c r="Q11" s="28" t="s">
        <v>28</v>
      </c>
      <c r="R11" s="24" t="s">
        <v>29</v>
      </c>
      <c r="S11" s="22" t="s">
        <v>30</v>
      </c>
      <c r="T11" s="23" t="s">
        <v>31</v>
      </c>
      <c r="U11" s="23" t="s">
        <v>32</v>
      </c>
      <c r="V11" s="24" t="s">
        <v>33</v>
      </c>
      <c r="W11" s="24" t="s">
        <v>34</v>
      </c>
      <c r="X11" s="29" t="s">
        <v>35</v>
      </c>
      <c r="Y11" s="29" t="s">
        <v>36</v>
      </c>
      <c r="Z11" s="30" t="s">
        <v>59</v>
      </c>
      <c r="AA11" s="30" t="s">
        <v>37</v>
      </c>
      <c r="AB11" s="30" t="s">
        <v>38</v>
      </c>
      <c r="AC11" s="30" t="s">
        <v>39</v>
      </c>
      <c r="AD11" s="31" t="s">
        <v>40</v>
      </c>
    </row>
    <row r="12" spans="1:30" s="14" customFormat="1" ht="158.25" customHeight="1" thickBot="1" x14ac:dyDescent="0.25">
      <c r="A12" s="82" t="s">
        <v>81</v>
      </c>
      <c r="B12" s="38" t="s">
        <v>41</v>
      </c>
      <c r="C12" s="49" t="s">
        <v>60</v>
      </c>
      <c r="D12" s="58" t="s">
        <v>72</v>
      </c>
      <c r="E12" s="50" t="s">
        <v>74</v>
      </c>
      <c r="F12" s="48" t="s">
        <v>61</v>
      </c>
      <c r="G12" s="51" t="s">
        <v>42</v>
      </c>
      <c r="H12" s="51" t="s">
        <v>75</v>
      </c>
      <c r="I12" s="51" t="s">
        <v>62</v>
      </c>
      <c r="J12" s="42">
        <v>2</v>
      </c>
      <c r="K12" s="42">
        <v>3</v>
      </c>
      <c r="L12" s="15">
        <f t="shared" ref="L12:L15" si="0">IF(J12="",K12,J12*K12)</f>
        <v>6</v>
      </c>
      <c r="M12" s="16" t="str">
        <f t="shared" ref="M12:M15" si="1">IF(L12&gt;23,"MUY ALTO",IF(L12&gt;9,"ALTO",IF(L12&gt;5,"MEDIO","BAJO")))</f>
        <v>MEDIO</v>
      </c>
      <c r="N12" s="18">
        <v>25</v>
      </c>
      <c r="O12" s="17">
        <f t="shared" ref="O12:O15" si="2">L12*N12</f>
        <v>150</v>
      </c>
      <c r="P12" s="43" t="str">
        <f t="shared" ref="P12:P15" si="3">IF(O12&gt;501,"I",IF(O12&gt;149,"II",IF(O12&gt;39,"III","IV")))</f>
        <v>II</v>
      </c>
      <c r="Q12" s="18" t="str">
        <f t="shared" ref="Q12:Q15" si="4">IF(P12="I","No aceptable",IF(P12="II","No Aceptable o Aceptable con Control Específico",IF(P12="III","Mejorable","Aceptable")))</f>
        <v>No Aceptable o Aceptable con Control Específico</v>
      </c>
      <c r="R12" s="44" t="s">
        <v>49</v>
      </c>
      <c r="S12" s="44">
        <v>1</v>
      </c>
      <c r="T12" s="44">
        <v>0</v>
      </c>
      <c r="U12" s="44"/>
      <c r="V12" s="45">
        <v>1</v>
      </c>
      <c r="W12" s="36">
        <v>8</v>
      </c>
      <c r="X12" s="46" t="s">
        <v>63</v>
      </c>
      <c r="Y12" s="46" t="s">
        <v>43</v>
      </c>
      <c r="Z12" s="44" t="s">
        <v>42</v>
      </c>
      <c r="AA12" s="44" t="s">
        <v>42</v>
      </c>
      <c r="AB12" s="44" t="s">
        <v>42</v>
      </c>
      <c r="AC12" s="48" t="s">
        <v>89</v>
      </c>
      <c r="AD12" s="57" t="s">
        <v>42</v>
      </c>
    </row>
    <row r="13" spans="1:30" s="19" customFormat="1" ht="124.5" thickBot="1" x14ac:dyDescent="0.3">
      <c r="A13" s="83"/>
      <c r="B13" s="38" t="s">
        <v>41</v>
      </c>
      <c r="C13" s="49" t="s">
        <v>60</v>
      </c>
      <c r="D13" s="58" t="s">
        <v>73</v>
      </c>
      <c r="E13" s="50" t="s">
        <v>64</v>
      </c>
      <c r="F13" s="48" t="s">
        <v>65</v>
      </c>
      <c r="G13" s="51" t="s">
        <v>42</v>
      </c>
      <c r="H13" s="51" t="s">
        <v>42</v>
      </c>
      <c r="I13" s="51" t="s">
        <v>66</v>
      </c>
      <c r="J13" s="42">
        <v>2</v>
      </c>
      <c r="K13" s="42">
        <v>3</v>
      </c>
      <c r="L13" s="15">
        <f t="shared" si="0"/>
        <v>6</v>
      </c>
      <c r="M13" s="16" t="str">
        <f t="shared" si="1"/>
        <v>MEDIO</v>
      </c>
      <c r="N13" s="18">
        <v>25</v>
      </c>
      <c r="O13" s="17">
        <f t="shared" si="2"/>
        <v>150</v>
      </c>
      <c r="P13" s="43" t="str">
        <f t="shared" si="3"/>
        <v>II</v>
      </c>
      <c r="Q13" s="18" t="str">
        <f t="shared" si="4"/>
        <v>No Aceptable o Aceptable con Control Específico</v>
      </c>
      <c r="R13" s="44" t="s">
        <v>49</v>
      </c>
      <c r="S13" s="44">
        <v>1</v>
      </c>
      <c r="T13" s="44">
        <v>0</v>
      </c>
      <c r="U13" s="44"/>
      <c r="V13" s="45">
        <v>1</v>
      </c>
      <c r="W13" s="36">
        <v>8</v>
      </c>
      <c r="X13" s="47" t="s">
        <v>67</v>
      </c>
      <c r="Y13" s="46" t="s">
        <v>43</v>
      </c>
      <c r="Z13" s="44" t="s">
        <v>42</v>
      </c>
      <c r="AA13" s="44" t="s">
        <v>42</v>
      </c>
      <c r="AB13" s="44" t="s">
        <v>42</v>
      </c>
      <c r="AC13" s="48" t="s">
        <v>90</v>
      </c>
      <c r="AD13" s="57" t="s">
        <v>42</v>
      </c>
    </row>
    <row r="14" spans="1:30" s="19" customFormat="1" ht="141.75" customHeight="1" thickBot="1" x14ac:dyDescent="0.3">
      <c r="A14" s="83"/>
      <c r="B14" s="38" t="s">
        <v>41</v>
      </c>
      <c r="C14" s="39" t="s">
        <v>70</v>
      </c>
      <c r="D14" s="52" t="s">
        <v>82</v>
      </c>
      <c r="E14" s="41" t="s">
        <v>105</v>
      </c>
      <c r="F14" s="41" t="s">
        <v>45</v>
      </c>
      <c r="G14" s="40" t="s">
        <v>42</v>
      </c>
      <c r="H14" s="40" t="s">
        <v>42</v>
      </c>
      <c r="I14" s="40" t="s">
        <v>42</v>
      </c>
      <c r="J14" s="42">
        <v>1</v>
      </c>
      <c r="K14" s="42">
        <v>3</v>
      </c>
      <c r="L14" s="15">
        <f t="shared" si="0"/>
        <v>3</v>
      </c>
      <c r="M14" s="16" t="str">
        <f t="shared" si="1"/>
        <v>BAJO</v>
      </c>
      <c r="N14" s="18">
        <v>25</v>
      </c>
      <c r="O14" s="17">
        <f t="shared" si="2"/>
        <v>75</v>
      </c>
      <c r="P14" s="43" t="str">
        <f t="shared" si="3"/>
        <v>III</v>
      </c>
      <c r="Q14" s="18" t="str">
        <f t="shared" si="4"/>
        <v>Mejorable</v>
      </c>
      <c r="R14" s="44" t="s">
        <v>44</v>
      </c>
      <c r="S14" s="44">
        <v>1</v>
      </c>
      <c r="T14" s="44">
        <v>0</v>
      </c>
      <c r="U14" s="44"/>
      <c r="V14" s="45">
        <v>1</v>
      </c>
      <c r="W14" s="36">
        <v>8</v>
      </c>
      <c r="X14" s="47" t="s">
        <v>46</v>
      </c>
      <c r="Y14" s="46" t="s">
        <v>43</v>
      </c>
      <c r="Z14" s="44" t="s">
        <v>42</v>
      </c>
      <c r="AA14" s="44" t="s">
        <v>42</v>
      </c>
      <c r="AB14" s="44" t="s">
        <v>42</v>
      </c>
      <c r="AC14" s="41" t="s">
        <v>106</v>
      </c>
      <c r="AD14" s="57" t="s">
        <v>42</v>
      </c>
    </row>
    <row r="15" spans="1:30" s="19" customFormat="1" ht="143.25" customHeight="1" thickBot="1" x14ac:dyDescent="0.3">
      <c r="A15" s="84"/>
      <c r="B15" s="63" t="s">
        <v>41</v>
      </c>
      <c r="C15" s="64" t="s">
        <v>70</v>
      </c>
      <c r="D15" s="65" t="s">
        <v>71</v>
      </c>
      <c r="E15" s="66" t="s">
        <v>79</v>
      </c>
      <c r="F15" s="66" t="s">
        <v>48</v>
      </c>
      <c r="G15" s="67" t="s">
        <v>42</v>
      </c>
      <c r="H15" s="67" t="s">
        <v>42</v>
      </c>
      <c r="I15" s="67" t="s">
        <v>69</v>
      </c>
      <c r="J15" s="54">
        <v>2</v>
      </c>
      <c r="K15" s="54">
        <v>1</v>
      </c>
      <c r="L15" s="32">
        <f t="shared" si="0"/>
        <v>2</v>
      </c>
      <c r="M15" s="33" t="str">
        <f t="shared" si="1"/>
        <v>BAJO</v>
      </c>
      <c r="N15" s="35">
        <v>25</v>
      </c>
      <c r="O15" s="34">
        <f t="shared" si="2"/>
        <v>50</v>
      </c>
      <c r="P15" s="68" t="str">
        <f t="shared" si="3"/>
        <v>III</v>
      </c>
      <c r="Q15" s="35" t="str">
        <f t="shared" si="4"/>
        <v>Mejorable</v>
      </c>
      <c r="R15" s="55" t="s">
        <v>49</v>
      </c>
      <c r="S15" s="55">
        <v>1</v>
      </c>
      <c r="T15" s="55">
        <v>0</v>
      </c>
      <c r="U15" s="55"/>
      <c r="V15" s="69">
        <v>1</v>
      </c>
      <c r="W15" s="70">
        <v>8</v>
      </c>
      <c r="X15" s="56" t="s">
        <v>50</v>
      </c>
      <c r="Y15" s="56" t="s">
        <v>43</v>
      </c>
      <c r="Z15" s="55" t="s">
        <v>42</v>
      </c>
      <c r="AA15" s="55" t="s">
        <v>42</v>
      </c>
      <c r="AB15" s="55" t="s">
        <v>42</v>
      </c>
      <c r="AC15" s="66" t="s">
        <v>83</v>
      </c>
      <c r="AD15" s="59" t="s">
        <v>42</v>
      </c>
    </row>
  </sheetData>
  <sheetProtection selectLockedCells="1" selectUnlockedCells="1"/>
  <mergeCells count="27">
    <mergeCell ref="A1:H4"/>
    <mergeCell ref="I1:AD1"/>
    <mergeCell ref="I2:AD4"/>
    <mergeCell ref="F5:AC5"/>
    <mergeCell ref="A6:C6"/>
    <mergeCell ref="D6:I6"/>
    <mergeCell ref="J6:M6"/>
    <mergeCell ref="N6:Z6"/>
    <mergeCell ref="AA6:AD7"/>
    <mergeCell ref="A7:C7"/>
    <mergeCell ref="D7:I7"/>
    <mergeCell ref="J7:M7"/>
    <mergeCell ref="N7:Z7"/>
    <mergeCell ref="A8:C8"/>
    <mergeCell ref="D8:I8"/>
    <mergeCell ref="J8:M8"/>
    <mergeCell ref="N8:Z8"/>
    <mergeCell ref="A12:A15"/>
    <mergeCell ref="AB8:AD8"/>
    <mergeCell ref="A10:A11"/>
    <mergeCell ref="B10:B11"/>
    <mergeCell ref="C10:E10"/>
    <mergeCell ref="F10:F11"/>
    <mergeCell ref="G10:I10"/>
    <mergeCell ref="J10:P10"/>
    <mergeCell ref="R10:Y10"/>
    <mergeCell ref="Z10:AD10"/>
  </mergeCells>
  <conditionalFormatting sqref="M16:M80 M14">
    <cfRule type="cellIs" dxfId="79" priority="17" operator="equal">
      <formula>"MUY ALTO"</formula>
    </cfRule>
    <cfRule type="cellIs" dxfId="78" priority="18" operator="equal">
      <formula>"BAJO"</formula>
    </cfRule>
    <cfRule type="cellIs" dxfId="77" priority="19" operator="equal">
      <formula>"MEDIO"</formula>
    </cfRule>
    <cfRule type="cellIs" dxfId="76" priority="20" operator="equal">
      <formula>"ALTO"</formula>
    </cfRule>
  </conditionalFormatting>
  <conditionalFormatting sqref="Q16:Q80 Q14">
    <cfRule type="cellIs" dxfId="75" priority="21" operator="equal">
      <formula>"Aceptable"</formula>
    </cfRule>
    <cfRule type="cellIs" dxfId="74" priority="22" operator="equal">
      <formula>"Mejorable"</formula>
    </cfRule>
    <cfRule type="cellIs" dxfId="73" priority="23" operator="equal">
      <formula>"No Aceptable o Aceptable con Control Específico"</formula>
    </cfRule>
    <cfRule type="cellIs" dxfId="72" priority="24" operator="equal">
      <formula>"No aceptable"</formula>
    </cfRule>
  </conditionalFormatting>
  <conditionalFormatting sqref="M12:M13">
    <cfRule type="cellIs" dxfId="71" priority="9" operator="equal">
      <formula>"MUY ALTO"</formula>
    </cfRule>
    <cfRule type="cellIs" dxfId="70" priority="10" operator="equal">
      <formula>"BAJO"</formula>
    </cfRule>
    <cfRule type="cellIs" dxfId="69" priority="11" operator="equal">
      <formula>"MEDIO"</formula>
    </cfRule>
    <cfRule type="cellIs" dxfId="68" priority="12" operator="equal">
      <formula>"ALTO"</formula>
    </cfRule>
  </conditionalFormatting>
  <conditionalFormatting sqref="Q12:Q13">
    <cfRule type="cellIs" dxfId="67" priority="13" operator="equal">
      <formula>"Aceptable"</formula>
    </cfRule>
    <cfRule type="cellIs" dxfId="66" priority="14" operator="equal">
      <formula>"Mejorable"</formula>
    </cfRule>
    <cfRule type="cellIs" dxfId="65" priority="15" operator="equal">
      <formula>"No Aceptable o Aceptable con Control Específico"</formula>
    </cfRule>
    <cfRule type="cellIs" dxfId="64" priority="16" operator="equal">
      <formula>"No aceptable"</formula>
    </cfRule>
  </conditionalFormatting>
  <conditionalFormatting sqref="M15">
    <cfRule type="cellIs" dxfId="63" priority="1" operator="equal">
      <formula>"MUY ALTO"</formula>
    </cfRule>
    <cfRule type="cellIs" dxfId="62" priority="2" operator="equal">
      <formula>"BAJO"</formula>
    </cfRule>
    <cfRule type="cellIs" dxfId="61" priority="3" operator="equal">
      <formula>"MEDIO"</formula>
    </cfRule>
    <cfRule type="cellIs" dxfId="60" priority="4" operator="equal">
      <formula>"ALTO"</formula>
    </cfRule>
  </conditionalFormatting>
  <conditionalFormatting sqref="Q15">
    <cfRule type="cellIs" dxfId="59" priority="5" operator="equal">
      <formula>"Aceptable"</formula>
    </cfRule>
    <cfRule type="cellIs" dxfId="58" priority="6" operator="equal">
      <formula>"Mejorable"</formula>
    </cfRule>
    <cfRule type="cellIs" dxfId="57" priority="7" operator="equal">
      <formula>"No Aceptable o Aceptable con Control Específico"</formula>
    </cfRule>
    <cfRule type="cellIs" dxfId="56"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D17"/>
  <sheetViews>
    <sheetView zoomScale="85" zoomScaleNormal="85" workbookViewId="0">
      <selection activeCell="D12" sqref="D12"/>
    </sheetView>
  </sheetViews>
  <sheetFormatPr baseColWidth="10" defaultRowHeight="15" x14ac:dyDescent="0.2"/>
  <cols>
    <col min="1" max="1" width="9.140625" style="20" customWidth="1"/>
    <col min="2" max="2" width="5.5703125" style="20" customWidth="1"/>
    <col min="3" max="3" width="18.7109375" style="1" customWidth="1"/>
    <col min="4" max="5" width="30.7109375" style="1" customWidth="1"/>
    <col min="6" max="6" width="17.28515625" style="1" customWidth="1"/>
    <col min="7" max="9" width="15.7109375" style="1" customWidth="1"/>
    <col min="10" max="12" width="4.28515625" style="21" customWidth="1"/>
    <col min="13" max="13" width="7.7109375" style="21" customWidth="1"/>
    <col min="14" max="14" width="4.28515625" style="21" customWidth="1"/>
    <col min="15" max="15" width="7.7109375" style="21" customWidth="1"/>
    <col min="16" max="16" width="4.28515625" style="21" customWidth="1"/>
    <col min="17" max="17" width="13.85546875" style="21" customWidth="1"/>
    <col min="18" max="18" width="16.7109375" style="1" customWidth="1"/>
    <col min="19" max="21" width="4.7109375" style="1" customWidth="1"/>
    <col min="22" max="23" width="4.42578125" style="1" customWidth="1"/>
    <col min="24" max="24" width="17" style="21" customWidth="1"/>
    <col min="25" max="25" width="7.28515625" style="21"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03"/>
      <c r="B1" s="104"/>
      <c r="C1" s="104"/>
      <c r="D1" s="104"/>
      <c r="E1" s="104"/>
      <c r="F1" s="104"/>
      <c r="G1" s="104"/>
      <c r="H1" s="104"/>
      <c r="I1" s="109"/>
      <c r="J1" s="109"/>
      <c r="K1" s="109"/>
      <c r="L1" s="109"/>
      <c r="M1" s="109"/>
      <c r="N1" s="109"/>
      <c r="O1" s="109"/>
      <c r="P1" s="109"/>
      <c r="Q1" s="109"/>
      <c r="R1" s="109"/>
      <c r="S1" s="109"/>
      <c r="T1" s="109"/>
      <c r="U1" s="109"/>
      <c r="V1" s="109"/>
      <c r="W1" s="109"/>
      <c r="X1" s="109"/>
      <c r="Y1" s="109"/>
      <c r="Z1" s="109"/>
      <c r="AA1" s="109"/>
      <c r="AB1" s="109"/>
      <c r="AC1" s="109"/>
      <c r="AD1" s="110"/>
    </row>
    <row r="2" spans="1:30" ht="15" customHeight="1" x14ac:dyDescent="0.2">
      <c r="A2" s="105"/>
      <c r="B2" s="106"/>
      <c r="C2" s="106"/>
      <c r="D2" s="106"/>
      <c r="E2" s="106"/>
      <c r="F2" s="106"/>
      <c r="G2" s="106"/>
      <c r="H2" s="106"/>
      <c r="I2" s="111" t="s">
        <v>56</v>
      </c>
      <c r="J2" s="111"/>
      <c r="K2" s="111"/>
      <c r="L2" s="111"/>
      <c r="M2" s="111"/>
      <c r="N2" s="111"/>
      <c r="O2" s="111"/>
      <c r="P2" s="111"/>
      <c r="Q2" s="111"/>
      <c r="R2" s="111"/>
      <c r="S2" s="111"/>
      <c r="T2" s="111"/>
      <c r="U2" s="111"/>
      <c r="V2" s="111"/>
      <c r="W2" s="111"/>
      <c r="X2" s="111"/>
      <c r="Y2" s="111"/>
      <c r="Z2" s="111"/>
      <c r="AA2" s="111"/>
      <c r="AB2" s="111"/>
      <c r="AC2" s="111"/>
      <c r="AD2" s="112"/>
    </row>
    <row r="3" spans="1:30" ht="15" customHeight="1" x14ac:dyDescent="0.2">
      <c r="A3" s="105"/>
      <c r="B3" s="106"/>
      <c r="C3" s="106"/>
      <c r="D3" s="106"/>
      <c r="E3" s="106"/>
      <c r="F3" s="106"/>
      <c r="G3" s="106"/>
      <c r="H3" s="106"/>
      <c r="I3" s="111"/>
      <c r="J3" s="111"/>
      <c r="K3" s="111"/>
      <c r="L3" s="111"/>
      <c r="M3" s="111"/>
      <c r="N3" s="111"/>
      <c r="O3" s="111"/>
      <c r="P3" s="111"/>
      <c r="Q3" s="111"/>
      <c r="R3" s="111"/>
      <c r="S3" s="111"/>
      <c r="T3" s="111"/>
      <c r="U3" s="111"/>
      <c r="V3" s="111"/>
      <c r="W3" s="111"/>
      <c r="X3" s="111"/>
      <c r="Y3" s="111"/>
      <c r="Z3" s="111"/>
      <c r="AA3" s="111"/>
      <c r="AB3" s="111"/>
      <c r="AC3" s="111"/>
      <c r="AD3" s="112"/>
    </row>
    <row r="4" spans="1:30" ht="15" customHeight="1" thickBot="1" x14ac:dyDescent="0.25">
      <c r="A4" s="107"/>
      <c r="B4" s="108"/>
      <c r="C4" s="108"/>
      <c r="D4" s="108"/>
      <c r="E4" s="108"/>
      <c r="F4" s="108"/>
      <c r="G4" s="108"/>
      <c r="H4" s="108"/>
      <c r="I4" s="113"/>
      <c r="J4" s="113"/>
      <c r="K4" s="113"/>
      <c r="L4" s="113"/>
      <c r="M4" s="113"/>
      <c r="N4" s="113"/>
      <c r="O4" s="113"/>
      <c r="P4" s="113"/>
      <c r="Q4" s="113"/>
      <c r="R4" s="113"/>
      <c r="S4" s="113"/>
      <c r="T4" s="113"/>
      <c r="U4" s="113"/>
      <c r="V4" s="113"/>
      <c r="W4" s="113"/>
      <c r="X4" s="113"/>
      <c r="Y4" s="113"/>
      <c r="Z4" s="113"/>
      <c r="AA4" s="113"/>
      <c r="AB4" s="113"/>
      <c r="AC4" s="113"/>
      <c r="AD4" s="114"/>
    </row>
    <row r="5" spans="1:30" ht="15" customHeight="1" thickBot="1" x14ac:dyDescent="0.3">
      <c r="A5" s="2"/>
      <c r="B5" s="2"/>
      <c r="C5" s="3"/>
      <c r="D5" s="3"/>
      <c r="E5" s="3"/>
      <c r="F5" s="115" t="s">
        <v>0</v>
      </c>
      <c r="G5" s="115"/>
      <c r="H5" s="115"/>
      <c r="I5" s="115"/>
      <c r="J5" s="115"/>
      <c r="K5" s="115"/>
      <c r="L5" s="115"/>
      <c r="M5" s="115"/>
      <c r="N5" s="115"/>
      <c r="O5" s="115"/>
      <c r="P5" s="115"/>
      <c r="Q5" s="115"/>
      <c r="R5" s="115"/>
      <c r="S5" s="115"/>
      <c r="T5" s="115"/>
      <c r="U5" s="115"/>
      <c r="V5" s="115"/>
      <c r="W5" s="115"/>
      <c r="X5" s="115"/>
      <c r="Y5" s="115"/>
      <c r="Z5" s="115"/>
      <c r="AA5" s="115"/>
      <c r="AB5" s="115"/>
      <c r="AC5" s="115"/>
      <c r="AD5" s="4"/>
    </row>
    <row r="6" spans="1:30" s="5" customFormat="1" ht="15" customHeight="1" x14ac:dyDescent="0.2">
      <c r="A6" s="116" t="s">
        <v>1</v>
      </c>
      <c r="B6" s="117"/>
      <c r="C6" s="118"/>
      <c r="D6" s="119" t="s">
        <v>87</v>
      </c>
      <c r="E6" s="119"/>
      <c r="F6" s="119"/>
      <c r="G6" s="119"/>
      <c r="H6" s="119"/>
      <c r="I6" s="119"/>
      <c r="J6" s="118" t="s">
        <v>2</v>
      </c>
      <c r="K6" s="118"/>
      <c r="L6" s="118"/>
      <c r="M6" s="118"/>
      <c r="N6" s="120"/>
      <c r="O6" s="120"/>
      <c r="P6" s="120"/>
      <c r="Q6" s="120"/>
      <c r="R6" s="120"/>
      <c r="S6" s="120"/>
      <c r="T6" s="120"/>
      <c r="U6" s="120"/>
      <c r="V6" s="120"/>
      <c r="W6" s="120"/>
      <c r="X6" s="120"/>
      <c r="Y6" s="120"/>
      <c r="Z6" s="120"/>
      <c r="AA6" s="121"/>
      <c r="AB6" s="122"/>
      <c r="AC6" s="122"/>
      <c r="AD6" s="123"/>
    </row>
    <row r="7" spans="1:30" s="5" customFormat="1" ht="18" customHeight="1" x14ac:dyDescent="0.2">
      <c r="A7" s="127" t="s">
        <v>3</v>
      </c>
      <c r="B7" s="128"/>
      <c r="C7" s="96"/>
      <c r="D7" s="95"/>
      <c r="E7" s="95"/>
      <c r="F7" s="95"/>
      <c r="G7" s="95"/>
      <c r="H7" s="95"/>
      <c r="I7" s="95"/>
      <c r="J7" s="96" t="s">
        <v>4</v>
      </c>
      <c r="K7" s="96"/>
      <c r="L7" s="96"/>
      <c r="M7" s="96"/>
      <c r="N7" s="95"/>
      <c r="O7" s="95"/>
      <c r="P7" s="95"/>
      <c r="Q7" s="95"/>
      <c r="R7" s="95"/>
      <c r="S7" s="95"/>
      <c r="T7" s="95"/>
      <c r="U7" s="95"/>
      <c r="V7" s="95"/>
      <c r="W7" s="95"/>
      <c r="X7" s="95"/>
      <c r="Y7" s="95"/>
      <c r="Z7" s="95"/>
      <c r="AA7" s="124"/>
      <c r="AB7" s="125"/>
      <c r="AC7" s="125"/>
      <c r="AD7" s="126"/>
    </row>
    <row r="8" spans="1:30" s="6" customFormat="1" ht="36.75" customHeight="1" thickBot="1" x14ac:dyDescent="0.25">
      <c r="A8" s="97" t="s">
        <v>5</v>
      </c>
      <c r="B8" s="98"/>
      <c r="C8" s="99"/>
      <c r="D8" s="100" t="s">
        <v>86</v>
      </c>
      <c r="E8" s="100"/>
      <c r="F8" s="100"/>
      <c r="G8" s="100"/>
      <c r="H8" s="100"/>
      <c r="I8" s="100"/>
      <c r="J8" s="99" t="s">
        <v>6</v>
      </c>
      <c r="K8" s="99"/>
      <c r="L8" s="99"/>
      <c r="M8" s="99"/>
      <c r="N8" s="101" t="s">
        <v>80</v>
      </c>
      <c r="O8" s="102"/>
      <c r="P8" s="102"/>
      <c r="Q8" s="102"/>
      <c r="R8" s="102"/>
      <c r="S8" s="102"/>
      <c r="T8" s="102"/>
      <c r="U8" s="102"/>
      <c r="V8" s="102"/>
      <c r="W8" s="102"/>
      <c r="X8" s="102"/>
      <c r="Y8" s="102"/>
      <c r="Z8" s="102"/>
      <c r="AA8" s="80" t="s">
        <v>7</v>
      </c>
      <c r="AB8" s="85" t="s">
        <v>77</v>
      </c>
      <c r="AC8" s="85"/>
      <c r="AD8" s="86"/>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87" t="s">
        <v>8</v>
      </c>
      <c r="B10" s="89" t="s">
        <v>9</v>
      </c>
      <c r="C10" s="91" t="s">
        <v>10</v>
      </c>
      <c r="D10" s="91"/>
      <c r="E10" s="91"/>
      <c r="F10" s="91" t="s">
        <v>11</v>
      </c>
      <c r="G10" s="91" t="s">
        <v>12</v>
      </c>
      <c r="H10" s="91"/>
      <c r="I10" s="91"/>
      <c r="J10" s="93" t="s">
        <v>57</v>
      </c>
      <c r="K10" s="93"/>
      <c r="L10" s="93"/>
      <c r="M10" s="93"/>
      <c r="N10" s="93"/>
      <c r="O10" s="93"/>
      <c r="P10" s="93"/>
      <c r="Q10" s="79" t="s">
        <v>13</v>
      </c>
      <c r="R10" s="93" t="s">
        <v>14</v>
      </c>
      <c r="S10" s="93"/>
      <c r="T10" s="93"/>
      <c r="U10" s="93"/>
      <c r="V10" s="93"/>
      <c r="W10" s="93"/>
      <c r="X10" s="93"/>
      <c r="Y10" s="93"/>
      <c r="Z10" s="93" t="s">
        <v>58</v>
      </c>
      <c r="AA10" s="93"/>
      <c r="AB10" s="93"/>
      <c r="AC10" s="93"/>
      <c r="AD10" s="94"/>
    </row>
    <row r="11" spans="1:30" s="14" customFormat="1" ht="69.95" customHeight="1" thickBot="1" x14ac:dyDescent="0.25">
      <c r="A11" s="88"/>
      <c r="B11" s="90"/>
      <c r="C11" s="81" t="s">
        <v>15</v>
      </c>
      <c r="D11" s="81" t="s">
        <v>16</v>
      </c>
      <c r="E11" s="81" t="s">
        <v>17</v>
      </c>
      <c r="F11" s="92"/>
      <c r="G11" s="24" t="s">
        <v>18</v>
      </c>
      <c r="H11" s="24" t="s">
        <v>19</v>
      </c>
      <c r="I11" s="24" t="s">
        <v>20</v>
      </c>
      <c r="J11" s="25" t="s">
        <v>21</v>
      </c>
      <c r="K11" s="25" t="s">
        <v>22</v>
      </c>
      <c r="L11" s="25" t="s">
        <v>23</v>
      </c>
      <c r="M11" s="25" t="s">
        <v>24</v>
      </c>
      <c r="N11" s="26" t="s">
        <v>25</v>
      </c>
      <c r="O11" s="27" t="s">
        <v>26</v>
      </c>
      <c r="P11" s="26" t="s">
        <v>27</v>
      </c>
      <c r="Q11" s="28" t="s">
        <v>28</v>
      </c>
      <c r="R11" s="24" t="s">
        <v>29</v>
      </c>
      <c r="S11" s="22" t="s">
        <v>30</v>
      </c>
      <c r="T11" s="23" t="s">
        <v>31</v>
      </c>
      <c r="U11" s="23" t="s">
        <v>32</v>
      </c>
      <c r="V11" s="24" t="s">
        <v>33</v>
      </c>
      <c r="W11" s="24" t="s">
        <v>34</v>
      </c>
      <c r="X11" s="29" t="s">
        <v>35</v>
      </c>
      <c r="Y11" s="29" t="s">
        <v>36</v>
      </c>
      <c r="Z11" s="30" t="s">
        <v>59</v>
      </c>
      <c r="AA11" s="30" t="s">
        <v>37</v>
      </c>
      <c r="AB11" s="30" t="s">
        <v>38</v>
      </c>
      <c r="AC11" s="30" t="s">
        <v>39</v>
      </c>
      <c r="AD11" s="31" t="s">
        <v>40</v>
      </c>
    </row>
    <row r="12" spans="1:30" s="14" customFormat="1" ht="158.25" customHeight="1" thickBot="1" x14ac:dyDescent="0.25">
      <c r="A12" s="82" t="s">
        <v>81</v>
      </c>
      <c r="B12" s="38" t="s">
        <v>41</v>
      </c>
      <c r="C12" s="49" t="s">
        <v>60</v>
      </c>
      <c r="D12" s="58" t="s">
        <v>72</v>
      </c>
      <c r="E12" s="50" t="s">
        <v>74</v>
      </c>
      <c r="F12" s="48" t="s">
        <v>61</v>
      </c>
      <c r="G12" s="51" t="s">
        <v>42</v>
      </c>
      <c r="H12" s="51" t="s">
        <v>75</v>
      </c>
      <c r="I12" s="51" t="s">
        <v>62</v>
      </c>
      <c r="J12" s="42">
        <v>2</v>
      </c>
      <c r="K12" s="42">
        <v>3</v>
      </c>
      <c r="L12" s="15">
        <f t="shared" ref="L12:L17" si="0">IF(J12="",K12,J12*K12)</f>
        <v>6</v>
      </c>
      <c r="M12" s="16" t="str">
        <f t="shared" ref="M12:M17" si="1">IF(L12&gt;23,"MUY ALTO",IF(L12&gt;9,"ALTO",IF(L12&gt;5,"MEDIO","BAJO")))</f>
        <v>MEDIO</v>
      </c>
      <c r="N12" s="18">
        <v>25</v>
      </c>
      <c r="O12" s="17">
        <f t="shared" ref="O12:O17" si="2">L12*N12</f>
        <v>150</v>
      </c>
      <c r="P12" s="43" t="str">
        <f t="shared" ref="P12:P17" si="3">IF(O12&gt;501,"I",IF(O12&gt;149,"II",IF(O12&gt;39,"III","IV")))</f>
        <v>II</v>
      </c>
      <c r="Q12" s="18" t="str">
        <f t="shared" ref="Q12:Q17" si="4">IF(P12="I","No aceptable",IF(P12="II","No Aceptable o Aceptable con Control Específico",IF(P12="III","Mejorable","Aceptable")))</f>
        <v>No Aceptable o Aceptable con Control Específico</v>
      </c>
      <c r="R12" s="44" t="s">
        <v>49</v>
      </c>
      <c r="S12" s="44">
        <v>1</v>
      </c>
      <c r="T12" s="44">
        <v>0</v>
      </c>
      <c r="U12" s="44">
        <v>0</v>
      </c>
      <c r="V12" s="45">
        <f t="shared" ref="V12" si="5">SUM(S12:U12)</f>
        <v>1</v>
      </c>
      <c r="W12" s="36">
        <v>8</v>
      </c>
      <c r="X12" s="46" t="s">
        <v>63</v>
      </c>
      <c r="Y12" s="46" t="s">
        <v>43</v>
      </c>
      <c r="Z12" s="44" t="s">
        <v>42</v>
      </c>
      <c r="AA12" s="44" t="s">
        <v>42</v>
      </c>
      <c r="AB12" s="44" t="s">
        <v>42</v>
      </c>
      <c r="AC12" s="48" t="s">
        <v>94</v>
      </c>
      <c r="AD12" s="57" t="s">
        <v>42</v>
      </c>
    </row>
    <row r="13" spans="1:30" s="19" customFormat="1" ht="123.75" x14ac:dyDescent="0.25">
      <c r="A13" s="83"/>
      <c r="B13" s="38" t="s">
        <v>41</v>
      </c>
      <c r="C13" s="49" t="s">
        <v>60</v>
      </c>
      <c r="D13" s="58" t="s">
        <v>73</v>
      </c>
      <c r="E13" s="50" t="s">
        <v>64</v>
      </c>
      <c r="F13" s="48" t="s">
        <v>65</v>
      </c>
      <c r="G13" s="51" t="s">
        <v>42</v>
      </c>
      <c r="H13" s="51" t="s">
        <v>42</v>
      </c>
      <c r="I13" s="51" t="s">
        <v>66</v>
      </c>
      <c r="J13" s="42">
        <v>2</v>
      </c>
      <c r="K13" s="42">
        <v>3</v>
      </c>
      <c r="L13" s="15">
        <f t="shared" si="0"/>
        <v>6</v>
      </c>
      <c r="M13" s="16" t="str">
        <f t="shared" si="1"/>
        <v>MEDIO</v>
      </c>
      <c r="N13" s="18">
        <v>25</v>
      </c>
      <c r="O13" s="17">
        <f t="shared" si="2"/>
        <v>150</v>
      </c>
      <c r="P13" s="43" t="str">
        <f t="shared" si="3"/>
        <v>II</v>
      </c>
      <c r="Q13" s="18" t="str">
        <f t="shared" si="4"/>
        <v>No Aceptable o Aceptable con Control Específico</v>
      </c>
      <c r="R13" s="44" t="s">
        <v>49</v>
      </c>
      <c r="S13" s="44">
        <v>1</v>
      </c>
      <c r="T13" s="44">
        <v>0</v>
      </c>
      <c r="U13" s="44">
        <v>0</v>
      </c>
      <c r="V13" s="45">
        <f t="shared" ref="V13:V17" si="6">SUM(S13:U13)</f>
        <v>1</v>
      </c>
      <c r="W13" s="36">
        <v>8</v>
      </c>
      <c r="X13" s="47" t="s">
        <v>67</v>
      </c>
      <c r="Y13" s="46" t="s">
        <v>43</v>
      </c>
      <c r="Z13" s="44" t="s">
        <v>42</v>
      </c>
      <c r="AA13" s="44" t="s">
        <v>42</v>
      </c>
      <c r="AB13" s="44" t="s">
        <v>68</v>
      </c>
      <c r="AC13" s="48" t="s">
        <v>93</v>
      </c>
      <c r="AD13" s="57" t="s">
        <v>42</v>
      </c>
    </row>
    <row r="14" spans="1:30" s="19" customFormat="1" ht="141.75" customHeight="1" thickBot="1" x14ac:dyDescent="0.3">
      <c r="A14" s="83"/>
      <c r="B14" s="18" t="s">
        <v>41</v>
      </c>
      <c r="C14" s="39" t="s">
        <v>47</v>
      </c>
      <c r="D14" s="78" t="s">
        <v>100</v>
      </c>
      <c r="E14" s="38" t="s">
        <v>101</v>
      </c>
      <c r="F14" s="71" t="s">
        <v>95</v>
      </c>
      <c r="G14" s="71" t="s">
        <v>42</v>
      </c>
      <c r="H14" s="71" t="s">
        <v>42</v>
      </c>
      <c r="I14" s="71" t="s">
        <v>96</v>
      </c>
      <c r="J14" s="36">
        <v>2</v>
      </c>
      <c r="K14" s="36">
        <v>2</v>
      </c>
      <c r="L14" s="15">
        <f t="shared" si="0"/>
        <v>4</v>
      </c>
      <c r="M14" s="16" t="str">
        <f t="shared" si="1"/>
        <v>BAJO</v>
      </c>
      <c r="N14" s="36">
        <v>25</v>
      </c>
      <c r="O14" s="17">
        <f t="shared" si="2"/>
        <v>100</v>
      </c>
      <c r="P14" s="43" t="str">
        <f t="shared" si="3"/>
        <v>III</v>
      </c>
      <c r="Q14" s="18" t="str">
        <f t="shared" si="4"/>
        <v>Mejorable</v>
      </c>
      <c r="R14" s="37" t="s">
        <v>97</v>
      </c>
      <c r="S14" s="44">
        <v>1</v>
      </c>
      <c r="T14" s="44">
        <v>0</v>
      </c>
      <c r="U14" s="44">
        <v>0</v>
      </c>
      <c r="V14" s="45">
        <f t="shared" si="6"/>
        <v>1</v>
      </c>
      <c r="W14" s="36">
        <v>8</v>
      </c>
      <c r="X14" s="72" t="s">
        <v>98</v>
      </c>
      <c r="Y14" s="73" t="s">
        <v>43</v>
      </c>
      <c r="Z14" s="18" t="s">
        <v>42</v>
      </c>
      <c r="AA14" s="18" t="s">
        <v>42</v>
      </c>
      <c r="AB14" s="18" t="s">
        <v>42</v>
      </c>
      <c r="AC14" s="53" t="s">
        <v>99</v>
      </c>
      <c r="AD14" s="74" t="s">
        <v>102</v>
      </c>
    </row>
    <row r="15" spans="1:30" s="19" customFormat="1" ht="143.25" customHeight="1" thickBot="1" x14ac:dyDescent="0.3">
      <c r="A15" s="83"/>
      <c r="B15" s="38" t="s">
        <v>41</v>
      </c>
      <c r="C15" s="39" t="s">
        <v>70</v>
      </c>
      <c r="D15" s="52" t="s">
        <v>82</v>
      </c>
      <c r="E15" s="41" t="s">
        <v>103</v>
      </c>
      <c r="F15" s="41" t="s">
        <v>45</v>
      </c>
      <c r="G15" s="40" t="s">
        <v>42</v>
      </c>
      <c r="H15" s="40" t="s">
        <v>42</v>
      </c>
      <c r="I15" s="40" t="s">
        <v>42</v>
      </c>
      <c r="J15" s="42">
        <v>1</v>
      </c>
      <c r="K15" s="42">
        <v>3</v>
      </c>
      <c r="L15" s="15">
        <f t="shared" si="0"/>
        <v>3</v>
      </c>
      <c r="M15" s="16" t="str">
        <f t="shared" si="1"/>
        <v>BAJO</v>
      </c>
      <c r="N15" s="18">
        <v>25</v>
      </c>
      <c r="O15" s="17">
        <f t="shared" si="2"/>
        <v>75</v>
      </c>
      <c r="P15" s="43" t="str">
        <f t="shared" si="3"/>
        <v>III</v>
      </c>
      <c r="Q15" s="18" t="str">
        <f t="shared" si="4"/>
        <v>Mejorable</v>
      </c>
      <c r="R15" s="44" t="s">
        <v>44</v>
      </c>
      <c r="S15" s="44">
        <v>1</v>
      </c>
      <c r="T15" s="44">
        <v>0</v>
      </c>
      <c r="U15" s="44">
        <v>0</v>
      </c>
      <c r="V15" s="45">
        <f t="shared" si="6"/>
        <v>1</v>
      </c>
      <c r="W15" s="36">
        <v>8</v>
      </c>
      <c r="X15" s="47" t="s">
        <v>46</v>
      </c>
      <c r="Y15" s="46" t="s">
        <v>43</v>
      </c>
      <c r="Z15" s="44" t="s">
        <v>42</v>
      </c>
      <c r="AA15" s="44" t="s">
        <v>42</v>
      </c>
      <c r="AB15" s="44" t="s">
        <v>42</v>
      </c>
      <c r="AC15" s="41" t="s">
        <v>104</v>
      </c>
      <c r="AD15" s="57" t="s">
        <v>42</v>
      </c>
    </row>
    <row r="16" spans="1:30" ht="140.25" customHeight="1" thickBot="1" x14ac:dyDescent="0.25">
      <c r="A16" s="83"/>
      <c r="B16" s="38" t="s">
        <v>41</v>
      </c>
      <c r="C16" s="39" t="s">
        <v>70</v>
      </c>
      <c r="D16" s="52" t="s">
        <v>71</v>
      </c>
      <c r="E16" s="48" t="s">
        <v>79</v>
      </c>
      <c r="F16" s="48" t="s">
        <v>48</v>
      </c>
      <c r="G16" s="51" t="s">
        <v>42</v>
      </c>
      <c r="H16" s="51" t="s">
        <v>42</v>
      </c>
      <c r="I16" s="51" t="s">
        <v>69</v>
      </c>
      <c r="J16" s="42">
        <v>2</v>
      </c>
      <c r="K16" s="42">
        <v>1</v>
      </c>
      <c r="L16" s="15">
        <f t="shared" si="0"/>
        <v>2</v>
      </c>
      <c r="M16" s="16" t="str">
        <f t="shared" si="1"/>
        <v>BAJO</v>
      </c>
      <c r="N16" s="18">
        <v>25</v>
      </c>
      <c r="O16" s="17">
        <f t="shared" si="2"/>
        <v>50</v>
      </c>
      <c r="P16" s="43" t="str">
        <f t="shared" si="3"/>
        <v>III</v>
      </c>
      <c r="Q16" s="18" t="str">
        <f t="shared" si="4"/>
        <v>Mejorable</v>
      </c>
      <c r="R16" s="44" t="s">
        <v>49</v>
      </c>
      <c r="S16" s="44">
        <v>1</v>
      </c>
      <c r="T16" s="44">
        <v>0</v>
      </c>
      <c r="U16" s="44">
        <v>0</v>
      </c>
      <c r="V16" s="45">
        <f t="shared" si="6"/>
        <v>1</v>
      </c>
      <c r="W16" s="36">
        <v>8</v>
      </c>
      <c r="X16" s="46" t="s">
        <v>50</v>
      </c>
      <c r="Y16" s="46" t="s">
        <v>43</v>
      </c>
      <c r="Z16" s="44" t="s">
        <v>42</v>
      </c>
      <c r="AA16" s="44" t="s">
        <v>42</v>
      </c>
      <c r="AB16" s="44" t="s">
        <v>42</v>
      </c>
      <c r="AC16" s="48" t="s">
        <v>92</v>
      </c>
      <c r="AD16" s="57" t="s">
        <v>42</v>
      </c>
    </row>
    <row r="17" spans="1:30" ht="236.25" customHeight="1" thickBot="1" x14ac:dyDescent="0.25">
      <c r="A17" s="129"/>
      <c r="B17" s="63" t="s">
        <v>41</v>
      </c>
      <c r="C17" s="64" t="s">
        <v>54</v>
      </c>
      <c r="D17" s="65" t="s">
        <v>76</v>
      </c>
      <c r="E17" s="75" t="s">
        <v>78</v>
      </c>
      <c r="F17" s="75" t="s">
        <v>55</v>
      </c>
      <c r="G17" s="67" t="s">
        <v>42</v>
      </c>
      <c r="H17" s="76" t="s">
        <v>51</v>
      </c>
      <c r="I17" s="76" t="s">
        <v>52</v>
      </c>
      <c r="J17" s="54">
        <v>2</v>
      </c>
      <c r="K17" s="54">
        <v>3</v>
      </c>
      <c r="L17" s="32">
        <f t="shared" si="0"/>
        <v>6</v>
      </c>
      <c r="M17" s="33" t="str">
        <f t="shared" si="1"/>
        <v>MEDIO</v>
      </c>
      <c r="N17" s="35">
        <v>10</v>
      </c>
      <c r="O17" s="34">
        <f t="shared" si="2"/>
        <v>60</v>
      </c>
      <c r="P17" s="68" t="str">
        <f t="shared" si="3"/>
        <v>III</v>
      </c>
      <c r="Q17" s="35" t="str">
        <f t="shared" si="4"/>
        <v>Mejorable</v>
      </c>
      <c r="R17" s="55" t="s">
        <v>49</v>
      </c>
      <c r="S17" s="55">
        <v>1</v>
      </c>
      <c r="T17" s="55">
        <v>0</v>
      </c>
      <c r="U17" s="55">
        <v>0</v>
      </c>
      <c r="V17" s="69">
        <f t="shared" si="6"/>
        <v>1</v>
      </c>
      <c r="W17" s="70">
        <v>8</v>
      </c>
      <c r="X17" s="77" t="s">
        <v>53</v>
      </c>
      <c r="Y17" s="56" t="s">
        <v>43</v>
      </c>
      <c r="Z17" s="55" t="s">
        <v>42</v>
      </c>
      <c r="AA17" s="55" t="s">
        <v>42</v>
      </c>
      <c r="AB17" s="55" t="s">
        <v>42</v>
      </c>
      <c r="AC17" s="75" t="s">
        <v>91</v>
      </c>
      <c r="AD17" s="59" t="s">
        <v>42</v>
      </c>
    </row>
  </sheetData>
  <sheetProtection selectLockedCells="1" selectUnlockedCells="1"/>
  <mergeCells count="27">
    <mergeCell ref="A1:H4"/>
    <mergeCell ref="I1:AD1"/>
    <mergeCell ref="I2:AD4"/>
    <mergeCell ref="F5:AC5"/>
    <mergeCell ref="A6:C6"/>
    <mergeCell ref="D6:I6"/>
    <mergeCell ref="J6:M6"/>
    <mergeCell ref="N6:Z6"/>
    <mergeCell ref="AA6:AD7"/>
    <mergeCell ref="A7:C7"/>
    <mergeCell ref="D7:I7"/>
    <mergeCell ref="J7:M7"/>
    <mergeCell ref="N7:Z7"/>
    <mergeCell ref="A8:C8"/>
    <mergeCell ref="D8:I8"/>
    <mergeCell ref="J8:M8"/>
    <mergeCell ref="N8:Z8"/>
    <mergeCell ref="A12:A17"/>
    <mergeCell ref="AB8:AD8"/>
    <mergeCell ref="A10:A11"/>
    <mergeCell ref="B10:B11"/>
    <mergeCell ref="C10:E10"/>
    <mergeCell ref="F10:F11"/>
    <mergeCell ref="G10:I10"/>
    <mergeCell ref="J10:P10"/>
    <mergeCell ref="R10:Y10"/>
    <mergeCell ref="Z10:AD10"/>
  </mergeCells>
  <conditionalFormatting sqref="M18:M82 M15">
    <cfRule type="cellIs" dxfId="55" priority="25" operator="equal">
      <formula>"MUY ALTO"</formula>
    </cfRule>
    <cfRule type="cellIs" dxfId="54" priority="26" operator="equal">
      <formula>"BAJO"</formula>
    </cfRule>
    <cfRule type="cellIs" dxfId="53" priority="27" operator="equal">
      <formula>"MEDIO"</formula>
    </cfRule>
    <cfRule type="cellIs" dxfId="52" priority="28" operator="equal">
      <formula>"ALTO"</formula>
    </cfRule>
  </conditionalFormatting>
  <conditionalFormatting sqref="Q18:Q82 Q15">
    <cfRule type="cellIs" dxfId="51" priority="29" operator="equal">
      <formula>"Aceptable"</formula>
    </cfRule>
    <cfRule type="cellIs" dxfId="50" priority="30" operator="equal">
      <formula>"Mejorable"</formula>
    </cfRule>
    <cfRule type="cellIs" dxfId="49" priority="31" operator="equal">
      <formula>"No Aceptable o Aceptable con Control Específico"</formula>
    </cfRule>
    <cfRule type="cellIs" dxfId="48" priority="32" operator="equal">
      <formula>"No aceptable"</formula>
    </cfRule>
  </conditionalFormatting>
  <conditionalFormatting sqref="M12:M13">
    <cfRule type="cellIs" dxfId="47" priority="17" operator="equal">
      <formula>"MUY ALTO"</formula>
    </cfRule>
    <cfRule type="cellIs" dxfId="46" priority="18" operator="equal">
      <formula>"BAJO"</formula>
    </cfRule>
    <cfRule type="cellIs" dxfId="45" priority="19" operator="equal">
      <formula>"MEDIO"</formula>
    </cfRule>
    <cfRule type="cellIs" dxfId="44" priority="20" operator="equal">
      <formula>"ALTO"</formula>
    </cfRule>
  </conditionalFormatting>
  <conditionalFormatting sqref="Q12:Q13">
    <cfRule type="cellIs" dxfId="43" priority="21" operator="equal">
      <formula>"Aceptable"</formula>
    </cfRule>
    <cfRule type="cellIs" dxfId="42" priority="22" operator="equal">
      <formula>"Mejorable"</formula>
    </cfRule>
    <cfRule type="cellIs" dxfId="41" priority="23" operator="equal">
      <formula>"No Aceptable o Aceptable con Control Específico"</formula>
    </cfRule>
    <cfRule type="cellIs" dxfId="40" priority="24" operator="equal">
      <formula>"No aceptable"</formula>
    </cfRule>
  </conditionalFormatting>
  <conditionalFormatting sqref="M16:M17">
    <cfRule type="cellIs" dxfId="39" priority="9" operator="equal">
      <formula>"MUY ALTO"</formula>
    </cfRule>
    <cfRule type="cellIs" dxfId="38" priority="10" operator="equal">
      <formula>"BAJO"</formula>
    </cfRule>
    <cfRule type="cellIs" dxfId="37" priority="11" operator="equal">
      <formula>"MEDIO"</formula>
    </cfRule>
    <cfRule type="cellIs" dxfId="36" priority="12" operator="equal">
      <formula>"ALTO"</formula>
    </cfRule>
  </conditionalFormatting>
  <conditionalFormatting sqref="Q16:Q17">
    <cfRule type="cellIs" dxfId="35" priority="13" operator="equal">
      <formula>"Aceptable"</formula>
    </cfRule>
    <cfRule type="cellIs" dxfId="34" priority="14" operator="equal">
      <formula>"Mejorable"</formula>
    </cfRule>
    <cfRule type="cellIs" dxfId="33" priority="15" operator="equal">
      <formula>"No Aceptable o Aceptable con Control Específico"</formula>
    </cfRule>
    <cfRule type="cellIs" dxfId="32" priority="16" operator="equal">
      <formula>"No aceptable"</formula>
    </cfRule>
  </conditionalFormatting>
  <conditionalFormatting sqref="Q14">
    <cfRule type="cellIs" dxfId="31" priority="5" operator="equal">
      <formula>"Aceptable"</formula>
    </cfRule>
    <cfRule type="cellIs" dxfId="30" priority="6" operator="equal">
      <formula>"No aceptable"</formula>
    </cfRule>
    <cfRule type="cellIs" dxfId="29" priority="7" operator="equal">
      <formula>"Mejorable"</formula>
    </cfRule>
    <cfRule type="cellIs" dxfId="28" priority="8" operator="equal">
      <formula>"No Aceptable o Aceptable con Control Específico"</formula>
    </cfRule>
  </conditionalFormatting>
  <conditionalFormatting sqref="M14">
    <cfRule type="cellIs" dxfId="27" priority="1" operator="equal">
      <formula>"MUY ALTO"</formula>
    </cfRule>
    <cfRule type="cellIs" dxfId="26" priority="2" operator="equal">
      <formula>"BAJO"</formula>
    </cfRule>
    <cfRule type="cellIs" dxfId="25" priority="3" operator="equal">
      <formula>"MEDIO"</formula>
    </cfRule>
    <cfRule type="cellIs" dxfId="24" priority="4" operator="equal">
      <formula>"ALTO"</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D15"/>
  <sheetViews>
    <sheetView tabSelected="1" zoomScale="85" zoomScaleNormal="85" workbookViewId="0">
      <selection activeCell="E12" sqref="E12"/>
    </sheetView>
  </sheetViews>
  <sheetFormatPr baseColWidth="10" defaultRowHeight="15" x14ac:dyDescent="0.2"/>
  <cols>
    <col min="1" max="1" width="9.140625" style="20" customWidth="1"/>
    <col min="2" max="2" width="5.5703125" style="20" customWidth="1"/>
    <col min="3" max="3" width="18.7109375" style="1" customWidth="1"/>
    <col min="4" max="5" width="30.7109375" style="1" customWidth="1"/>
    <col min="6" max="6" width="17.28515625" style="1" customWidth="1"/>
    <col min="7" max="9" width="15.7109375" style="1" customWidth="1"/>
    <col min="10" max="12" width="4.28515625" style="21" customWidth="1"/>
    <col min="13" max="13" width="7.7109375" style="21" customWidth="1"/>
    <col min="14" max="14" width="4.28515625" style="21" customWidth="1"/>
    <col min="15" max="15" width="7.7109375" style="21" customWidth="1"/>
    <col min="16" max="16" width="4.28515625" style="21" customWidth="1"/>
    <col min="17" max="17" width="13.85546875" style="21" customWidth="1"/>
    <col min="18" max="18" width="16.7109375" style="1" customWidth="1"/>
    <col min="19" max="21" width="4.7109375" style="1" customWidth="1"/>
    <col min="22" max="23" width="4.42578125" style="1" customWidth="1"/>
    <col min="24" max="24" width="17" style="21" customWidth="1"/>
    <col min="25" max="25" width="7.28515625" style="21"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03"/>
      <c r="B1" s="104"/>
      <c r="C1" s="104"/>
      <c r="D1" s="104"/>
      <c r="E1" s="104"/>
      <c r="F1" s="104"/>
      <c r="G1" s="104"/>
      <c r="H1" s="104"/>
      <c r="I1" s="109"/>
      <c r="J1" s="109"/>
      <c r="K1" s="109"/>
      <c r="L1" s="109"/>
      <c r="M1" s="109"/>
      <c r="N1" s="109"/>
      <c r="O1" s="109"/>
      <c r="P1" s="109"/>
      <c r="Q1" s="109"/>
      <c r="R1" s="109"/>
      <c r="S1" s="109"/>
      <c r="T1" s="109"/>
      <c r="U1" s="109"/>
      <c r="V1" s="109"/>
      <c r="W1" s="109"/>
      <c r="X1" s="109"/>
      <c r="Y1" s="109"/>
      <c r="Z1" s="109"/>
      <c r="AA1" s="109"/>
      <c r="AB1" s="109"/>
      <c r="AC1" s="109"/>
      <c r="AD1" s="110"/>
    </row>
    <row r="2" spans="1:30" ht="15" customHeight="1" x14ac:dyDescent="0.2">
      <c r="A2" s="105"/>
      <c r="B2" s="106"/>
      <c r="C2" s="106"/>
      <c r="D2" s="106"/>
      <c r="E2" s="106"/>
      <c r="F2" s="106"/>
      <c r="G2" s="106"/>
      <c r="H2" s="106"/>
      <c r="I2" s="111" t="s">
        <v>56</v>
      </c>
      <c r="J2" s="111"/>
      <c r="K2" s="111"/>
      <c r="L2" s="111"/>
      <c r="M2" s="111"/>
      <c r="N2" s="111"/>
      <c r="O2" s="111"/>
      <c r="P2" s="111"/>
      <c r="Q2" s="111"/>
      <c r="R2" s="111"/>
      <c r="S2" s="111"/>
      <c r="T2" s="111"/>
      <c r="U2" s="111"/>
      <c r="V2" s="111"/>
      <c r="W2" s="111"/>
      <c r="X2" s="111"/>
      <c r="Y2" s="111"/>
      <c r="Z2" s="111"/>
      <c r="AA2" s="111"/>
      <c r="AB2" s="111"/>
      <c r="AC2" s="111"/>
      <c r="AD2" s="112"/>
    </row>
    <row r="3" spans="1:30" ht="15" customHeight="1" x14ac:dyDescent="0.2">
      <c r="A3" s="105"/>
      <c r="B3" s="106"/>
      <c r="C3" s="106"/>
      <c r="D3" s="106"/>
      <c r="E3" s="106"/>
      <c r="F3" s="106"/>
      <c r="G3" s="106"/>
      <c r="H3" s="106"/>
      <c r="I3" s="111"/>
      <c r="J3" s="111"/>
      <c r="K3" s="111"/>
      <c r="L3" s="111"/>
      <c r="M3" s="111"/>
      <c r="N3" s="111"/>
      <c r="O3" s="111"/>
      <c r="P3" s="111"/>
      <c r="Q3" s="111"/>
      <c r="R3" s="111"/>
      <c r="S3" s="111"/>
      <c r="T3" s="111"/>
      <c r="U3" s="111"/>
      <c r="V3" s="111"/>
      <c r="W3" s="111"/>
      <c r="X3" s="111"/>
      <c r="Y3" s="111"/>
      <c r="Z3" s="111"/>
      <c r="AA3" s="111"/>
      <c r="AB3" s="111"/>
      <c r="AC3" s="111"/>
      <c r="AD3" s="112"/>
    </row>
    <row r="4" spans="1:30" ht="15" customHeight="1" thickBot="1" x14ac:dyDescent="0.25">
      <c r="A4" s="107"/>
      <c r="B4" s="108"/>
      <c r="C4" s="108"/>
      <c r="D4" s="108"/>
      <c r="E4" s="108"/>
      <c r="F4" s="108"/>
      <c r="G4" s="108"/>
      <c r="H4" s="108"/>
      <c r="I4" s="113"/>
      <c r="J4" s="113"/>
      <c r="K4" s="113"/>
      <c r="L4" s="113"/>
      <c r="M4" s="113"/>
      <c r="N4" s="113"/>
      <c r="O4" s="113"/>
      <c r="P4" s="113"/>
      <c r="Q4" s="113"/>
      <c r="R4" s="113"/>
      <c r="S4" s="113"/>
      <c r="T4" s="113"/>
      <c r="U4" s="113"/>
      <c r="V4" s="113"/>
      <c r="W4" s="113"/>
      <c r="X4" s="113"/>
      <c r="Y4" s="113"/>
      <c r="Z4" s="113"/>
      <c r="AA4" s="113"/>
      <c r="AB4" s="113"/>
      <c r="AC4" s="113"/>
      <c r="AD4" s="114"/>
    </row>
    <row r="5" spans="1:30" ht="15" customHeight="1" thickBot="1" x14ac:dyDescent="0.3">
      <c r="A5" s="2"/>
      <c r="B5" s="2"/>
      <c r="C5" s="3"/>
      <c r="D5" s="3"/>
      <c r="E5" s="3"/>
      <c r="F5" s="115" t="s">
        <v>0</v>
      </c>
      <c r="G5" s="115"/>
      <c r="H5" s="115"/>
      <c r="I5" s="115"/>
      <c r="J5" s="115"/>
      <c r="K5" s="115"/>
      <c r="L5" s="115"/>
      <c r="M5" s="115"/>
      <c r="N5" s="115"/>
      <c r="O5" s="115"/>
      <c r="P5" s="115"/>
      <c r="Q5" s="115"/>
      <c r="R5" s="115"/>
      <c r="S5" s="115"/>
      <c r="T5" s="115"/>
      <c r="U5" s="115"/>
      <c r="V5" s="115"/>
      <c r="W5" s="115"/>
      <c r="X5" s="115"/>
      <c r="Y5" s="115"/>
      <c r="Z5" s="115"/>
      <c r="AA5" s="115"/>
      <c r="AB5" s="115"/>
      <c r="AC5" s="115"/>
      <c r="AD5" s="4"/>
    </row>
    <row r="6" spans="1:30" s="5" customFormat="1" ht="15" customHeight="1" x14ac:dyDescent="0.2">
      <c r="A6" s="116" t="s">
        <v>1</v>
      </c>
      <c r="B6" s="117"/>
      <c r="C6" s="118"/>
      <c r="D6" s="119" t="s">
        <v>88</v>
      </c>
      <c r="E6" s="119"/>
      <c r="F6" s="119"/>
      <c r="G6" s="119"/>
      <c r="H6" s="119"/>
      <c r="I6" s="119"/>
      <c r="J6" s="118" t="s">
        <v>2</v>
      </c>
      <c r="K6" s="118"/>
      <c r="L6" s="118"/>
      <c r="M6" s="118"/>
      <c r="N6" s="120"/>
      <c r="O6" s="120"/>
      <c r="P6" s="120"/>
      <c r="Q6" s="120"/>
      <c r="R6" s="120"/>
      <c r="S6" s="120"/>
      <c r="T6" s="120"/>
      <c r="U6" s="120"/>
      <c r="V6" s="120"/>
      <c r="W6" s="120"/>
      <c r="X6" s="120"/>
      <c r="Y6" s="120"/>
      <c r="Z6" s="120"/>
      <c r="AA6" s="121"/>
      <c r="AB6" s="122"/>
      <c r="AC6" s="122"/>
      <c r="AD6" s="123"/>
    </row>
    <row r="7" spans="1:30" s="5" customFormat="1" ht="18" customHeight="1" x14ac:dyDescent="0.2">
      <c r="A7" s="127" t="s">
        <v>3</v>
      </c>
      <c r="B7" s="128"/>
      <c r="C7" s="96"/>
      <c r="D7" s="95"/>
      <c r="E7" s="95"/>
      <c r="F7" s="95"/>
      <c r="G7" s="95"/>
      <c r="H7" s="95"/>
      <c r="I7" s="95"/>
      <c r="J7" s="96" t="s">
        <v>4</v>
      </c>
      <c r="K7" s="96"/>
      <c r="L7" s="96"/>
      <c r="M7" s="96"/>
      <c r="N7" s="95"/>
      <c r="O7" s="95"/>
      <c r="P7" s="95"/>
      <c r="Q7" s="95"/>
      <c r="R7" s="95"/>
      <c r="S7" s="95"/>
      <c r="T7" s="95"/>
      <c r="U7" s="95"/>
      <c r="V7" s="95"/>
      <c r="W7" s="95"/>
      <c r="X7" s="95"/>
      <c r="Y7" s="95"/>
      <c r="Z7" s="95"/>
      <c r="AA7" s="124"/>
      <c r="AB7" s="125"/>
      <c r="AC7" s="125"/>
      <c r="AD7" s="126"/>
    </row>
    <row r="8" spans="1:30" s="6" customFormat="1" ht="36.75" customHeight="1" thickBot="1" x14ac:dyDescent="0.25">
      <c r="A8" s="97" t="s">
        <v>5</v>
      </c>
      <c r="B8" s="98"/>
      <c r="C8" s="99"/>
      <c r="D8" s="100" t="s">
        <v>88</v>
      </c>
      <c r="E8" s="100"/>
      <c r="F8" s="100"/>
      <c r="G8" s="100"/>
      <c r="H8" s="100"/>
      <c r="I8" s="100"/>
      <c r="J8" s="99" t="s">
        <v>6</v>
      </c>
      <c r="K8" s="99"/>
      <c r="L8" s="99"/>
      <c r="M8" s="99"/>
      <c r="N8" s="101" t="s">
        <v>80</v>
      </c>
      <c r="O8" s="102"/>
      <c r="P8" s="102"/>
      <c r="Q8" s="102"/>
      <c r="R8" s="102"/>
      <c r="S8" s="102"/>
      <c r="T8" s="102"/>
      <c r="U8" s="102"/>
      <c r="V8" s="102"/>
      <c r="W8" s="102"/>
      <c r="X8" s="102"/>
      <c r="Y8" s="102"/>
      <c r="Z8" s="102"/>
      <c r="AA8" s="61" t="s">
        <v>7</v>
      </c>
      <c r="AB8" s="85" t="s">
        <v>77</v>
      </c>
      <c r="AC8" s="85"/>
      <c r="AD8" s="86"/>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87" t="s">
        <v>8</v>
      </c>
      <c r="B10" s="89" t="s">
        <v>9</v>
      </c>
      <c r="C10" s="91" t="s">
        <v>10</v>
      </c>
      <c r="D10" s="91"/>
      <c r="E10" s="91"/>
      <c r="F10" s="91" t="s">
        <v>11</v>
      </c>
      <c r="G10" s="91" t="s">
        <v>12</v>
      </c>
      <c r="H10" s="91"/>
      <c r="I10" s="91"/>
      <c r="J10" s="93" t="s">
        <v>57</v>
      </c>
      <c r="K10" s="93"/>
      <c r="L10" s="93"/>
      <c r="M10" s="93"/>
      <c r="N10" s="93"/>
      <c r="O10" s="93"/>
      <c r="P10" s="93"/>
      <c r="Q10" s="60" t="s">
        <v>13</v>
      </c>
      <c r="R10" s="93" t="s">
        <v>14</v>
      </c>
      <c r="S10" s="93"/>
      <c r="T10" s="93"/>
      <c r="U10" s="93"/>
      <c r="V10" s="93"/>
      <c r="W10" s="93"/>
      <c r="X10" s="93"/>
      <c r="Y10" s="93"/>
      <c r="Z10" s="93" t="s">
        <v>58</v>
      </c>
      <c r="AA10" s="93"/>
      <c r="AB10" s="93"/>
      <c r="AC10" s="93"/>
      <c r="AD10" s="94"/>
    </row>
    <row r="11" spans="1:30" s="14" customFormat="1" ht="69.95" customHeight="1" thickBot="1" x14ac:dyDescent="0.25">
      <c r="A11" s="88"/>
      <c r="B11" s="90"/>
      <c r="C11" s="62" t="s">
        <v>15</v>
      </c>
      <c r="D11" s="62" t="s">
        <v>16</v>
      </c>
      <c r="E11" s="62" t="s">
        <v>17</v>
      </c>
      <c r="F11" s="92"/>
      <c r="G11" s="24" t="s">
        <v>18</v>
      </c>
      <c r="H11" s="24" t="s">
        <v>19</v>
      </c>
      <c r="I11" s="24" t="s">
        <v>20</v>
      </c>
      <c r="J11" s="25" t="s">
        <v>21</v>
      </c>
      <c r="K11" s="25" t="s">
        <v>22</v>
      </c>
      <c r="L11" s="25" t="s">
        <v>23</v>
      </c>
      <c r="M11" s="25" t="s">
        <v>24</v>
      </c>
      <c r="N11" s="26" t="s">
        <v>25</v>
      </c>
      <c r="O11" s="27" t="s">
        <v>26</v>
      </c>
      <c r="P11" s="26" t="s">
        <v>27</v>
      </c>
      <c r="Q11" s="28" t="s">
        <v>28</v>
      </c>
      <c r="R11" s="24" t="s">
        <v>29</v>
      </c>
      <c r="S11" s="22" t="s">
        <v>30</v>
      </c>
      <c r="T11" s="23" t="s">
        <v>31</v>
      </c>
      <c r="U11" s="23" t="s">
        <v>32</v>
      </c>
      <c r="V11" s="24" t="s">
        <v>33</v>
      </c>
      <c r="W11" s="24" t="s">
        <v>34</v>
      </c>
      <c r="X11" s="29" t="s">
        <v>35</v>
      </c>
      <c r="Y11" s="29" t="s">
        <v>36</v>
      </c>
      <c r="Z11" s="30" t="s">
        <v>59</v>
      </c>
      <c r="AA11" s="30" t="s">
        <v>37</v>
      </c>
      <c r="AB11" s="30" t="s">
        <v>38</v>
      </c>
      <c r="AC11" s="30" t="s">
        <v>39</v>
      </c>
      <c r="AD11" s="31" t="s">
        <v>40</v>
      </c>
    </row>
    <row r="12" spans="1:30" s="14" customFormat="1" ht="158.25" customHeight="1" thickBot="1" x14ac:dyDescent="0.25">
      <c r="A12" s="82" t="s">
        <v>81</v>
      </c>
      <c r="B12" s="38" t="s">
        <v>41</v>
      </c>
      <c r="C12" s="49" t="s">
        <v>60</v>
      </c>
      <c r="D12" s="58" t="s">
        <v>72</v>
      </c>
      <c r="E12" s="50" t="s">
        <v>74</v>
      </c>
      <c r="F12" s="48" t="s">
        <v>61</v>
      </c>
      <c r="G12" s="51" t="s">
        <v>42</v>
      </c>
      <c r="H12" s="51" t="s">
        <v>75</v>
      </c>
      <c r="I12" s="51" t="s">
        <v>62</v>
      </c>
      <c r="J12" s="42">
        <v>2</v>
      </c>
      <c r="K12" s="42">
        <v>3</v>
      </c>
      <c r="L12" s="15">
        <f t="shared" ref="L12:L15" si="0">IF(J12="",K12,J12*K12)</f>
        <v>6</v>
      </c>
      <c r="M12" s="16" t="str">
        <f t="shared" ref="M12:M15" si="1">IF(L12&gt;23,"MUY ALTO",IF(L12&gt;9,"ALTO",IF(L12&gt;5,"MEDIO","BAJO")))</f>
        <v>MEDIO</v>
      </c>
      <c r="N12" s="18">
        <v>25</v>
      </c>
      <c r="O12" s="17">
        <f t="shared" ref="O12:O15" si="2">L12*N12</f>
        <v>150</v>
      </c>
      <c r="P12" s="43" t="str">
        <f t="shared" ref="P12:P15" si="3">IF(O12&gt;501,"I",IF(O12&gt;149,"II",IF(O12&gt;39,"III","IV")))</f>
        <v>II</v>
      </c>
      <c r="Q12" s="18" t="str">
        <f t="shared" ref="Q12:Q15" si="4">IF(P12="I","No aceptable",IF(P12="II","No Aceptable o Aceptable con Control Específico",IF(P12="III","Mejorable","Aceptable")))</f>
        <v>No Aceptable o Aceptable con Control Específico</v>
      </c>
      <c r="R12" s="44" t="s">
        <v>49</v>
      </c>
      <c r="S12" s="44">
        <v>1</v>
      </c>
      <c r="T12" s="44">
        <v>0</v>
      </c>
      <c r="U12" s="44">
        <v>0</v>
      </c>
      <c r="V12" s="45">
        <v>1</v>
      </c>
      <c r="W12" s="36">
        <v>8</v>
      </c>
      <c r="X12" s="46" t="s">
        <v>63</v>
      </c>
      <c r="Y12" s="46" t="s">
        <v>43</v>
      </c>
      <c r="Z12" s="44" t="s">
        <v>42</v>
      </c>
      <c r="AA12" s="44" t="s">
        <v>42</v>
      </c>
      <c r="AB12" s="44" t="s">
        <v>42</v>
      </c>
      <c r="AC12" s="48" t="s">
        <v>89</v>
      </c>
      <c r="AD12" s="57" t="s">
        <v>42</v>
      </c>
    </row>
    <row r="13" spans="1:30" s="19" customFormat="1" ht="124.5" thickBot="1" x14ac:dyDescent="0.3">
      <c r="A13" s="83"/>
      <c r="B13" s="38" t="s">
        <v>41</v>
      </c>
      <c r="C13" s="49" t="s">
        <v>60</v>
      </c>
      <c r="D13" s="58" t="s">
        <v>73</v>
      </c>
      <c r="E13" s="50" t="s">
        <v>64</v>
      </c>
      <c r="F13" s="48" t="s">
        <v>65</v>
      </c>
      <c r="G13" s="51" t="s">
        <v>42</v>
      </c>
      <c r="H13" s="51" t="s">
        <v>42</v>
      </c>
      <c r="I13" s="51" t="s">
        <v>66</v>
      </c>
      <c r="J13" s="42">
        <v>2</v>
      </c>
      <c r="K13" s="42">
        <v>3</v>
      </c>
      <c r="L13" s="15">
        <f t="shared" si="0"/>
        <v>6</v>
      </c>
      <c r="M13" s="16" t="str">
        <f t="shared" si="1"/>
        <v>MEDIO</v>
      </c>
      <c r="N13" s="18">
        <v>25</v>
      </c>
      <c r="O13" s="17">
        <f t="shared" si="2"/>
        <v>150</v>
      </c>
      <c r="P13" s="43" t="str">
        <f t="shared" si="3"/>
        <v>II</v>
      </c>
      <c r="Q13" s="18" t="str">
        <f t="shared" si="4"/>
        <v>No Aceptable o Aceptable con Control Específico</v>
      </c>
      <c r="R13" s="44" t="s">
        <v>49</v>
      </c>
      <c r="S13" s="44">
        <v>1</v>
      </c>
      <c r="T13" s="44">
        <v>0</v>
      </c>
      <c r="U13" s="44">
        <v>0</v>
      </c>
      <c r="V13" s="45">
        <v>1</v>
      </c>
      <c r="W13" s="36">
        <v>8</v>
      </c>
      <c r="X13" s="47" t="s">
        <v>67</v>
      </c>
      <c r="Y13" s="46" t="s">
        <v>43</v>
      </c>
      <c r="Z13" s="44" t="s">
        <v>42</v>
      </c>
      <c r="AA13" s="44" t="s">
        <v>42</v>
      </c>
      <c r="AB13" s="44" t="s">
        <v>68</v>
      </c>
      <c r="AC13" s="48" t="s">
        <v>90</v>
      </c>
      <c r="AD13" s="57" t="s">
        <v>42</v>
      </c>
    </row>
    <row r="14" spans="1:30" s="19" customFormat="1" ht="141.75" customHeight="1" thickBot="1" x14ac:dyDescent="0.3">
      <c r="A14" s="83"/>
      <c r="B14" s="38" t="s">
        <v>41</v>
      </c>
      <c r="C14" s="39" t="s">
        <v>70</v>
      </c>
      <c r="D14" s="52" t="s">
        <v>82</v>
      </c>
      <c r="E14" s="41" t="s">
        <v>84</v>
      </c>
      <c r="F14" s="41" t="s">
        <v>45</v>
      </c>
      <c r="G14" s="40" t="s">
        <v>42</v>
      </c>
      <c r="H14" s="40" t="s">
        <v>42</v>
      </c>
      <c r="I14" s="40" t="s">
        <v>42</v>
      </c>
      <c r="J14" s="42">
        <v>1</v>
      </c>
      <c r="K14" s="42">
        <v>3</v>
      </c>
      <c r="L14" s="15">
        <f t="shared" si="0"/>
        <v>3</v>
      </c>
      <c r="M14" s="16" t="str">
        <f t="shared" si="1"/>
        <v>BAJO</v>
      </c>
      <c r="N14" s="18">
        <v>25</v>
      </c>
      <c r="O14" s="17">
        <f t="shared" si="2"/>
        <v>75</v>
      </c>
      <c r="P14" s="43" t="str">
        <f t="shared" si="3"/>
        <v>III</v>
      </c>
      <c r="Q14" s="18" t="str">
        <f t="shared" si="4"/>
        <v>Mejorable</v>
      </c>
      <c r="R14" s="44" t="s">
        <v>44</v>
      </c>
      <c r="S14" s="44">
        <v>1</v>
      </c>
      <c r="T14" s="44">
        <v>0</v>
      </c>
      <c r="U14" s="44">
        <v>0</v>
      </c>
      <c r="V14" s="45">
        <v>1</v>
      </c>
      <c r="W14" s="36">
        <v>8</v>
      </c>
      <c r="X14" s="47" t="s">
        <v>46</v>
      </c>
      <c r="Y14" s="46" t="s">
        <v>43</v>
      </c>
      <c r="Z14" s="44" t="s">
        <v>42</v>
      </c>
      <c r="AA14" s="44" t="s">
        <v>42</v>
      </c>
      <c r="AB14" s="44" t="s">
        <v>42</v>
      </c>
      <c r="AC14" s="41" t="s">
        <v>85</v>
      </c>
      <c r="AD14" s="57" t="s">
        <v>42</v>
      </c>
    </row>
    <row r="15" spans="1:30" s="19" customFormat="1" ht="143.25" customHeight="1" thickBot="1" x14ac:dyDescent="0.3">
      <c r="A15" s="84"/>
      <c r="B15" s="63" t="s">
        <v>41</v>
      </c>
      <c r="C15" s="64" t="s">
        <v>70</v>
      </c>
      <c r="D15" s="65" t="s">
        <v>71</v>
      </c>
      <c r="E15" s="66" t="s">
        <v>79</v>
      </c>
      <c r="F15" s="66" t="s">
        <v>48</v>
      </c>
      <c r="G15" s="67" t="s">
        <v>42</v>
      </c>
      <c r="H15" s="67" t="s">
        <v>42</v>
      </c>
      <c r="I15" s="67" t="s">
        <v>69</v>
      </c>
      <c r="J15" s="54">
        <v>2</v>
      </c>
      <c r="K15" s="54">
        <v>1</v>
      </c>
      <c r="L15" s="32">
        <f t="shared" si="0"/>
        <v>2</v>
      </c>
      <c r="M15" s="33" t="str">
        <f t="shared" si="1"/>
        <v>BAJO</v>
      </c>
      <c r="N15" s="35">
        <v>25</v>
      </c>
      <c r="O15" s="34">
        <f t="shared" si="2"/>
        <v>50</v>
      </c>
      <c r="P15" s="68" t="str">
        <f t="shared" si="3"/>
        <v>III</v>
      </c>
      <c r="Q15" s="35" t="str">
        <f t="shared" si="4"/>
        <v>Mejorable</v>
      </c>
      <c r="R15" s="55" t="s">
        <v>49</v>
      </c>
      <c r="S15" s="55">
        <v>1</v>
      </c>
      <c r="T15" s="55">
        <v>0</v>
      </c>
      <c r="U15" s="55">
        <v>0</v>
      </c>
      <c r="V15" s="69">
        <v>1</v>
      </c>
      <c r="W15" s="70">
        <v>8</v>
      </c>
      <c r="X15" s="56" t="s">
        <v>50</v>
      </c>
      <c r="Y15" s="56" t="s">
        <v>43</v>
      </c>
      <c r="Z15" s="55" t="s">
        <v>42</v>
      </c>
      <c r="AA15" s="55" t="s">
        <v>42</v>
      </c>
      <c r="AB15" s="55" t="s">
        <v>42</v>
      </c>
      <c r="AC15" s="66" t="s">
        <v>83</v>
      </c>
      <c r="AD15" s="59" t="s">
        <v>42</v>
      </c>
    </row>
  </sheetData>
  <sheetProtection selectLockedCells="1" selectUnlockedCells="1"/>
  <mergeCells count="27">
    <mergeCell ref="A12:A15"/>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 ref="B10:B11"/>
    <mergeCell ref="C10:E10"/>
    <mergeCell ref="F10:F11"/>
    <mergeCell ref="G10:I10"/>
    <mergeCell ref="J10:P10"/>
    <mergeCell ref="R10:Y10"/>
    <mergeCell ref="Z10:AD10"/>
    <mergeCell ref="A8:C8"/>
    <mergeCell ref="D8:I8"/>
    <mergeCell ref="J8:M8"/>
    <mergeCell ref="N8:Z8"/>
  </mergeCells>
  <conditionalFormatting sqref="M16:M80 M14">
    <cfRule type="cellIs" dxfId="23" priority="17" operator="equal">
      <formula>"MUY ALTO"</formula>
    </cfRule>
    <cfRule type="cellIs" dxfId="22" priority="18" operator="equal">
      <formula>"BAJO"</formula>
    </cfRule>
    <cfRule type="cellIs" dxfId="21" priority="19" operator="equal">
      <formula>"MEDIO"</formula>
    </cfRule>
    <cfRule type="cellIs" dxfId="20" priority="20" operator="equal">
      <formula>"ALTO"</formula>
    </cfRule>
  </conditionalFormatting>
  <conditionalFormatting sqref="Q16:Q80 Q14">
    <cfRule type="cellIs" dxfId="19" priority="21" operator="equal">
      <formula>"Aceptable"</formula>
    </cfRule>
    <cfRule type="cellIs" dxfId="18" priority="22" operator="equal">
      <formula>"Mejorable"</formula>
    </cfRule>
    <cfRule type="cellIs" dxfId="17" priority="23" operator="equal">
      <formula>"No Aceptable o Aceptable con Control Específico"</formula>
    </cfRule>
    <cfRule type="cellIs" dxfId="16" priority="24" operator="equal">
      <formula>"No aceptable"</formula>
    </cfRule>
  </conditionalFormatting>
  <conditionalFormatting sqref="M12:M13">
    <cfRule type="cellIs" dxfId="15" priority="9" operator="equal">
      <formula>"MUY ALTO"</formula>
    </cfRule>
    <cfRule type="cellIs" dxfId="14" priority="10" operator="equal">
      <formula>"BAJO"</formula>
    </cfRule>
    <cfRule type="cellIs" dxfId="13" priority="11" operator="equal">
      <formula>"MEDIO"</formula>
    </cfRule>
    <cfRule type="cellIs" dxfId="12" priority="12" operator="equal">
      <formula>"ALTO"</formula>
    </cfRule>
  </conditionalFormatting>
  <conditionalFormatting sqref="Q12:Q13">
    <cfRule type="cellIs" dxfId="11" priority="13" operator="equal">
      <formula>"Aceptable"</formula>
    </cfRule>
    <cfRule type="cellIs" dxfId="10" priority="14" operator="equal">
      <formula>"Mejorable"</formula>
    </cfRule>
    <cfRule type="cellIs" dxfId="9" priority="15" operator="equal">
      <formula>"No Aceptable o Aceptable con Control Específico"</formula>
    </cfRule>
    <cfRule type="cellIs" dxfId="8" priority="16" operator="equal">
      <formula>"No aceptable"</formula>
    </cfRule>
  </conditionalFormatting>
  <conditionalFormatting sqref="M15">
    <cfRule type="cellIs" dxfId="7" priority="1" operator="equal">
      <formula>"MUY ALTO"</formula>
    </cfRule>
    <cfRule type="cellIs" dxfId="6" priority="2" operator="equal">
      <formula>"BAJO"</formula>
    </cfRule>
    <cfRule type="cellIs" dxfId="5" priority="3" operator="equal">
      <formula>"MEDIO"</formula>
    </cfRule>
    <cfRule type="cellIs" dxfId="4" priority="4" operator="equal">
      <formula>"ALTO"</formula>
    </cfRule>
  </conditionalFormatting>
  <conditionalFormatting sqref="Q15">
    <cfRule type="cellIs" dxfId="3" priority="5" operator="equal">
      <formula>"Aceptable"</formula>
    </cfRule>
    <cfRule type="cellIs" dxfId="2" priority="6" operator="equal">
      <formula>"Mejorable"</formula>
    </cfRule>
    <cfRule type="cellIs" dxfId="1" priority="7" operator="equal">
      <formula>"No Aceptable o Aceptable con Control Específico"</formula>
    </cfRule>
    <cfRule type="cellIs" dxfId="0"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CADE SANTA HELENITA</vt:lpstr>
      <vt:lpstr>CADE CHICO</vt:lpstr>
      <vt:lpstr>CADE TOBERIN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Arturo Rodríguez</dc:creator>
  <cp:lastModifiedBy>Jenny Milena Leon Gomez</cp:lastModifiedBy>
  <dcterms:created xsi:type="dcterms:W3CDTF">2014-10-01T10:56:55Z</dcterms:created>
  <dcterms:modified xsi:type="dcterms:W3CDTF">2017-03-27T20:22:42Z</dcterms:modified>
</cp:coreProperties>
</file>