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 codeName="ThisWorkbook"/>
  <bookViews>
    <workbookView xWindow="0" yWindow="0" windowWidth="17895" windowHeight="7560"/>
  </bookViews>
  <sheets>
    <sheet name="reportePNC" sheetId="99" r:id="rId1"/>
    <sheet name="Hoja2" sheetId="101" state="hidden" r:id="rId2"/>
  </sheets>
  <externalReferences>
    <externalReference r:id="rId3"/>
  </externalReferences>
  <definedNames>
    <definedName name="_xlnm._FilterDatabase" localSheetId="0" hidden="1">reportePNC!$A$3:$AQ$18</definedName>
    <definedName name="subsistemas">Hoja2!$D$20:$D$26</definedName>
    <definedName name="tind">Hoja2!$B$8:$B$10</definedName>
  </definedNames>
  <calcPr calcId="144525"/>
</workbook>
</file>

<file path=xl/calcChain.xml><?xml version="1.0" encoding="utf-8"?>
<calcChain xmlns="http://schemas.openxmlformats.org/spreadsheetml/2006/main">
  <c r="Y4" i="99" l="1"/>
  <c r="Y5" i="99"/>
  <c r="Y6" i="99"/>
  <c r="Y7" i="99"/>
  <c r="Y8" i="99"/>
  <c r="Y9" i="99"/>
  <c r="Y10" i="99"/>
  <c r="Y11" i="99"/>
  <c r="Y12" i="99"/>
  <c r="Y13" i="99"/>
  <c r="Y14" i="99"/>
  <c r="Y15" i="99"/>
  <c r="Y16" i="99"/>
  <c r="Y17" i="99"/>
  <c r="Y18" i="99"/>
  <c r="Y19" i="99"/>
  <c r="Y20" i="99"/>
  <c r="Y21" i="99"/>
  <c r="Y22" i="99"/>
  <c r="AL28" i="99"/>
  <c r="Y28" i="99"/>
  <c r="AL27" i="99"/>
  <c r="AM27" i="99" s="1"/>
  <c r="AN27" i="99" s="1"/>
  <c r="AL26" i="99"/>
  <c r="AM26" i="99" s="1"/>
  <c r="AN26" i="99" s="1"/>
  <c r="AL25" i="99"/>
  <c r="AM25" i="99" s="1"/>
  <c r="AN25" i="99" s="1"/>
  <c r="AL24" i="99"/>
  <c r="AM24" i="99" s="1"/>
  <c r="AN24" i="99" s="1"/>
  <c r="AL23" i="99"/>
  <c r="Y23" i="99"/>
  <c r="AM23" i="99" l="1"/>
  <c r="AN23" i="99" s="1"/>
  <c r="AM28" i="99"/>
  <c r="AN28" i="99" s="1"/>
  <c r="AL15" i="99" l="1"/>
  <c r="AM15" i="99" s="1"/>
  <c r="AN15" i="99" s="1"/>
  <c r="AL19" i="99" l="1"/>
  <c r="AL20" i="99"/>
  <c r="AL21" i="99"/>
  <c r="AM20" i="99" l="1"/>
  <c r="AN20" i="99" s="1"/>
  <c r="AM21" i="99"/>
  <c r="AN21" i="99" s="1"/>
  <c r="AM19" i="99"/>
  <c r="AN19" i="99" s="1"/>
  <c r="AL18" i="99" l="1"/>
  <c r="AL17" i="99"/>
  <c r="AL16" i="99"/>
  <c r="AM17" i="99" l="1"/>
  <c r="AN17" i="99" s="1"/>
  <c r="AM16" i="99"/>
  <c r="AN16" i="99" s="1"/>
  <c r="AM18" i="99"/>
  <c r="AN18" i="99" s="1"/>
  <c r="AL14" i="99" l="1"/>
  <c r="AL13" i="99"/>
  <c r="AM14" i="99" l="1"/>
  <c r="AN14" i="99" s="1"/>
  <c r="AM13" i="99"/>
  <c r="AN13" i="99" s="1"/>
  <c r="AL4" i="99" l="1"/>
  <c r="AL5" i="99"/>
  <c r="AL6" i="99"/>
  <c r="AL7" i="99"/>
  <c r="AL8" i="99"/>
  <c r="AL9" i="99"/>
  <c r="AL10" i="99"/>
  <c r="AL11" i="99"/>
  <c r="AL12" i="99"/>
  <c r="AM9" i="99" l="1"/>
  <c r="AN9" i="99" s="1"/>
  <c r="AM11" i="99"/>
  <c r="AN11" i="99" s="1"/>
  <c r="AM10" i="99"/>
  <c r="AN10" i="99" s="1"/>
  <c r="AM12" i="99"/>
  <c r="AN12" i="99" s="1"/>
  <c r="AM8" i="99" l="1"/>
  <c r="AN8" i="99" s="1"/>
  <c r="AM7" i="99"/>
  <c r="AN7" i="99" s="1"/>
  <c r="AM6" i="99"/>
  <c r="AN6" i="99" s="1"/>
  <c r="AM5" i="99"/>
  <c r="AN5" i="99" s="1"/>
  <c r="AM4" i="99"/>
  <c r="AN4" i="99" s="1"/>
</calcChain>
</file>

<file path=xl/sharedStrings.xml><?xml version="1.0" encoding="utf-8"?>
<sst xmlns="http://schemas.openxmlformats.org/spreadsheetml/2006/main" count="366" uniqueCount="204">
  <si>
    <t>UNIDAD DE MEDIDA</t>
  </si>
  <si>
    <t>LIDER OPERATIVO</t>
  </si>
  <si>
    <t>INDICADOR</t>
  </si>
  <si>
    <t>TIPO IND</t>
  </si>
  <si>
    <t>FÓRMULA IND</t>
  </si>
  <si>
    <t>FUENTE DATOS</t>
  </si>
  <si>
    <t>META ENE</t>
  </si>
  <si>
    <t>META  FEB</t>
  </si>
  <si>
    <t>META  MAR</t>
  </si>
  <si>
    <t>META  ABR</t>
  </si>
  <si>
    <t>META  MAY</t>
  </si>
  <si>
    <t>META  JUN</t>
  </si>
  <si>
    <t>META  JUL</t>
  </si>
  <si>
    <t>META  AGOS</t>
  </si>
  <si>
    <t>META  SEP</t>
  </si>
  <si>
    <t>META   OCT</t>
  </si>
  <si>
    <t>META   NOV</t>
  </si>
  <si>
    <t>META   DIC</t>
  </si>
  <si>
    <t xml:space="preserve">SUMATORIA </t>
  </si>
  <si>
    <t>META EJECUTADA</t>
  </si>
  <si>
    <t>META POR EJECUTAR</t>
  </si>
  <si>
    <t>Eficacia</t>
  </si>
  <si>
    <t>OAP</t>
  </si>
  <si>
    <t>Eficiencia</t>
  </si>
  <si>
    <t>Efectividad</t>
  </si>
  <si>
    <t>SUBSISTEMA</t>
  </si>
  <si>
    <t>OBJETIVO SUBSISTEMA</t>
  </si>
  <si>
    <t>RESPONSABLE</t>
  </si>
  <si>
    <t>LIDER SUBSISTEMA</t>
  </si>
  <si>
    <t>FRECUENCIA DE  MEDICION/ANALISIS</t>
  </si>
  <si>
    <t>ANÁLISIS
AGOSTO</t>
  </si>
  <si>
    <t>ANÁLISIS
ABRIL</t>
  </si>
  <si>
    <t>ANÁLISIS
DICIEMBRE</t>
  </si>
  <si>
    <t>SGA</t>
  </si>
  <si>
    <t>SIG</t>
  </si>
  <si>
    <t>SGSST</t>
  </si>
  <si>
    <t>SGSI</t>
  </si>
  <si>
    <t>SIGA</t>
  </si>
  <si>
    <t>MECI</t>
  </si>
  <si>
    <t>SGC</t>
  </si>
  <si>
    <t>Objetivos</t>
  </si>
  <si>
    <t>Identificar los impactos ambientales generados por el desarrollo de los procesos de la entidad, para prevenirlos, mitigarlos, corregirlos y compensarlos mediante el cumplimiento de la normatividad vigente.</t>
  </si>
  <si>
    <t>Promover la cultura de la ecoeficiencia administrativa al interior de la entidad, para garantizar todos los procesos, el mejoramiento continuo del Subsistema de Gestión Ambiental</t>
  </si>
  <si>
    <t>Incorporar lineamientos y medidas para disminuir la vulnerabilidad ambiental del territorio en los proyectos de infraestructura para la movilidad, mediante la aplicación de buenas prácticas, nuevas tecnologías y metodologías sostenibles.</t>
  </si>
  <si>
    <t>Objetivo del indicador</t>
  </si>
  <si>
    <t>SGDU</t>
  </si>
  <si>
    <t>Medición Trimestral
Análisis Trimestral, desde abril</t>
  </si>
  <si>
    <t>Porcentaje</t>
  </si>
  <si>
    <t>ENERO Indicador</t>
  </si>
  <si>
    <t>FEBRERO Indicador</t>
  </si>
  <si>
    <t>MARZO Indicador</t>
  </si>
  <si>
    <t>OCTUBRE Indicador</t>
  </si>
  <si>
    <t>NOVIEMBRE Indicador</t>
  </si>
  <si>
    <t>ABRIL Indicador</t>
  </si>
  <si>
    <t>MAYO  Indicador</t>
  </si>
  <si>
    <t>JUNIO Indicador</t>
  </si>
  <si>
    <t>JULIO Indicador</t>
  </si>
  <si>
    <t>AGOSTO Indicador</t>
  </si>
  <si>
    <t>SEPTIEMBRE Indicador</t>
  </si>
  <si>
    <t>DICIEMBRE indicador</t>
  </si>
  <si>
    <t>SUMATORIA</t>
  </si>
  <si>
    <t>FECHA DE DILIGENCIAMIENTO</t>
  </si>
  <si>
    <t>TABLERO DE CONTROL SUBSISTEMAS</t>
  </si>
  <si>
    <t>SRS</t>
  </si>
  <si>
    <t>Promover el ejercicio de buenas prácticas asociados a derechos humanos, estándares laborales, medio ambiente y anticorrupción en cada uno de los subsistemas, procesos y herramientas de gestión de la Entidad, con el fin de generar valor agregado y hacer visible la transformación de la imagen de la Institución.</t>
  </si>
  <si>
    <t>Acciones realizadas / Acciones propuestas *100</t>
  </si>
  <si>
    <t>Cumplir con las acciones que permitan el cumplimiento de los principios del Pacto Global</t>
  </si>
  <si>
    <t>Acta de Reunión Mesa de RS</t>
  </si>
  <si>
    <t>Diana Carolina Ramirez</t>
  </si>
  <si>
    <t>OTC</t>
  </si>
  <si>
    <t>Medición Trimestral
Análisis Trimestral, desde Julio</t>
  </si>
  <si>
    <t>Comunicar logros, impactos y avances de forma clara y estratégica a los principales grupos de interés en el cumplimiento de los principios de pacto global.</t>
  </si>
  <si>
    <t>Documento COE Publicado</t>
  </si>
  <si>
    <t>Comunicar avances en  la implementación de los principios del Pacto Global</t>
  </si>
  <si>
    <t>Pagina WEB pacto Global</t>
  </si>
  <si>
    <t>Número</t>
  </si>
  <si>
    <t>Medición Anual</t>
  </si>
  <si>
    <t xml:space="preserve"> Fomentar estrategias de valor compartido con servidores públicos, contratistas, otras entidades y la ciudadanía en general para mejorar la calidad de vida de los habitantes del Distrito Capital, más allá del cumplimiento de la misión institucional.</t>
  </si>
  <si>
    <t>Cumplir con las acciones planteadas en la estrategia La Ciudad es para la Gente.</t>
  </si>
  <si>
    <t xml:space="preserve">Medición Trimestral
</t>
  </si>
  <si>
    <t xml:space="preserve"> Aumentar el compromiso de los servidores públicos para que su gestión se realice a través de la aplicación de principios y valores éticos que conduzcan a la generación de confianza y seguridad por parte de la ciudadanía en general y demás entidades del orden distrital y nacional.</t>
  </si>
  <si>
    <t>Numero de actividades realizadas en el marco de  "Mes de los valores" y  "Gracias IDU","Te reto IDU"   /Numero de actividades Programadas  en el marco de "Mes de los valores" y  "Gracias IDU"/"Te reto IDU"  *100</t>
  </si>
  <si>
    <t>Ejecutar el 100% de actividades programadas</t>
  </si>
  <si>
    <t>SGGC</t>
  </si>
  <si>
    <t>STRH</t>
  </si>
  <si>
    <t>Aumentar el compromiso de los servidores públicos para que su gestión se realice a través de la aplicación de principios y valores éticos que conduzcan a la generación de confianza y seguridad por parte de la ciudadanía en general y demás entidades del orden distrital y nacional.</t>
  </si>
  <si>
    <t xml:space="preserve">2 documentos guía para la aplicación de valores y principios éticos que generen compromiso de los servidores del IDU en su gestión . </t>
  </si>
  <si>
    <t>Expedir dos documentos "Manual del éxito y Acuerdo ético"  que permitan evidenciar la formalización de los valores y comportamientos deseables de los servidores  IDU.</t>
  </si>
  <si>
    <t>Carlos Campos</t>
  </si>
  <si>
    <t>Sostener el cumplimiento de los requisitos del Modelo Estándar de Control Interno 2014 en el IDU.</t>
  </si>
  <si>
    <t>Actividades Realizadas / Actividades Planeadas</t>
  </si>
  <si>
    <t>Implementar el 100% de las actividades definidas en el plan de acción.</t>
  </si>
  <si>
    <t>Plan de Acción MECI</t>
  </si>
  <si>
    <t>Roberto Alemán</t>
  </si>
  <si>
    <t>Medición Trimestral</t>
  </si>
  <si>
    <t>Fortalecer la cultura del control con el fin de mejorar la gestión institucional</t>
  </si>
  <si>
    <t>Resultados Encuesta Autocontrol Actual - Resultados Encuesta Autocontrol anterior / Resultados Encuesta Autocontrol Vigencia anterior</t>
  </si>
  <si>
    <t>Mejorar los resultados de la autoevaluación en un 5% respecto a la última evaluación realizada.</t>
  </si>
  <si>
    <t xml:space="preserve">Autoevaluación Institucional por dependencias
Informe Consolidación </t>
  </si>
  <si>
    <t>Medición Mensual</t>
  </si>
  <si>
    <t>Servidores Públicos y Contratistas Sensibilizados en MECI o Autocontrol / Servidores Públicos y Contratistas Totales del IDU</t>
  </si>
  <si>
    <t>Lograr que el 30% de los Servidores Públicos y Contratistas del IDU participen en actividades de sensibilización sobre MECI y Autocontrol</t>
  </si>
  <si>
    <t xml:space="preserve">Listados de Asistencia </t>
  </si>
  <si>
    <t>Facilitadores OAP</t>
  </si>
  <si>
    <t>Socializar la Filosofía organizacional en los Servidores y Contratistas del IDU.</t>
  </si>
  <si>
    <t>Lograr que el 70% de los Servidores Públicos y Contratistas del IDU participen en actividades de sensibilización sobre MECI y Autocontrol</t>
  </si>
  <si>
    <t>Administrar los riesgos de seguridad de la información para mantenerlos o reducirlos hasta un nivel Moderado o Inferior, según la metodología de riesgos vigente.
Meta: Implementar el 70% de los controles identificados en la declaración de aplicabilidad.</t>
  </si>
  <si>
    <t>(No. Controles implementados / No. Controles definidos en la declaración de aplicabilidad) X 100%</t>
  </si>
  <si>
    <t>Medir el grado de implementación de los controles de seguridad que se identificaron en la Declaración de Aplicabilidada.</t>
  </si>
  <si>
    <t>ZIPA - Gestión de Proyectos - Proyectos STRT 2017</t>
  </si>
  <si>
    <t>Héctor Andrés Mafla Trujillo
Hugo Fernando Ramírez Ospina</t>
  </si>
  <si>
    <t>STRT</t>
  </si>
  <si>
    <t>Fortalecer la cultura de seguridad de la información en los funcionarios del Instituto.
Meta: Aumentar el porcentaje de compresión de los conceptos del SGSI en la Gente IDU en el 10%.</t>
  </si>
  <si>
    <t>((Promedio calificación final - Promedio calificación línea base)/Promedio calificación línea base) * 100</t>
  </si>
  <si>
    <t>Determinar el grado de comprensión de la Seguridad de la Información en el Instituto a través de encuestas</t>
  </si>
  <si>
    <t>Encuestas de conocimiento</t>
  </si>
  <si>
    <t>Dos Mediciones en el año 
(Abril - Línea base 
Noviembre - Nueva línea)</t>
  </si>
  <si>
    <t>Dar continuidad a la implementación del Subsistema Interno de Gestión Documental y Archivos dentro del marco legal vigente.</t>
  </si>
  <si>
    <t>Actividades ejecutadas para asegurar la continuidad a la implementación
 /
Actividades Planeadas</t>
  </si>
  <si>
    <t>Evidenciar el grado de cumplimiento de la implementación del SIGA</t>
  </si>
  <si>
    <t>Mapa de procesos, proceso de Gestión Documental</t>
  </si>
  <si>
    <t>Martha Cecilia Amaya Cárdenas
Gina Magaly Aristizabal</t>
  </si>
  <si>
    <t>STRF</t>
  </si>
  <si>
    <t>Medición Trimestral
Análisis Trimestral</t>
  </si>
  <si>
    <t>Conservar la memoria documental, institucional, histórica y el conocimiento técnico de la entidad, incorporando procesos de modernización tecnológica y de seguridad de la información; aplicando los procedimientos para la creación, organización, consulta y disposición final de los documentos de la entidad.</t>
  </si>
  <si>
    <t>Cantidad de metros lineales organizados y digitalizados
/
500 metros lineales</t>
  </si>
  <si>
    <t>Organizar de acuerdo a las Tablas de Retención Documental del IDU y digitalizar los expedientes relacionados con Contratos, Historias Laborales y Procesos de Contribución a la Valorización</t>
  </si>
  <si>
    <t>Archivos de Gestión</t>
  </si>
  <si>
    <t>Generar conciencia respecto de la Gestión Documental como soporte de las actuaciones misionales y administrativas del IDU.</t>
  </si>
  <si>
    <t>Cantidad de capacitaciones desarrolladas
/
Cantidad de capacitaciones programadas</t>
  </si>
  <si>
    <t>Capacitar y divulgar a los servidores públicos del IDU en temas de Gestión Documental y servicios del Centro de Documentación</t>
  </si>
  <si>
    <t xml:space="preserve">Medición anual
Análisis anual </t>
  </si>
  <si>
    <t>Medición anual
Análisis anual</t>
  </si>
  <si>
    <t xml:space="preserve">(RNC/RN) * 100
RNC= Requisitos de norma cumplidos
RN = Requisitos de norma </t>
  </si>
  <si>
    <t>Medir el incremento en el cumplimiento de los requisitos de la norma ISO 14001 - 2004, teniendo en cuenta que en la actualidad está en un porcentaje de cumplimiento del 81%</t>
  </si>
  <si>
    <t>SGDU - OAP</t>
  </si>
  <si>
    <t>Medición anual 
Análisis anual</t>
  </si>
  <si>
    <t>((RCDU-PN)/PN) * 100%
PN=Parámetro de norma
RCDU= Residuos de construcción y demolición utilizados en obra</t>
  </si>
  <si>
    <t>Medir el incremento de residuos de construcción y demolición en los proyectos respecto al parámetro definido por norma.</t>
  </si>
  <si>
    <t>SGI
INFORME RCD A LA SDA</t>
  </si>
  <si>
    <t>SGI</t>
  </si>
  <si>
    <t>METROS CUADRADOS</t>
  </si>
  <si>
    <r>
      <rPr>
        <sz val="12"/>
        <rFont val="MS Reference Sans Serif"/>
        <family val="2"/>
      </rPr>
      <t></t>
    </r>
    <r>
      <rPr>
        <sz val="9.6"/>
        <rFont val="Calibri"/>
        <family val="2"/>
      </rPr>
      <t xml:space="preserve">=∑DAM/n
</t>
    </r>
    <r>
      <rPr>
        <sz val="12"/>
        <rFont val="Arial"/>
        <family val="2"/>
      </rPr>
      <t>DAM: Desempeño Ambiental de Proyectos en ejecución</t>
    </r>
  </si>
  <si>
    <t>Medir el desempeño ambiental que tiene los proyectosque se encuentran en ejecución</t>
  </si>
  <si>
    <t>LISTAS DE CHEQUEO</t>
  </si>
  <si>
    <t>SGI - OAP</t>
  </si>
  <si>
    <r>
      <t xml:space="preserve">1. Incorporar lineamientos y medidas para disminuir la vulnerabilidad ambiental del territorio en los proyectos de infraestructura para la movilidad, mediante la aplicación de buenas prácticas, nuevas tecnologías y metodologías sostenibles.
</t>
    </r>
    <r>
      <rPr>
        <b/>
        <sz val="12"/>
        <rFont val="Arial"/>
        <family val="2"/>
      </rPr>
      <t>Meta:</t>
    </r>
    <r>
      <rPr>
        <sz val="12"/>
        <rFont val="Arial"/>
        <family val="2"/>
      </rPr>
      <t xml:space="preserve"> Incrementar el porcentaje en el uso de Residuos de construcción y demolición (RCDs) en los proyectos respecto al parámetro definido por norma.</t>
    </r>
  </si>
  <si>
    <r>
      <t xml:space="preserve">1. Incorporar lineamientos y medidas para disminuir la vulnerabilidad ambiental del territorio en los proyectos de infraestructura para la movilidad, mediante la aplicación de buenas prácticas, nuevas tecnologías y metodologías sostenibles.
</t>
    </r>
    <r>
      <rPr>
        <b/>
        <sz val="12"/>
        <rFont val="Arial"/>
        <family val="2"/>
      </rPr>
      <t>Meta:</t>
    </r>
    <r>
      <rPr>
        <sz val="12"/>
        <rFont val="Arial"/>
        <family val="2"/>
      </rPr>
      <t xml:space="preserve"> Lograr que los balances de endurecimiento por zonas verdes de 0 o positivo.</t>
    </r>
  </si>
  <si>
    <r>
      <t xml:space="preserve">2. Asegurar que en los proyectos que desarrolla la entidad, se identifique los impactos ambientales generados para prevenirlos, mitigarlos y corregirlos, mediante el cumplimiento de la normatividad vigente.
</t>
    </r>
    <r>
      <rPr>
        <b/>
        <sz val="12"/>
        <rFont val="Arial"/>
        <family val="2"/>
      </rPr>
      <t>Meta:</t>
    </r>
    <r>
      <rPr>
        <sz val="12"/>
        <rFont val="Arial"/>
        <family val="2"/>
      </rPr>
      <t xml:space="preserve"> Evaluar el desempeño ambiental en los proyectos de infraestructura que ejecuta la entidad, y que esta tenga como como resultado mayor igual al 90%.</t>
    </r>
  </si>
  <si>
    <r>
      <t xml:space="preserve">3. Promover la cultura de la ecoeficiencia administrativa al interior de la entidad, Identificando los impactos ambientales en los procesos con el fin de prevenirlos, mitigarlos, corregirlos y compensarlos.
</t>
    </r>
    <r>
      <rPr>
        <b/>
        <sz val="12"/>
        <rFont val="Arial"/>
        <family val="2"/>
      </rPr>
      <t>Meta:</t>
    </r>
    <r>
      <rPr>
        <sz val="12"/>
        <rFont val="Arial"/>
        <family val="2"/>
      </rPr>
      <t xml:space="preserve"> Implementar el 100% de los requisitos de la Norma ISO 14001:2004 en el SGA</t>
    </r>
  </si>
  <si>
    <t xml:space="preserve">(ZVG-ZVIP)
ZVG: Zonas Verdes Generadas(m2)
ZVI: Zonas Verdes Identificadas antes del Proyecto (m2) </t>
  </si>
  <si>
    <t>Medir el incremento de metros cuadrados de zona verde en los proyectos respecto a las zonas verdes identificadas antes del proyecto.
Lo ideal es que el balance sea positivo, es decir, se generó más zonas verdes de las que se endurecieron.</t>
  </si>
  <si>
    <t>Evaluar el Subsistema de Gestión de Seguridad de la Información frente al cumplimiento contra la norma de referencia (NTC/ISO 27001:2013)
Meta: Identificar oportunidades de mejora del SGSI resultantes de los procesos de evaluación adelantados en el Instituto.</t>
  </si>
  <si>
    <t>Un pla de mejoramiento estructurado a partir de la auditoría interna</t>
  </si>
  <si>
    <t>Definir un plan de mejoramiento derividado de la auditoria interna al SGSI</t>
  </si>
  <si>
    <t>Unidad</t>
  </si>
  <si>
    <t>Una medición en diciembre</t>
  </si>
  <si>
    <t>% IMPLEMENTACION DEL SG-SST</t>
  </si>
  <si>
    <t>Implementar el Subsistema de Gestión de Seguridad y Salud en el trabajo bajo los lineamientos del Decreto único 1072 de 2015, la NTC-OHSAS 18001 y la normatividad vigente</t>
  </si>
  <si>
    <t xml:space="preserve">% IMPLEMENTACION SG-SST= (Numerales cumplidos / Total numerales de la norma) *100
</t>
  </si>
  <si>
    <t>medir el Nivel de cumplimiento del Dec. 1072 frente a la organización y recursos del SG-SST</t>
  </si>
  <si>
    <t xml:space="preserve">Omar Garcia </t>
  </si>
  <si>
    <t>Medición Semestral
Análisis  semestral</t>
  </si>
  <si>
    <t xml:space="preserve"> </t>
  </si>
  <si>
    <t>INDICE DE FRECUENCIA ( IF )</t>
  </si>
  <si>
    <t>Desarrollar acciones de prevención de incidentes, accidentes y enfermedades laborales, a través de la promoción de la salud y del autocuidado</t>
  </si>
  <si>
    <t xml:space="preserve">IF = (No. de accidentes / HHT )   x K
HHT son las horas hombre trabajadas en el período, que se obtienen multiplicando el número de trabajadores por las horas semanales de trabajo y por las semanas laboradas en el año.
K es una constante que equivale a 100 trabajadores que laboran 48 horas semanales, 50 semanas al año = 240.000  </t>
  </si>
  <si>
    <t>determinar el nivel de accidentes de trabajo por  cada 100 trabajadores que laboraron en la entidad todo el año.</t>
  </si>
  <si>
    <t>Jenny León</t>
  </si>
  <si>
    <t>Medición Anual
Análisis  Anual</t>
  </si>
  <si>
    <t>N.A.</t>
  </si>
  <si>
    <t>INDICE DE SEVERIDAD (IS)</t>
  </si>
  <si>
    <t xml:space="preserve">IS = (No. de días perdidos por accidentes/ HHT) x K    
HHT son las horas hombre trabajadas en el período, que se obtienen multiplicando el número de trabajadores por las horas semanales de trabajo y por las semanas laboradas en el año.
K es una constante que equivale a 100 trabajadores que laboran 48 horas semanales, 50 semanas al año = 240.000                              </t>
  </si>
  <si>
    <t>Medir el porcentaje de  por accidentes de trabajo por cada 100 trabajadores que laboraron en la empresa todo el año 2016.</t>
  </si>
  <si>
    <t>Incidencia Enfermedad Laboral (EL)</t>
  </si>
  <si>
    <t>Dato estadistico - valor numerico</t>
  </si>
  <si>
    <t>Determinar el número de casos nuevos de Enfermedad Laboral calificados en el periodo por la ARL.</t>
  </si>
  <si>
    <t>TASA DE AUSENTISMO</t>
  </si>
  <si>
    <t>TA = (Horas perdidas causas médicas / HHT) * 100
HHT son las horas hombre trabajadas en el período, que se obtienen multiplicando el número de trabajadores por las horas semanales de trabajo y por las semanas laboradas en el año.
Nota 2</t>
  </si>
  <si>
    <t>Medir el porcentaje de horas hombre trabajadas que se perdieron por causas médicas (accidentes de trabajo, accidente común, enfermedad laboral, enfermedad común)</t>
  </si>
  <si>
    <t>% CUMPLIMIENTO CRONOGRAMA DE ACTIVIDADES DEL PLAN DE TRABAJO ANUAL</t>
  </si>
  <si>
    <t>Implementar controles sobre los riesgos valorados y peligros identificados en la entidad, en cumplimiento de la normatividad nacional vigente</t>
  </si>
  <si>
    <t>% CUMP. CRONOGRAMA= (Actividades ejecutadas / Actividades programadas) *100
90% es el 100% esperado</t>
  </si>
  <si>
    <t xml:space="preserve">Medir el Grado de ejecución del Plan Anual SST. 
</t>
  </si>
  <si>
    <t>Ana Rosalba Torres</t>
  </si>
  <si>
    <t>Avance pacto global</t>
  </si>
  <si>
    <t>Publicación COE</t>
  </si>
  <si>
    <t>Zonas verdes generadas</t>
  </si>
  <si>
    <t>Desempeño Ambiental</t>
  </si>
  <si>
    <t>Cumplimiento requisitos norma técnica</t>
  </si>
  <si>
    <t>Generación de RCD´s</t>
  </si>
  <si>
    <t>Avance Actividades éticas</t>
  </si>
  <si>
    <t>Avance Cultura del control</t>
  </si>
  <si>
    <t>Cobertura de sensibilización en temas de control</t>
  </si>
  <si>
    <t>Cobertura de sensibilización en Filosofia organizacional</t>
  </si>
  <si>
    <t>Avance en la implementación de controles de SI</t>
  </si>
  <si>
    <t>Grado de concientización en SI</t>
  </si>
  <si>
    <t>Plan de mejoramiento al SGSI</t>
  </si>
  <si>
    <t>Nivel de implementación SIGA</t>
  </si>
  <si>
    <t>Grado de concervación memoria institucional</t>
  </si>
  <si>
    <t>Nivel de cobertura actividades de concientización SIGA</t>
  </si>
  <si>
    <t>Nivel de implementación de estrategías de valor compartido</t>
  </si>
  <si>
    <t>Nivel de Adopción documentos éticos</t>
  </si>
  <si>
    <t>Grado de Sostenibilidad MECI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</si>
</sst>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3" formatCode="_-* #,##0.00_-;\-* #,##0.00_-;_-* &quot;-&quot;??_-;_-@_-"/>
    <numFmt numFmtId="164" formatCode="_(&quot;$&quot;\ * #,##0.00_);_(&quot;$&quot;\ * \(#,##0.00\);_(&quot;$&quot;\ * &quot;-&quot;??_);_(@_)"/>
    <numFmt numFmtId="165" formatCode="_(* #,##0.00_);_(* \(#,##0.00\);_(* &quot;-&quot;??_);_(@_)"/>
    <numFmt numFmtId="166" formatCode="_ * #,##0.00_ ;_ * \-#,##0.00_ ;_ * &quot;-&quot;??_ ;_ @_ "/>
    <numFmt numFmtId="167" formatCode="_-* #,##0.00\ [$€]_-;\-* #,##0.00\ [$€]_-;_-* &quot;-&quot;??\ [$€]_-;_-@_-"/>
    <numFmt numFmtId="168" formatCode="0.0%"/>
    <numFmt numFmtId="169" formatCode="#,##0.00\ ;&quot; (&quot;#,##0.00\);&quot; -&quot;#\ ;@\ "/>
    <numFmt numFmtId="170" formatCode="_ &quot;$&quot;\ * #,##0.00_ ;_ &quot;$&quot;\ * \-#,##0.00_ ;_ &quot;$&quot;\ * &quot;-&quot;??_ ;_ @_ "/>
    <numFmt numFmtId="171" formatCode="_-* #,##0_-;\-* #,##0_-;_-* &quot;-&quot;??_-;_-@_-"/>
    <numFmt numFmtId="172" formatCode="0\ &quot;metros cuadrados&quot;"/>
  </numFmts>
  <fonts count="33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2"/>
      <name val="Arial"/>
      <family val="2"/>
    </font>
    <font>
      <sz val="8"/>
      <name val="Arial"/>
      <family val="2"/>
    </font>
    <font>
      <sz val="10"/>
      <name val="Helv"/>
    </font>
    <font>
      <sz val="11"/>
      <name val="ＭＳ ゴシック"/>
      <family val="3"/>
      <charset val="128"/>
    </font>
    <font>
      <sz val="10"/>
      <name val="Verdana"/>
      <family val="2"/>
    </font>
    <font>
      <sz val="10"/>
      <name val="Arial"/>
      <family val="2"/>
    </font>
    <font>
      <sz val="10"/>
      <name val="Mangal"/>
      <family val="2"/>
    </font>
    <font>
      <sz val="10"/>
      <color indexed="8"/>
      <name val="MS Sans Serif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8"/>
      <name val="Arial"/>
      <family val="2"/>
    </font>
    <font>
      <b/>
      <sz val="22"/>
      <name val="Arial"/>
      <family val="2"/>
    </font>
    <font>
      <sz val="12"/>
      <name val="MS Reference Sans Serif"/>
      <family val="2"/>
    </font>
    <font>
      <sz val="9.6"/>
      <name val="Calibri"/>
      <family val="2"/>
    </font>
    <font>
      <sz val="12"/>
      <color theme="0"/>
      <name val="Arial"/>
      <family val="2"/>
    </font>
    <font>
      <sz val="12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7" tint="-0.249977111117893"/>
        <bgColor theme="7" tint="-0.249977111117893"/>
      </patternFill>
    </fill>
    <fill>
      <patternFill patternType="solid">
        <fgColor theme="7"/>
        <bgColor theme="7"/>
      </patternFill>
    </fill>
  </fills>
  <borders count="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</borders>
  <cellStyleXfs count="82">
    <xf numFmtId="0" fontId="0" fillId="0" borderId="0"/>
    <xf numFmtId="0" fontId="16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20" fillId="0" borderId="0" applyNumberFormat="0" applyFill="0" applyBorder="0" applyProtection="0">
      <alignment horizontal="left"/>
    </xf>
    <xf numFmtId="0" fontId="6" fillId="0" borderId="2" applyNumberFormat="0" applyFill="0" applyAlignment="0" applyProtection="0"/>
    <xf numFmtId="165" fontId="4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20" borderId="0" applyNumberFormat="0" applyBorder="0" applyAlignment="0" applyProtection="0"/>
    <xf numFmtId="0" fontId="8" fillId="7" borderId="1" applyNumberFormat="0" applyAlignment="0" applyProtection="0"/>
    <xf numFmtId="0" fontId="17" fillId="0" borderId="0"/>
    <xf numFmtId="167" fontId="1" fillId="0" borderId="0" applyFont="0" applyFill="0" applyBorder="0" applyAlignment="0" applyProtection="0"/>
    <xf numFmtId="3" fontId="15" fillId="0" borderId="3"/>
    <xf numFmtId="0" fontId="9" fillId="3" borderId="0" applyNumberFormat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15" fillId="0" borderId="3"/>
    <xf numFmtId="164" fontId="26" fillId="0" borderId="0" applyFont="0" applyFill="0" applyBorder="0" applyAlignment="0" applyProtection="0"/>
    <xf numFmtId="164" fontId="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3" fillId="0" borderId="0" applyFont="0" applyFill="0" applyBorder="0" applyAlignment="0" applyProtection="0"/>
    <xf numFmtId="0" fontId="10" fillId="21" borderId="0" applyNumberFormat="0" applyBorder="0" applyAlignment="0" applyProtection="0"/>
    <xf numFmtId="0" fontId="3" fillId="0" borderId="0"/>
    <xf numFmtId="0" fontId="3" fillId="0" borderId="0"/>
    <xf numFmtId="0" fontId="21" fillId="0" borderId="0"/>
    <xf numFmtId="0" fontId="3" fillId="0" borderId="0"/>
    <xf numFmtId="0" fontId="18" fillId="0" borderId="0"/>
    <xf numFmtId="0" fontId="26" fillId="0" borderId="0"/>
    <xf numFmtId="0" fontId="19" fillId="0" borderId="0"/>
    <xf numFmtId="0" fontId="26" fillId="0" borderId="0"/>
    <xf numFmtId="0" fontId="4" fillId="0" borderId="0"/>
    <xf numFmtId="0" fontId="3" fillId="0" borderId="0"/>
    <xf numFmtId="9" fontId="4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Protection="0">
      <alignment horizontal="left"/>
    </xf>
    <xf numFmtId="0" fontId="20" fillId="0" borderId="0" applyNumberForma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1" fillId="16" borderId="4" applyNumberFormat="0" applyAlignment="0" applyProtection="0"/>
    <xf numFmtId="0" fontId="12" fillId="0" borderId="0" applyNumberFormat="0" applyFill="0" applyBorder="0" applyAlignment="0" applyProtection="0"/>
    <xf numFmtId="0" fontId="13" fillId="0" borderId="5" applyNumberFormat="0" applyFill="0" applyAlignment="0" applyProtection="0"/>
  </cellStyleXfs>
  <cellXfs count="77">
    <xf numFmtId="0" fontId="0" fillId="0" borderId="0" xfId="0"/>
    <xf numFmtId="0" fontId="14" fillId="0" borderId="0" xfId="0" applyFont="1" applyAlignment="1" applyProtection="1">
      <alignment vertical="center" wrapText="1"/>
    </xf>
    <xf numFmtId="0" fontId="3" fillId="0" borderId="0" xfId="0" applyFont="1"/>
    <xf numFmtId="0" fontId="14" fillId="0" borderId="0" xfId="0" applyFont="1" applyFill="1" applyBorder="1" applyAlignment="1" applyProtection="1">
      <alignment horizontal="left" vertical="center" wrapText="1"/>
    </xf>
    <xf numFmtId="0" fontId="14" fillId="0" borderId="0" xfId="0" applyNumberFormat="1" applyFont="1" applyFill="1" applyBorder="1" applyAlignment="1" applyProtection="1">
      <alignment horizontal="left" vertical="center" wrapText="1"/>
    </xf>
    <xf numFmtId="0" fontId="14" fillId="0" borderId="0" xfId="0" applyNumberFormat="1" applyFont="1" applyFill="1" applyBorder="1" applyAlignment="1" applyProtection="1">
      <alignment horizontal="center" vertical="center" wrapText="1"/>
    </xf>
    <xf numFmtId="0" fontId="14" fillId="0" borderId="0" xfId="0" applyFont="1" applyFill="1" applyBorder="1" applyAlignment="1" applyProtection="1">
      <alignment horizontal="center" vertical="center" wrapText="1"/>
    </xf>
    <xf numFmtId="9" fontId="14" fillId="0" borderId="0" xfId="71" applyFont="1" applyFill="1" applyBorder="1" applyAlignment="1" applyProtection="1">
      <alignment vertical="center" wrapText="1"/>
    </xf>
    <xf numFmtId="9" fontId="14" fillId="0" borderId="0" xfId="71" applyNumberFormat="1" applyFont="1" applyFill="1" applyBorder="1" applyAlignment="1" applyProtection="1">
      <alignment vertical="center" wrapText="1"/>
    </xf>
    <xf numFmtId="171" fontId="14" fillId="0" borderId="0" xfId="0" applyNumberFormat="1" applyFont="1" applyFill="1" applyBorder="1" applyAlignment="1" applyProtection="1">
      <alignment vertical="center" wrapText="1"/>
    </xf>
    <xf numFmtId="171" fontId="14" fillId="0" borderId="0" xfId="42" applyNumberFormat="1" applyFont="1" applyFill="1" applyBorder="1" applyAlignment="1" applyProtection="1">
      <alignment vertical="center" wrapText="1"/>
    </xf>
    <xf numFmtId="171" fontId="14" fillId="0" borderId="0" xfId="0" applyNumberFormat="1" applyFont="1" applyFill="1" applyBorder="1" applyAlignment="1" applyProtection="1">
      <alignment vertical="center" wrapText="1"/>
      <protection locked="0"/>
    </xf>
    <xf numFmtId="43" fontId="14" fillId="0" borderId="0" xfId="42" applyFont="1" applyFill="1" applyBorder="1" applyAlignment="1" applyProtection="1">
      <alignment vertical="center" wrapText="1"/>
    </xf>
    <xf numFmtId="10" fontId="14" fillId="0" borderId="0" xfId="67" applyNumberFormat="1" applyFont="1" applyFill="1" applyBorder="1" applyAlignment="1" applyProtection="1">
      <alignment horizontal="right" vertical="center" wrapText="1"/>
    </xf>
    <xf numFmtId="0" fontId="14" fillId="0" borderId="0" xfId="0" applyFont="1" applyFill="1" applyBorder="1" applyAlignment="1" applyProtection="1">
      <alignment horizontal="center" vertical="center" wrapText="1"/>
      <protection locked="0"/>
    </xf>
    <xf numFmtId="0" fontId="14" fillId="0" borderId="0" xfId="0" applyFont="1" applyFill="1" applyBorder="1" applyAlignment="1" applyProtection="1">
      <alignment vertical="center" wrapText="1"/>
      <protection locked="0"/>
    </xf>
    <xf numFmtId="9" fontId="14" fillId="0" borderId="0" xfId="65" applyFont="1" applyFill="1" applyBorder="1" applyAlignment="1" applyProtection="1">
      <alignment vertical="center" wrapText="1"/>
    </xf>
    <xf numFmtId="9" fontId="14" fillId="0" borderId="0" xfId="71" applyFont="1" applyFill="1" applyBorder="1" applyAlignment="1" applyProtection="1">
      <alignment vertical="center" wrapText="1"/>
      <protection locked="0"/>
    </xf>
    <xf numFmtId="0" fontId="22" fillId="0" borderId="0" xfId="0" applyFont="1" applyFill="1" applyBorder="1" applyAlignment="1" applyProtection="1">
      <alignment horizontal="center" vertical="center" wrapText="1"/>
    </xf>
    <xf numFmtId="0" fontId="22" fillId="0" borderId="0" xfId="0" applyNumberFormat="1" applyFont="1" applyFill="1" applyBorder="1" applyAlignment="1" applyProtection="1">
      <alignment horizontal="center" vertical="center" wrapText="1"/>
    </xf>
    <xf numFmtId="9" fontId="22" fillId="0" borderId="0" xfId="66" applyFont="1" applyFill="1" applyBorder="1" applyAlignment="1" applyProtection="1">
      <alignment horizontal="center" vertical="center" wrapText="1"/>
    </xf>
    <xf numFmtId="168" fontId="22" fillId="0" borderId="0" xfId="66" applyNumberFormat="1" applyFont="1" applyFill="1" applyBorder="1" applyAlignment="1" applyProtection="1">
      <alignment horizontal="center" vertical="center" wrapText="1"/>
    </xf>
    <xf numFmtId="0" fontId="2" fillId="0" borderId="0" xfId="0" applyFont="1"/>
    <xf numFmtId="2" fontId="22" fillId="22" borderId="0" xfId="0" applyNumberFormat="1" applyFont="1" applyFill="1" applyBorder="1" applyAlignment="1" applyProtection="1">
      <alignment horizontal="center" vertical="center" wrapText="1"/>
    </xf>
    <xf numFmtId="2" fontId="22" fillId="22" borderId="0" xfId="42" applyNumberFormat="1" applyFont="1" applyFill="1" applyBorder="1" applyAlignment="1" applyProtection="1">
      <alignment horizontal="center" vertical="center" wrapText="1"/>
    </xf>
    <xf numFmtId="9" fontId="22" fillId="22" borderId="0" xfId="66" applyFont="1" applyFill="1" applyBorder="1" applyAlignment="1" applyProtection="1">
      <alignment horizontal="center" vertical="center" wrapText="1"/>
    </xf>
    <xf numFmtId="10" fontId="22" fillId="22" borderId="0" xfId="66" applyNumberFormat="1" applyFont="1" applyFill="1" applyBorder="1" applyAlignment="1" applyProtection="1">
      <alignment horizontal="center" vertical="center" wrapText="1"/>
    </xf>
    <xf numFmtId="9" fontId="22" fillId="22" borderId="0" xfId="66" applyNumberFormat="1" applyFont="1" applyFill="1" applyBorder="1" applyAlignment="1" applyProtection="1">
      <alignment horizontal="center" vertical="center" wrapText="1"/>
    </xf>
    <xf numFmtId="3" fontId="22" fillId="22" borderId="0" xfId="0" applyNumberFormat="1" applyFont="1" applyFill="1" applyBorder="1" applyAlignment="1" applyProtection="1">
      <alignment horizontal="center" vertical="center" wrapText="1"/>
    </xf>
    <xf numFmtId="0" fontId="22" fillId="22" borderId="0" xfId="58" applyFont="1" applyFill="1" applyBorder="1" applyAlignment="1" applyProtection="1">
      <alignment horizontal="center" vertical="center" wrapText="1"/>
      <protection locked="0"/>
    </xf>
    <xf numFmtId="0" fontId="27" fillId="0" borderId="0" xfId="0" applyFont="1" applyAlignment="1" applyProtection="1">
      <alignment vertical="center" wrapText="1"/>
    </xf>
    <xf numFmtId="9" fontId="14" fillId="0" borderId="0" xfId="65" applyFont="1" applyFill="1" applyBorder="1" applyAlignment="1" applyProtection="1">
      <alignment vertical="center" wrapText="1"/>
      <protection locked="0"/>
    </xf>
    <xf numFmtId="9" fontId="14" fillId="0" borderId="0" xfId="66" applyFont="1" applyFill="1" applyBorder="1" applyAlignment="1" applyProtection="1">
      <alignment vertical="center" wrapText="1"/>
    </xf>
    <xf numFmtId="9" fontId="14" fillId="0" borderId="0" xfId="66" applyFont="1" applyFill="1" applyBorder="1" applyAlignment="1" applyProtection="1">
      <alignment vertical="center" wrapText="1"/>
      <protection locked="0"/>
    </xf>
    <xf numFmtId="0" fontId="14" fillId="0" borderId="0" xfId="66" applyNumberFormat="1" applyFont="1" applyFill="1" applyBorder="1" applyAlignment="1" applyProtection="1">
      <alignment vertical="center" wrapText="1"/>
    </xf>
    <xf numFmtId="9" fontId="14" fillId="0" borderId="0" xfId="42" applyNumberFormat="1" applyFont="1" applyFill="1" applyBorder="1" applyAlignment="1" applyProtection="1">
      <alignment vertical="center" wrapText="1"/>
    </xf>
    <xf numFmtId="9" fontId="14" fillId="0" borderId="0" xfId="71" applyFont="1" applyFill="1" applyAlignment="1" applyProtection="1">
      <alignment vertical="center" wrapText="1"/>
    </xf>
    <xf numFmtId="9" fontId="14" fillId="0" borderId="0" xfId="71" applyFont="1" applyFill="1" applyAlignment="1" applyProtection="1">
      <alignment vertical="center" wrapText="1"/>
      <protection locked="0"/>
    </xf>
    <xf numFmtId="43" fontId="14" fillId="0" borderId="0" xfId="42" applyFont="1" applyFill="1" applyAlignment="1" applyProtection="1">
      <alignment vertical="center" wrapText="1"/>
    </xf>
    <xf numFmtId="9" fontId="14" fillId="0" borderId="0" xfId="42" applyNumberFormat="1" applyFont="1" applyFill="1" applyAlignment="1" applyProtection="1">
      <alignment vertical="center" wrapText="1"/>
    </xf>
    <xf numFmtId="10" fontId="14" fillId="0" borderId="0" xfId="67" applyNumberFormat="1" applyFont="1" applyFill="1" applyAlignment="1" applyProtection="1">
      <alignment horizontal="right" vertical="center" wrapText="1"/>
    </xf>
    <xf numFmtId="0" fontId="14" fillId="0" borderId="0" xfId="0" applyFont="1" applyFill="1" applyAlignment="1" applyProtection="1">
      <alignment horizontal="center" vertical="center" wrapText="1"/>
      <protection locked="0"/>
    </xf>
    <xf numFmtId="0" fontId="14" fillId="0" borderId="0" xfId="0" applyFont="1" applyFill="1" applyAlignment="1" applyProtection="1">
      <alignment vertical="center" wrapText="1"/>
      <protection locked="0"/>
    </xf>
    <xf numFmtId="172" fontId="14" fillId="0" borderId="0" xfId="71" applyNumberFormat="1" applyFont="1" applyFill="1" applyBorder="1" applyAlignment="1" applyProtection="1">
      <alignment vertical="center" wrapText="1"/>
    </xf>
    <xf numFmtId="0" fontId="31" fillId="23" borderId="0" xfId="0" applyFont="1" applyFill="1" applyBorder="1" applyAlignment="1">
      <alignment horizontal="left" vertical="center" wrapText="1"/>
    </xf>
    <xf numFmtId="0" fontId="31" fillId="23" borderId="0" xfId="0" applyFont="1" applyFill="1" applyBorder="1" applyAlignment="1">
      <alignment horizontal="center" vertical="center" wrapText="1"/>
    </xf>
    <xf numFmtId="0" fontId="31" fillId="23" borderId="0" xfId="0" applyNumberFormat="1" applyFont="1" applyFill="1" applyBorder="1" applyAlignment="1">
      <alignment horizontal="center" vertical="center" wrapText="1"/>
    </xf>
    <xf numFmtId="0" fontId="31" fillId="24" borderId="0" xfId="0" applyFont="1" applyFill="1" applyBorder="1" applyAlignment="1">
      <alignment horizontal="left" vertical="center" wrapText="1"/>
    </xf>
    <xf numFmtId="0" fontId="31" fillId="24" borderId="0" xfId="0" applyFont="1" applyFill="1" applyBorder="1" applyAlignment="1">
      <alignment horizontal="center" vertical="center" wrapText="1"/>
    </xf>
    <xf numFmtId="0" fontId="31" fillId="24" borderId="0" xfId="0" applyNumberFormat="1" applyFont="1" applyFill="1" applyBorder="1" applyAlignment="1">
      <alignment horizontal="center" vertical="center" wrapText="1"/>
    </xf>
    <xf numFmtId="0" fontId="31" fillId="24" borderId="0" xfId="0" applyNumberFormat="1" applyFont="1" applyFill="1" applyBorder="1" applyAlignment="1">
      <alignment horizontal="left" vertical="center" wrapText="1"/>
    </xf>
    <xf numFmtId="0" fontId="31" fillId="23" borderId="0" xfId="0" applyNumberFormat="1" applyFont="1" applyFill="1" applyBorder="1" applyAlignment="1">
      <alignment horizontal="left" vertical="center" wrapText="1"/>
    </xf>
    <xf numFmtId="0" fontId="32" fillId="0" borderId="0" xfId="0" applyFont="1" applyFill="1" applyBorder="1" applyAlignment="1" applyProtection="1">
      <alignment horizontal="center" vertical="center" wrapText="1"/>
    </xf>
    <xf numFmtId="0" fontId="32" fillId="0" borderId="0" xfId="0" applyNumberFormat="1" applyFont="1" applyFill="1" applyBorder="1" applyAlignment="1" applyProtection="1">
      <alignment horizontal="left" vertical="center" wrapText="1"/>
    </xf>
    <xf numFmtId="0" fontId="32" fillId="0" borderId="0" xfId="0" applyNumberFormat="1" applyFont="1" applyFill="1" applyBorder="1" applyAlignment="1" applyProtection="1">
      <alignment horizontal="center" vertical="center" wrapText="1"/>
    </xf>
    <xf numFmtId="9" fontId="32" fillId="0" borderId="0" xfId="71" applyFont="1" applyFill="1" applyBorder="1" applyAlignment="1" applyProtection="1">
      <alignment vertical="center" wrapText="1"/>
    </xf>
    <xf numFmtId="9" fontId="32" fillId="0" borderId="0" xfId="71" applyFont="1" applyFill="1" applyBorder="1" applyAlignment="1" applyProtection="1">
      <alignment vertical="center" wrapText="1"/>
      <protection locked="0"/>
    </xf>
    <xf numFmtId="43" fontId="32" fillId="0" borderId="0" xfId="42" applyFont="1" applyFill="1" applyBorder="1" applyAlignment="1" applyProtection="1">
      <alignment vertical="center" wrapText="1"/>
    </xf>
    <xf numFmtId="9" fontId="32" fillId="0" borderId="0" xfId="42" applyNumberFormat="1" applyFont="1" applyFill="1" applyBorder="1" applyAlignment="1" applyProtection="1">
      <alignment vertical="center" wrapText="1"/>
    </xf>
    <xf numFmtId="10" fontId="32" fillId="0" borderId="0" xfId="67" applyNumberFormat="1" applyFont="1" applyFill="1" applyBorder="1" applyAlignment="1" applyProtection="1">
      <alignment horizontal="right" vertical="center" wrapText="1"/>
    </xf>
    <xf numFmtId="0" fontId="32" fillId="0" borderId="0" xfId="0" applyFont="1" applyFill="1" applyBorder="1" applyAlignment="1" applyProtection="1">
      <alignment horizontal="center" vertical="center" wrapText="1"/>
      <protection locked="0"/>
    </xf>
    <xf numFmtId="0" fontId="32" fillId="0" borderId="0" xfId="0" applyFont="1" applyFill="1" applyBorder="1" applyAlignment="1" applyProtection="1">
      <alignment vertical="center" wrapText="1"/>
      <protection locked="0"/>
    </xf>
    <xf numFmtId="9" fontId="31" fillId="24" borderId="0" xfId="71" applyNumberFormat="1" applyFont="1" applyFill="1" applyBorder="1" applyAlignment="1">
      <alignment vertical="center" wrapText="1"/>
    </xf>
    <xf numFmtId="9" fontId="31" fillId="23" borderId="0" xfId="71" applyNumberFormat="1" applyFont="1" applyFill="1" applyBorder="1" applyAlignment="1">
      <alignment vertical="center" wrapText="1"/>
    </xf>
    <xf numFmtId="0" fontId="32" fillId="0" borderId="0" xfId="71" applyNumberFormat="1" applyFont="1" applyFill="1" applyBorder="1" applyAlignment="1" applyProtection="1">
      <alignment vertical="center" wrapText="1"/>
    </xf>
    <xf numFmtId="9" fontId="31" fillId="23" borderId="0" xfId="71" applyNumberFormat="1" applyFont="1" applyFill="1" applyAlignment="1">
      <alignment vertical="center" wrapText="1"/>
    </xf>
    <xf numFmtId="43" fontId="31" fillId="24" borderId="0" xfId="42" applyNumberFormat="1" applyFont="1" applyFill="1" applyBorder="1" applyAlignment="1">
      <alignment vertical="center" wrapText="1"/>
    </xf>
    <xf numFmtId="9" fontId="31" fillId="24" borderId="0" xfId="42" applyNumberFormat="1" applyFont="1" applyFill="1" applyBorder="1" applyAlignment="1">
      <alignment vertical="center" wrapText="1"/>
    </xf>
    <xf numFmtId="43" fontId="31" fillId="23" borderId="0" xfId="42" applyNumberFormat="1" applyFont="1" applyFill="1" applyAlignment="1">
      <alignment vertical="center" wrapText="1"/>
    </xf>
    <xf numFmtId="9" fontId="31" fillId="23" borderId="0" xfId="42" applyNumberFormat="1" applyFont="1" applyFill="1" applyAlignment="1">
      <alignment vertical="center" wrapText="1"/>
    </xf>
    <xf numFmtId="10" fontId="31" fillId="24" borderId="0" xfId="67" applyNumberFormat="1" applyFont="1" applyFill="1" applyBorder="1" applyAlignment="1">
      <alignment horizontal="right" vertical="center" wrapText="1"/>
    </xf>
    <xf numFmtId="10" fontId="31" fillId="23" borderId="0" xfId="67" applyNumberFormat="1" applyFont="1" applyFill="1" applyAlignment="1">
      <alignment horizontal="right" vertical="center" wrapText="1"/>
    </xf>
    <xf numFmtId="0" fontId="31" fillId="24" borderId="0" xfId="0" applyFont="1" applyFill="1" applyBorder="1" applyAlignment="1">
      <alignment vertical="center" wrapText="1"/>
    </xf>
    <xf numFmtId="0" fontId="31" fillId="23" borderId="0" xfId="0" applyFont="1" applyFill="1" applyAlignment="1">
      <alignment horizontal="center" vertical="center" wrapText="1"/>
    </xf>
    <xf numFmtId="0" fontId="31" fillId="23" borderId="0" xfId="0" applyFont="1" applyFill="1" applyAlignment="1">
      <alignment vertical="center" wrapText="1"/>
    </xf>
    <xf numFmtId="0" fontId="28" fillId="0" borderId="0" xfId="0" applyFont="1" applyAlignment="1" applyProtection="1">
      <alignment horizontal="center" vertical="center" wrapText="1"/>
    </xf>
    <xf numFmtId="0" fontId="14" fillId="0" borderId="6" xfId="0" applyFont="1" applyBorder="1" applyAlignment="1" applyProtection="1">
      <alignment horizontal="center" vertical="center" wrapText="1"/>
    </xf>
  </cellXfs>
  <cellStyles count="82">
    <cellStyle name="_MATRIZ_DEFINITIVA_PLANES_HOSPITAL_TUNAL" xfId="1"/>
    <cellStyle name="20% - Énfasis1" xfId="2" builtinId="30" customBuiltin="1"/>
    <cellStyle name="20% - Énfasis2" xfId="3" builtinId="34" customBuiltin="1"/>
    <cellStyle name="20% - Énfasis3" xfId="4" builtinId="38" customBuiltin="1"/>
    <cellStyle name="20% - Énfasis4" xfId="5" builtinId="42" customBuiltin="1"/>
    <cellStyle name="20% - Énfasis5" xfId="6" builtinId="46" customBuiltin="1"/>
    <cellStyle name="20% - Énfasis6" xfId="7" builtinId="50" customBuiltin="1"/>
    <cellStyle name="40% - Énfasis1" xfId="8" builtinId="31" customBuiltin="1"/>
    <cellStyle name="40% - Énfasis2" xfId="9" builtinId="35" customBuiltin="1"/>
    <cellStyle name="40% - Énfasis3" xfId="10" builtinId="39" customBuiltin="1"/>
    <cellStyle name="40% - Énfasis4" xfId="11" builtinId="43" customBuiltin="1"/>
    <cellStyle name="40% - Énfasis5" xfId="12" builtinId="47" customBuiltin="1"/>
    <cellStyle name="40% - Énfasis6" xfId="13" builtinId="51" customBuiltin="1"/>
    <cellStyle name="60% - Énfasis1" xfId="14" builtinId="32" customBuiltin="1"/>
    <cellStyle name="60% - Énfasis2" xfId="15" builtinId="36" customBuiltin="1"/>
    <cellStyle name="60% - Énfasis3" xfId="16" builtinId="40" customBuiltin="1"/>
    <cellStyle name="60% - Énfasis4" xfId="17" builtinId="44" customBuiltin="1"/>
    <cellStyle name="60% - Énfasis5" xfId="18" builtinId="48" customBuiltin="1"/>
    <cellStyle name="60% - Énfasis6" xfId="19" builtinId="52" customBuiltin="1"/>
    <cellStyle name="Categoría del Piloto de Datos" xfId="20"/>
    <cellStyle name="Celda vinculada" xfId="21" builtinId="24" customBuiltin="1"/>
    <cellStyle name="Comma 2" xfId="22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Estilo 1" xfId="31"/>
    <cellStyle name="Euro" xfId="32"/>
    <cellStyle name="Excel Built-in Normal" xfId="33"/>
    <cellStyle name="Incorrecto" xfId="34" builtinId="27" customBuiltin="1"/>
    <cellStyle name="Millares 2" xfId="35"/>
    <cellStyle name="Millares 2 2" xfId="36"/>
    <cellStyle name="Millares 2 2 2" xfId="37"/>
    <cellStyle name="Millares 3" xfId="38"/>
    <cellStyle name="Millares 3 2" xfId="39"/>
    <cellStyle name="Millares 4" xfId="40"/>
    <cellStyle name="Millares 5" xfId="41"/>
    <cellStyle name="Millares 6" xfId="42"/>
    <cellStyle name="Millres" xfId="43"/>
    <cellStyle name="Moneda 2" xfId="44"/>
    <cellStyle name="Moneda 3" xfId="45"/>
    <cellStyle name="Moneda 4" xfId="46"/>
    <cellStyle name="Moneda 5" xfId="47"/>
    <cellStyle name="Neutral" xfId="48" builtinId="28" customBuiltin="1"/>
    <cellStyle name="Normal" xfId="0" builtinId="0"/>
    <cellStyle name="Normal 2" xfId="49"/>
    <cellStyle name="Normal 2 2" xfId="50"/>
    <cellStyle name="Normal 2 3" xfId="51"/>
    <cellStyle name="Normal 3" xfId="52"/>
    <cellStyle name="Normal 3 2" xfId="53"/>
    <cellStyle name="Normal 3 3" xfId="54"/>
    <cellStyle name="Normal 3 4" xfId="55"/>
    <cellStyle name="Normal 4" xfId="56"/>
    <cellStyle name="Normal 5" xfId="57"/>
    <cellStyle name="Normal 6" xfId="58"/>
    <cellStyle name="Percent 2" xfId="59"/>
    <cellStyle name="Piloto de Datos Ángulo" xfId="60"/>
    <cellStyle name="Piloto de Datos Campo" xfId="61"/>
    <cellStyle name="Piloto de Datos Resultado" xfId="62"/>
    <cellStyle name="Piloto de Datos Título" xfId="63"/>
    <cellStyle name="Piloto de Datos Valor" xfId="64"/>
    <cellStyle name="Porcentaje" xfId="65" builtinId="5"/>
    <cellStyle name="Porcentaje 2" xfId="66"/>
    <cellStyle name="Porcentaje 2 2" xfId="67"/>
    <cellStyle name="Porcentaje 3" xfId="68"/>
    <cellStyle name="Porcentaje 4" xfId="69"/>
    <cellStyle name="Porcentaje 5" xfId="70"/>
    <cellStyle name="Porcentaje 6" xfId="71"/>
    <cellStyle name="Porcentual 2" xfId="72"/>
    <cellStyle name="Porcentual 2 2" xfId="73"/>
    <cellStyle name="Porcentual 2 3" xfId="74"/>
    <cellStyle name="Porcentual 3" xfId="75"/>
    <cellStyle name="Porcentual 4" xfId="76"/>
    <cellStyle name="Porcentual 4 2" xfId="77"/>
    <cellStyle name="Porcentual 5" xfId="78"/>
    <cellStyle name="Salida" xfId="79" builtinId="21" customBuiltin="1"/>
    <cellStyle name="Título" xfId="80" builtinId="15" customBuiltin="1"/>
    <cellStyle name="Total" xfId="81" builtinId="25" customBuiltin="1"/>
  </cellStyles>
  <dxfs count="7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4" formatCode="0.00%"/>
      <fill>
        <patternFill patternType="none">
          <fgColor indexed="64"/>
          <bgColor auto="1"/>
        </patternFill>
      </fill>
      <alignment horizontal="right" vertical="center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3" formatCode="0%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3" formatCode="0%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</dxfs>
  <tableStyles count="1" defaultTableStyle="TableStyleMedium9" defaultPivotStyle="PivotStyleLight16">
    <tableStyle name="Estilo de tabla dinámica 1" table="0" count="0"/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ccampos1/Downloads/FOPE01_CARACT_DE_%20INDICADORORES_OAP_2016_PNC%20(1)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reportePNC"/>
      <sheetName val="Hoja2"/>
    </sheetNames>
    <sheetDataSet>
      <sheetData sheetId="0" refreshError="1"/>
      <sheetData sheetId="1" refreshError="1"/>
      <sheetData sheetId="2"/>
    </sheetDataSet>
  </externalBook>
</externalLink>
</file>

<file path=xl/tables/table1.xml><?xml version="1.0" encoding="utf-8"?>
<table xmlns="http://schemas.openxmlformats.org/spreadsheetml/2006/main" id="1" name="Tabla1" displayName="Tabla1" ref="A3:AQ22" totalsRowShown="0" headerRowDxfId="44" dataDxfId="43">
  <autoFilter ref="A3:AQ22"/>
  <tableColumns count="43">
    <tableColumn id="1" name="INDICADOR" dataDxfId="42"/>
    <tableColumn id="2" name="SUBSISTEMA" dataDxfId="41"/>
    <tableColumn id="3" name="OBJETIVO SUBSISTEMA" dataDxfId="40"/>
    <tableColumn id="4" name="TIPO IND" dataDxfId="39"/>
    <tableColumn id="5" name="FÓRMULA IND" dataDxfId="38"/>
    <tableColumn id="56" name="Objetivo del indicador" dataDxfId="37"/>
    <tableColumn id="6" name="FUENTE DATOS" dataDxfId="36"/>
    <tableColumn id="7" name="RESPONSABLE" dataDxfId="35"/>
    <tableColumn id="8" name="UNIDAD DE MEDIDA" dataDxfId="34"/>
    <tableColumn id="9" name="LIDER SUBSISTEMA" dataDxfId="33"/>
    <tableColumn id="10" name="LIDER OPERATIVO" dataDxfId="32"/>
    <tableColumn id="11" name="FRECUENCIA DE  MEDICION/ANALISIS" dataDxfId="31"/>
    <tableColumn id="12" name="META ENE" dataDxfId="30" dataCellStyle="Porcentaje 6"/>
    <tableColumn id="13" name="META  FEB" dataDxfId="29" dataCellStyle="Porcentaje 6"/>
    <tableColumn id="14" name="META  MAR" dataDxfId="28" dataCellStyle="Porcentaje 6"/>
    <tableColumn id="15" name="META  ABR" dataDxfId="27" dataCellStyle="Porcentaje 6"/>
    <tableColumn id="16" name="META  MAY" dataDxfId="26" dataCellStyle="Porcentaje 6"/>
    <tableColumn id="17" name="META  JUN" dataDxfId="25" dataCellStyle="Porcentaje 6"/>
    <tableColumn id="18" name="META  JUL" dataDxfId="24" dataCellStyle="Porcentaje 6"/>
    <tableColumn id="19" name="META  AGOS" dataDxfId="23" dataCellStyle="Porcentaje 6"/>
    <tableColumn id="20" name="META  SEP" dataDxfId="22" dataCellStyle="Porcentaje 6"/>
    <tableColumn id="21" name="META   OCT" dataDxfId="21" dataCellStyle="Porcentaje 6"/>
    <tableColumn id="22" name="META   NOV" dataDxfId="20" dataCellStyle="Porcentaje 6"/>
    <tableColumn id="23" name="META   DIC" dataDxfId="19" dataCellStyle="Porcentaje 6"/>
    <tableColumn id="24" name="SUMATORIA " dataDxfId="18" dataCellStyle="Porcentaje 6">
      <calculatedColumnFormula>IF(SUM(M4:X4)=0,"",SUM(M4:X4))</calculatedColumnFormula>
    </tableColumn>
    <tableColumn id="25" name="ENERO Indicador" dataDxfId="17" dataCellStyle="Porcentaje 6"/>
    <tableColumn id="26" name="FEBRERO Indicador" dataDxfId="16" dataCellStyle="Porcentaje 6"/>
    <tableColumn id="27" name="MARZO Indicador" dataDxfId="15" dataCellStyle="Porcentaje 6"/>
    <tableColumn id="28" name="ABRIL Indicador" dataDxfId="14" dataCellStyle="Porcentaje 6"/>
    <tableColumn id="29" name="MAYO  Indicador" dataDxfId="13" dataCellStyle="Porcentaje 6"/>
    <tableColumn id="30" name="JUNIO Indicador" dataDxfId="12" dataCellStyle="Porcentaje 6"/>
    <tableColumn id="31" name="JULIO Indicador" dataDxfId="11" dataCellStyle="Porcentaje 6"/>
    <tableColumn id="32" name="AGOSTO Indicador" dataDxfId="10" dataCellStyle="Porcentaje 6"/>
    <tableColumn id="33" name="SEPTIEMBRE Indicador" dataDxfId="9" dataCellStyle="Porcentaje 6"/>
    <tableColumn id="34" name="OCTUBRE Indicador" dataDxfId="8" dataCellStyle="Porcentaje 6"/>
    <tableColumn id="35" name="NOVIEMBRE Indicador" dataDxfId="7" dataCellStyle="Porcentaje 6"/>
    <tableColumn id="49" name="DICIEMBRE indicador" dataDxfId="6" dataCellStyle="Millares 6"/>
    <tableColumn id="50" name="SUMATORIA" dataDxfId="5" dataCellStyle="Millares 6">
      <calculatedColumnFormula>IF(SUM(Z4:AK4)=0,"",SUM(Z4:AK4))</calculatedColumnFormula>
    </tableColumn>
    <tableColumn id="51" name="META EJECUTADA" dataDxfId="4" dataCellStyle="Porcentaje 2 2">
      <calculatedColumnFormula>IF(OR(AL4="",Y4=""),"",IF(ISERROR(AL4/Y4),0,(AL4/Y4)))</calculatedColumnFormula>
    </tableColumn>
    <tableColumn id="52" name="META POR EJECUTAR" dataDxfId="3" dataCellStyle="Porcentaje 6">
      <calculatedColumnFormula>IF(AM4="","",+AM4-100%)</calculatedColumnFormula>
    </tableColumn>
    <tableColumn id="53" name="ANÁLISIS_x000a_ABRIL" dataDxfId="2"/>
    <tableColumn id="54" name="ANÁLISIS_x000a_AGOSTO" dataDxfId="1"/>
    <tableColumn id="55" name="ANÁLISIS_x000a_DICIEMBRE" dataDxfId="0"/>
  </tableColumns>
  <tableStyleInfo name="TableStyleDark5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uadrícula">
      <a:fillStyleLst>
        <a:solidFill>
          <a:schemeClr val="phClr"/>
        </a:solidFill>
        <a:solidFill>
          <a:schemeClr val="phClr">
            <a:tint val="50000"/>
          </a:schemeClr>
        </a:solidFill>
        <a:gradFill rotWithShape="1">
          <a:gsLst>
            <a:gs pos="0">
              <a:schemeClr val="phClr"/>
            </a:gs>
            <a:gs pos="90000">
              <a:schemeClr val="phClr">
                <a:shade val="100000"/>
              </a:schemeClr>
            </a:gs>
            <a:gs pos="100000">
              <a:schemeClr val="phClr">
                <a:shade val="85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100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  <a:ln w="47625" cap="flat" cmpd="dbl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175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45000"/>
              </a:srgbClr>
            </a:outerShdw>
          </a:effectLst>
          <a:scene3d>
            <a:camera prst="orthographicFront">
              <a:rot lat="0" lon="0" rev="0"/>
            </a:camera>
            <a:lightRig rig="brightRoom" dir="t"/>
          </a:scene3d>
          <a:sp3d extrusionH="12700" contourW="25400" prstMaterial="flat">
            <a:bevelT w="63500" h="152400" prst="angle"/>
            <a:contourClr>
              <a:schemeClr val="phClr">
                <a:shade val="3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indexed="26"/>
  </sheetPr>
  <dimension ref="A1:AS34"/>
  <sheetViews>
    <sheetView showGridLines="0" tabSelected="1" topLeftCell="A3" zoomScaleNormal="100" zoomScaleSheetLayoutView="55" workbookViewId="0">
      <selection activeCell="C4" sqref="C4"/>
    </sheetView>
  </sheetViews>
  <sheetFormatPr baseColWidth="10" defaultColWidth="22.28515625" defaultRowHeight="15"/>
  <cols>
    <col min="1" max="2" width="51.85546875" style="1" customWidth="1"/>
    <col min="3" max="3" width="55" style="1" customWidth="1"/>
    <col min="4" max="4" width="22.28515625" style="1" customWidth="1"/>
    <col min="5" max="6" width="35.28515625" style="1" customWidth="1"/>
    <col min="7" max="8" width="36.42578125" style="1" customWidth="1"/>
    <col min="9" max="9" width="31.42578125" style="1" customWidth="1"/>
    <col min="10" max="10" width="43.140625" style="1" customWidth="1"/>
    <col min="11" max="11" width="53.7109375" style="1" customWidth="1"/>
    <col min="12" max="12" width="56.5703125" style="1" customWidth="1"/>
    <col min="13" max="25" width="29.42578125" style="1" customWidth="1"/>
    <col min="26" max="26" width="36.140625" style="1" customWidth="1"/>
    <col min="27" max="28" width="40" style="1" customWidth="1"/>
    <col min="29" max="29" width="43.85546875" style="1" customWidth="1"/>
    <col min="30" max="30" width="36.85546875" style="1" customWidth="1"/>
    <col min="31" max="31" width="40.7109375" style="1" customWidth="1"/>
    <col min="32" max="32" width="34.85546875" style="1" customWidth="1"/>
    <col min="33" max="33" width="38.7109375" style="1" customWidth="1"/>
    <col min="34" max="34" width="34.85546875" style="1" customWidth="1"/>
    <col min="35" max="35" width="38.7109375" style="1" customWidth="1"/>
    <col min="36" max="36" width="34.5703125" style="1" customWidth="1"/>
    <col min="37" max="37" width="40.28515625" style="1" customWidth="1"/>
    <col min="38" max="38" width="43.42578125" style="1" customWidth="1"/>
    <col min="39" max="39" width="68.140625" style="1" customWidth="1"/>
    <col min="40" max="40" width="34.85546875" style="1" customWidth="1"/>
    <col min="41" max="41" width="46" style="1" customWidth="1"/>
    <col min="42" max="42" width="52.28515625" style="1" customWidth="1"/>
    <col min="43" max="43" width="37.42578125" style="1" customWidth="1"/>
    <col min="44" max="16384" width="22.28515625" style="1"/>
  </cols>
  <sheetData>
    <row r="1" spans="1:43" ht="27.75">
      <c r="A1" s="75" t="s">
        <v>62</v>
      </c>
      <c r="B1" s="75"/>
      <c r="C1" s="75"/>
      <c r="D1" s="75"/>
      <c r="E1" s="75"/>
      <c r="F1" s="75"/>
      <c r="G1" s="75"/>
      <c r="H1" s="75"/>
      <c r="I1" s="75"/>
      <c r="J1" s="75"/>
      <c r="K1" s="75"/>
    </row>
    <row r="2" spans="1:43" ht="46.5">
      <c r="A2" s="30" t="s">
        <v>61</v>
      </c>
      <c r="B2" s="76"/>
      <c r="C2" s="76"/>
    </row>
    <row r="3" spans="1:43" ht="31.5">
      <c r="A3" s="18" t="s">
        <v>2</v>
      </c>
      <c r="B3" s="18" t="s">
        <v>25</v>
      </c>
      <c r="C3" s="19" t="s">
        <v>26</v>
      </c>
      <c r="D3" s="19" t="s">
        <v>3</v>
      </c>
      <c r="E3" s="19" t="s">
        <v>4</v>
      </c>
      <c r="F3" s="19" t="s">
        <v>44</v>
      </c>
      <c r="G3" s="19" t="s">
        <v>5</v>
      </c>
      <c r="H3" s="19" t="s">
        <v>27</v>
      </c>
      <c r="I3" s="18" t="s">
        <v>0</v>
      </c>
      <c r="J3" s="18" t="s">
        <v>28</v>
      </c>
      <c r="K3" s="18" t="s">
        <v>1</v>
      </c>
      <c r="L3" s="18" t="s">
        <v>29</v>
      </c>
      <c r="M3" s="20" t="s">
        <v>6</v>
      </c>
      <c r="N3" s="20" t="s">
        <v>7</v>
      </c>
      <c r="O3" s="20" t="s">
        <v>8</v>
      </c>
      <c r="P3" s="20" t="s">
        <v>9</v>
      </c>
      <c r="Q3" s="20" t="s">
        <v>10</v>
      </c>
      <c r="R3" s="21" t="s">
        <v>11</v>
      </c>
      <c r="S3" s="20" t="s">
        <v>12</v>
      </c>
      <c r="T3" s="20" t="s">
        <v>13</v>
      </c>
      <c r="U3" s="20" t="s">
        <v>14</v>
      </c>
      <c r="V3" s="20" t="s">
        <v>15</v>
      </c>
      <c r="W3" s="20" t="s">
        <v>16</v>
      </c>
      <c r="X3" s="21" t="s">
        <v>17</v>
      </c>
      <c r="Y3" s="20" t="s">
        <v>18</v>
      </c>
      <c r="Z3" s="23" t="s">
        <v>48</v>
      </c>
      <c r="AA3" s="24" t="s">
        <v>49</v>
      </c>
      <c r="AB3" s="23" t="s">
        <v>50</v>
      </c>
      <c r="AC3" s="23" t="s">
        <v>53</v>
      </c>
      <c r="AD3" s="24" t="s">
        <v>54</v>
      </c>
      <c r="AE3" s="23" t="s">
        <v>55</v>
      </c>
      <c r="AF3" s="23" t="s">
        <v>56</v>
      </c>
      <c r="AG3" s="24" t="s">
        <v>57</v>
      </c>
      <c r="AH3" s="23" t="s">
        <v>58</v>
      </c>
      <c r="AI3" s="23" t="s">
        <v>51</v>
      </c>
      <c r="AJ3" s="24" t="s">
        <v>52</v>
      </c>
      <c r="AK3" s="24" t="s">
        <v>59</v>
      </c>
      <c r="AL3" s="25" t="s">
        <v>60</v>
      </c>
      <c r="AM3" s="26" t="s">
        <v>19</v>
      </c>
      <c r="AN3" s="27" t="s">
        <v>20</v>
      </c>
      <c r="AO3" s="28" t="s">
        <v>31</v>
      </c>
      <c r="AP3" s="29" t="s">
        <v>30</v>
      </c>
      <c r="AQ3" s="29" t="s">
        <v>32</v>
      </c>
    </row>
    <row r="4" spans="1:43" ht="105">
      <c r="A4" s="3" t="s">
        <v>185</v>
      </c>
      <c r="B4" s="6" t="s">
        <v>63</v>
      </c>
      <c r="C4" s="3" t="s">
        <v>64</v>
      </c>
      <c r="D4" s="5" t="s">
        <v>21</v>
      </c>
      <c r="E4" s="5" t="s">
        <v>65</v>
      </c>
      <c r="F4" s="5" t="s">
        <v>66</v>
      </c>
      <c r="G4" s="5" t="s">
        <v>67</v>
      </c>
      <c r="H4" s="5" t="s">
        <v>68</v>
      </c>
      <c r="I4" s="6" t="s">
        <v>47</v>
      </c>
      <c r="J4" s="6" t="s">
        <v>69</v>
      </c>
      <c r="K4" s="6" t="s">
        <v>69</v>
      </c>
      <c r="L4" s="6" t="s">
        <v>70</v>
      </c>
      <c r="M4" s="7"/>
      <c r="N4" s="7"/>
      <c r="O4" s="7"/>
      <c r="P4" s="7"/>
      <c r="Q4" s="7"/>
      <c r="R4" s="7">
        <v>0.2</v>
      </c>
      <c r="S4" s="7"/>
      <c r="T4" s="7"/>
      <c r="U4" s="7">
        <v>0.4</v>
      </c>
      <c r="V4" s="7"/>
      <c r="W4" s="7"/>
      <c r="X4" s="8">
        <v>0.4</v>
      </c>
      <c r="Y4" s="62">
        <f t="shared" ref="Y4:Y22" si="0">IF(SUM(M4:X4)=0,"",SUM(M4:X4))</f>
        <v>1</v>
      </c>
      <c r="Z4" s="32"/>
      <c r="AA4" s="32"/>
      <c r="AB4" s="32"/>
      <c r="AC4" s="32"/>
      <c r="AD4" s="32"/>
      <c r="AE4" s="32"/>
      <c r="AF4" s="32"/>
      <c r="AG4" s="32"/>
      <c r="AH4" s="33"/>
      <c r="AI4" s="32"/>
      <c r="AJ4" s="33"/>
      <c r="AK4" s="32"/>
      <c r="AL4" s="32" t="str">
        <f t="shared" ref="AL4:AL17" si="1">IF(SUM(Z4:AK4)=0,"",SUM(Z4:AK4))</f>
        <v/>
      </c>
      <c r="AM4" s="13" t="str">
        <f t="shared" ref="AM4:AM17" si="2">IF(OR(AL4="",Y4=""),"",IF(ISERROR(AL4/Y4),0,(AL4/Y4)))</f>
        <v/>
      </c>
      <c r="AN4" s="7" t="str">
        <f>IF(AM4="","",+AM4-100%)</f>
        <v/>
      </c>
      <c r="AO4" s="14"/>
      <c r="AP4" s="15"/>
      <c r="AQ4" s="15"/>
    </row>
    <row r="5" spans="1:43" ht="51.75" customHeight="1">
      <c r="A5" s="3" t="s">
        <v>186</v>
      </c>
      <c r="B5" s="6" t="s">
        <v>63</v>
      </c>
      <c r="C5" s="3" t="s">
        <v>71</v>
      </c>
      <c r="D5" s="5" t="s">
        <v>21</v>
      </c>
      <c r="E5" s="5" t="s">
        <v>72</v>
      </c>
      <c r="F5" s="5" t="s">
        <v>73</v>
      </c>
      <c r="G5" s="5" t="s">
        <v>74</v>
      </c>
      <c r="H5" s="5" t="s">
        <v>68</v>
      </c>
      <c r="I5" s="6" t="s">
        <v>75</v>
      </c>
      <c r="J5" s="6" t="s">
        <v>69</v>
      </c>
      <c r="K5" s="6" t="s">
        <v>69</v>
      </c>
      <c r="L5" s="6" t="s">
        <v>76</v>
      </c>
      <c r="M5" s="7"/>
      <c r="N5" s="7"/>
      <c r="O5" s="7"/>
      <c r="P5" s="7"/>
      <c r="Q5" s="7"/>
      <c r="R5" s="7"/>
      <c r="S5" s="34">
        <v>1</v>
      </c>
      <c r="T5" s="7"/>
      <c r="U5" s="7"/>
      <c r="V5" s="7"/>
      <c r="W5" s="7"/>
      <c r="X5" s="7"/>
      <c r="Y5" s="62">
        <f t="shared" si="0"/>
        <v>1</v>
      </c>
      <c r="Z5" s="7"/>
      <c r="AA5" s="7"/>
      <c r="AB5" s="7"/>
      <c r="AC5" s="7"/>
      <c r="AD5" s="7"/>
      <c r="AE5" s="7"/>
      <c r="AF5" s="7"/>
      <c r="AG5" s="7"/>
      <c r="AH5" s="17"/>
      <c r="AI5" s="7"/>
      <c r="AJ5" s="17"/>
      <c r="AK5" s="12"/>
      <c r="AL5" s="32" t="str">
        <f t="shared" si="1"/>
        <v/>
      </c>
      <c r="AM5" s="13" t="str">
        <f t="shared" si="2"/>
        <v/>
      </c>
      <c r="AN5" s="7" t="str">
        <f t="shared" ref="AN5:AN12" si="3">IF(AM5="","",+AM5-100%)</f>
        <v/>
      </c>
      <c r="AO5" s="14"/>
      <c r="AP5" s="15"/>
      <c r="AQ5" s="15"/>
    </row>
    <row r="6" spans="1:43" ht="79.5" customHeight="1">
      <c r="A6" s="3" t="s">
        <v>201</v>
      </c>
      <c r="B6" s="6" t="s">
        <v>63</v>
      </c>
      <c r="C6" s="3" t="s">
        <v>77</v>
      </c>
      <c r="D6" s="5" t="s">
        <v>23</v>
      </c>
      <c r="E6" s="5" t="s">
        <v>65</v>
      </c>
      <c r="F6" s="5" t="s">
        <v>78</v>
      </c>
      <c r="G6" s="5" t="s">
        <v>69</v>
      </c>
      <c r="H6" s="5" t="s">
        <v>69</v>
      </c>
      <c r="I6" s="6" t="s">
        <v>47</v>
      </c>
      <c r="J6" s="6" t="s">
        <v>69</v>
      </c>
      <c r="K6" s="6" t="s">
        <v>69</v>
      </c>
      <c r="L6" s="6" t="s">
        <v>79</v>
      </c>
      <c r="M6" s="7"/>
      <c r="N6" s="7"/>
      <c r="O6" s="7"/>
      <c r="P6" s="7"/>
      <c r="Q6" s="7"/>
      <c r="R6" s="7"/>
      <c r="S6" s="7">
        <v>0.5</v>
      </c>
      <c r="T6" s="7"/>
      <c r="U6" s="7"/>
      <c r="V6" s="7"/>
      <c r="W6" s="7"/>
      <c r="X6" s="8">
        <v>0.5</v>
      </c>
      <c r="Y6" s="62">
        <f t="shared" si="0"/>
        <v>1</v>
      </c>
      <c r="Z6" s="32"/>
      <c r="AA6" s="32"/>
      <c r="AB6" s="32"/>
      <c r="AC6" s="32"/>
      <c r="AD6" s="32"/>
      <c r="AE6" s="32"/>
      <c r="AF6" s="32"/>
      <c r="AG6" s="32"/>
      <c r="AH6" s="33"/>
      <c r="AI6" s="32"/>
      <c r="AJ6" s="33"/>
      <c r="AK6" s="32"/>
      <c r="AL6" s="32" t="str">
        <f t="shared" si="1"/>
        <v/>
      </c>
      <c r="AM6" s="13" t="str">
        <f t="shared" si="2"/>
        <v/>
      </c>
      <c r="AN6" s="7" t="str">
        <f t="shared" si="3"/>
        <v/>
      </c>
      <c r="AO6" s="14"/>
      <c r="AP6" s="15"/>
      <c r="AQ6" s="15"/>
    </row>
    <row r="7" spans="1:43" ht="105">
      <c r="A7" s="3" t="s">
        <v>191</v>
      </c>
      <c r="B7" s="6" t="s">
        <v>63</v>
      </c>
      <c r="C7" s="3" t="s">
        <v>80</v>
      </c>
      <c r="D7" s="5" t="s">
        <v>21</v>
      </c>
      <c r="E7" s="5" t="s">
        <v>81</v>
      </c>
      <c r="F7" s="5" t="s">
        <v>82</v>
      </c>
      <c r="G7" s="5" t="s">
        <v>83</v>
      </c>
      <c r="H7" s="5" t="s">
        <v>83</v>
      </c>
      <c r="I7" s="6" t="s">
        <v>47</v>
      </c>
      <c r="J7" s="6" t="s">
        <v>69</v>
      </c>
      <c r="K7" s="6" t="s">
        <v>84</v>
      </c>
      <c r="L7" s="6" t="s">
        <v>79</v>
      </c>
      <c r="M7" s="7"/>
      <c r="N7" s="7"/>
      <c r="O7" s="7"/>
      <c r="P7" s="7"/>
      <c r="Q7" s="7"/>
      <c r="R7" s="7">
        <v>0.5</v>
      </c>
      <c r="S7" s="7"/>
      <c r="T7" s="7"/>
      <c r="U7" s="7"/>
      <c r="V7" s="7"/>
      <c r="W7" s="7"/>
      <c r="X7" s="7">
        <v>0.5</v>
      </c>
      <c r="Y7" s="62">
        <f t="shared" si="0"/>
        <v>1</v>
      </c>
      <c r="Z7" s="7"/>
      <c r="AA7" s="7"/>
      <c r="AB7" s="7"/>
      <c r="AC7" s="7"/>
      <c r="AD7" s="7"/>
      <c r="AE7" s="7"/>
      <c r="AF7" s="7"/>
      <c r="AG7" s="7"/>
      <c r="AH7" s="17"/>
      <c r="AI7" s="7"/>
      <c r="AJ7" s="17"/>
      <c r="AK7" s="12"/>
      <c r="AL7" s="32" t="str">
        <f t="shared" si="1"/>
        <v/>
      </c>
      <c r="AM7" s="13" t="str">
        <f t="shared" si="2"/>
        <v/>
      </c>
      <c r="AN7" s="7" t="str">
        <f t="shared" si="3"/>
        <v/>
      </c>
      <c r="AO7" s="14"/>
      <c r="AP7" s="15"/>
      <c r="AQ7" s="15"/>
    </row>
    <row r="8" spans="1:43" ht="92.25" customHeight="1">
      <c r="A8" s="3" t="s">
        <v>202</v>
      </c>
      <c r="B8" s="6" t="s">
        <v>63</v>
      </c>
      <c r="C8" s="3" t="s">
        <v>85</v>
      </c>
      <c r="D8" s="5" t="s">
        <v>21</v>
      </c>
      <c r="E8" s="5" t="s">
        <v>86</v>
      </c>
      <c r="F8" s="5" t="s">
        <v>87</v>
      </c>
      <c r="G8" s="5" t="s">
        <v>84</v>
      </c>
      <c r="H8" s="5" t="s">
        <v>88</v>
      </c>
      <c r="I8" s="6" t="s">
        <v>75</v>
      </c>
      <c r="J8" s="6" t="s">
        <v>69</v>
      </c>
      <c r="K8" s="6" t="s">
        <v>22</v>
      </c>
      <c r="L8" s="6" t="s">
        <v>76</v>
      </c>
      <c r="M8" s="7"/>
      <c r="N8" s="7"/>
      <c r="O8" s="7"/>
      <c r="P8" s="7"/>
      <c r="Q8" s="7"/>
      <c r="R8" s="34">
        <v>1</v>
      </c>
      <c r="S8" s="7"/>
      <c r="T8" s="7"/>
      <c r="U8" s="7"/>
      <c r="V8" s="7"/>
      <c r="W8" s="7"/>
      <c r="X8" s="34">
        <v>1</v>
      </c>
      <c r="Y8" s="62">
        <f t="shared" si="0"/>
        <v>2</v>
      </c>
      <c r="Z8" s="7"/>
      <c r="AA8" s="7"/>
      <c r="AB8" s="7"/>
      <c r="AC8" s="7"/>
      <c r="AD8" s="7"/>
      <c r="AE8" s="7"/>
      <c r="AF8" s="7"/>
      <c r="AG8" s="7"/>
      <c r="AH8" s="17"/>
      <c r="AI8" s="7"/>
      <c r="AJ8" s="17"/>
      <c r="AK8" s="12"/>
      <c r="AL8" s="32" t="str">
        <f t="shared" si="1"/>
        <v/>
      </c>
      <c r="AM8" s="13" t="str">
        <f t="shared" si="2"/>
        <v/>
      </c>
      <c r="AN8" s="7" t="str">
        <f t="shared" si="3"/>
        <v/>
      </c>
      <c r="AO8" s="14"/>
      <c r="AP8" s="15"/>
      <c r="AQ8" s="15"/>
    </row>
    <row r="9" spans="1:43" ht="51.75" customHeight="1">
      <c r="A9" s="3" t="s">
        <v>203</v>
      </c>
      <c r="B9" s="6" t="s">
        <v>38</v>
      </c>
      <c r="C9" s="4" t="s">
        <v>89</v>
      </c>
      <c r="D9" s="5" t="s">
        <v>21</v>
      </c>
      <c r="E9" s="5" t="s">
        <v>90</v>
      </c>
      <c r="F9" s="5" t="s">
        <v>91</v>
      </c>
      <c r="G9" s="5" t="s">
        <v>92</v>
      </c>
      <c r="H9" s="5" t="s">
        <v>93</v>
      </c>
      <c r="I9" s="6" t="s">
        <v>47</v>
      </c>
      <c r="J9" s="6" t="s">
        <v>22</v>
      </c>
      <c r="K9" s="6" t="s">
        <v>22</v>
      </c>
      <c r="L9" s="6" t="s">
        <v>94</v>
      </c>
      <c r="M9" s="7"/>
      <c r="N9" s="7"/>
      <c r="O9" s="7">
        <v>0.25</v>
      </c>
      <c r="P9" s="7"/>
      <c r="Q9" s="7"/>
      <c r="R9" s="7">
        <v>0.25</v>
      </c>
      <c r="S9" s="7"/>
      <c r="T9" s="7"/>
      <c r="U9" s="7">
        <v>0.25</v>
      </c>
      <c r="V9" s="7"/>
      <c r="W9" s="7"/>
      <c r="X9" s="7">
        <v>0.25</v>
      </c>
      <c r="Y9" s="62">
        <f t="shared" si="0"/>
        <v>1</v>
      </c>
      <c r="Z9" s="7"/>
      <c r="AA9" s="7"/>
      <c r="AB9" s="7"/>
      <c r="AC9" s="7"/>
      <c r="AD9" s="7"/>
      <c r="AE9" s="7"/>
      <c r="AF9" s="7"/>
      <c r="AG9" s="7"/>
      <c r="AH9" s="17"/>
      <c r="AI9" s="7"/>
      <c r="AJ9" s="17"/>
      <c r="AK9" s="12"/>
      <c r="AL9" s="16" t="str">
        <f t="shared" si="1"/>
        <v/>
      </c>
      <c r="AM9" s="13" t="str">
        <f t="shared" si="2"/>
        <v/>
      </c>
      <c r="AN9" s="7" t="str">
        <f t="shared" si="3"/>
        <v/>
      </c>
      <c r="AO9" s="14"/>
      <c r="AP9" s="15"/>
      <c r="AQ9" s="15"/>
    </row>
    <row r="10" spans="1:43" ht="78" customHeight="1">
      <c r="A10" s="3" t="s">
        <v>192</v>
      </c>
      <c r="B10" s="6" t="s">
        <v>38</v>
      </c>
      <c r="C10" s="4" t="s">
        <v>95</v>
      </c>
      <c r="D10" s="5" t="s">
        <v>23</v>
      </c>
      <c r="E10" s="5" t="s">
        <v>96</v>
      </c>
      <c r="F10" s="5" t="s">
        <v>97</v>
      </c>
      <c r="G10" s="5" t="s">
        <v>98</v>
      </c>
      <c r="H10" s="5" t="s">
        <v>93</v>
      </c>
      <c r="I10" s="6" t="s">
        <v>47</v>
      </c>
      <c r="J10" s="6" t="s">
        <v>22</v>
      </c>
      <c r="K10" s="6" t="s">
        <v>22</v>
      </c>
      <c r="L10" s="6" t="s">
        <v>99</v>
      </c>
      <c r="M10" s="7"/>
      <c r="N10" s="7"/>
      <c r="O10" s="7">
        <v>0.05</v>
      </c>
      <c r="P10" s="7"/>
      <c r="Q10" s="7"/>
      <c r="R10" s="7"/>
      <c r="S10" s="7"/>
      <c r="T10" s="7"/>
      <c r="U10" s="7"/>
      <c r="V10" s="7"/>
      <c r="W10" s="7"/>
      <c r="X10" s="7"/>
      <c r="Y10" s="62">
        <f t="shared" si="0"/>
        <v>0.05</v>
      </c>
      <c r="Z10" s="7"/>
      <c r="AA10" s="7"/>
      <c r="AB10" s="7"/>
      <c r="AC10" s="7"/>
      <c r="AD10" s="7"/>
      <c r="AE10" s="7"/>
      <c r="AF10" s="7"/>
      <c r="AG10" s="7"/>
      <c r="AH10" s="17"/>
      <c r="AI10" s="7"/>
      <c r="AJ10" s="17"/>
      <c r="AK10" s="12"/>
      <c r="AL10" s="16" t="str">
        <f t="shared" si="1"/>
        <v/>
      </c>
      <c r="AM10" s="13" t="str">
        <f t="shared" si="2"/>
        <v/>
      </c>
      <c r="AN10" s="7" t="str">
        <f t="shared" si="3"/>
        <v/>
      </c>
      <c r="AO10" s="14"/>
      <c r="AP10" s="15"/>
      <c r="AQ10" s="15"/>
    </row>
    <row r="11" spans="1:43" ht="79.5" customHeight="1">
      <c r="A11" s="3" t="s">
        <v>193</v>
      </c>
      <c r="B11" s="6" t="s">
        <v>38</v>
      </c>
      <c r="C11" s="4" t="s">
        <v>95</v>
      </c>
      <c r="D11" s="5" t="s">
        <v>21</v>
      </c>
      <c r="E11" s="5" t="s">
        <v>100</v>
      </c>
      <c r="F11" s="5" t="s">
        <v>101</v>
      </c>
      <c r="G11" s="5" t="s">
        <v>102</v>
      </c>
      <c r="H11" s="5" t="s">
        <v>103</v>
      </c>
      <c r="I11" s="6" t="s">
        <v>47</v>
      </c>
      <c r="J11" s="6" t="s">
        <v>22</v>
      </c>
      <c r="K11" s="6" t="s">
        <v>22</v>
      </c>
      <c r="L11" s="6" t="s">
        <v>99</v>
      </c>
      <c r="M11" s="7"/>
      <c r="N11" s="7"/>
      <c r="O11" s="7">
        <v>0.1</v>
      </c>
      <c r="P11" s="7">
        <v>0.2</v>
      </c>
      <c r="Q11" s="7"/>
      <c r="R11" s="7"/>
      <c r="S11" s="7"/>
      <c r="T11" s="7"/>
      <c r="U11" s="7"/>
      <c r="V11" s="7"/>
      <c r="W11" s="7"/>
      <c r="X11" s="7"/>
      <c r="Y11" s="62">
        <f t="shared" si="0"/>
        <v>0.30000000000000004</v>
      </c>
      <c r="Z11" s="7"/>
      <c r="AA11" s="7"/>
      <c r="AB11" s="7"/>
      <c r="AC11" s="7"/>
      <c r="AD11" s="7"/>
      <c r="AE11" s="7"/>
      <c r="AF11" s="7"/>
      <c r="AG11" s="7"/>
      <c r="AH11" s="17"/>
      <c r="AI11" s="7"/>
      <c r="AJ11" s="17"/>
      <c r="AK11" s="12"/>
      <c r="AL11" s="16" t="str">
        <f t="shared" si="1"/>
        <v/>
      </c>
      <c r="AM11" s="13" t="str">
        <f t="shared" si="2"/>
        <v/>
      </c>
      <c r="AN11" s="7" t="str">
        <f t="shared" si="3"/>
        <v/>
      </c>
      <c r="AO11" s="14"/>
      <c r="AP11" s="15"/>
      <c r="AQ11" s="15"/>
    </row>
    <row r="12" spans="1:43" ht="87" customHeight="1">
      <c r="A12" s="3" t="s">
        <v>194</v>
      </c>
      <c r="B12" s="6" t="s">
        <v>38</v>
      </c>
      <c r="C12" s="4" t="s">
        <v>104</v>
      </c>
      <c r="D12" s="5" t="s">
        <v>21</v>
      </c>
      <c r="E12" s="5" t="s">
        <v>100</v>
      </c>
      <c r="F12" s="5" t="s">
        <v>105</v>
      </c>
      <c r="G12" s="5" t="s">
        <v>102</v>
      </c>
      <c r="H12" s="5" t="s">
        <v>103</v>
      </c>
      <c r="I12" s="6" t="s">
        <v>47</v>
      </c>
      <c r="J12" s="6" t="s">
        <v>22</v>
      </c>
      <c r="K12" s="6" t="s">
        <v>22</v>
      </c>
      <c r="L12" s="6" t="s">
        <v>99</v>
      </c>
      <c r="M12" s="7"/>
      <c r="N12" s="7"/>
      <c r="O12" s="7"/>
      <c r="P12" s="7">
        <v>0.35</v>
      </c>
      <c r="Q12" s="7">
        <v>0.35</v>
      </c>
      <c r="R12" s="7"/>
      <c r="S12" s="7"/>
      <c r="T12" s="7"/>
      <c r="U12" s="7"/>
      <c r="V12" s="7"/>
      <c r="W12" s="7"/>
      <c r="X12" s="7"/>
      <c r="Y12" s="62">
        <f t="shared" si="0"/>
        <v>0.7</v>
      </c>
      <c r="Z12" s="7"/>
      <c r="AA12" s="7"/>
      <c r="AB12" s="7"/>
      <c r="AC12" s="7"/>
      <c r="AD12" s="7"/>
      <c r="AE12" s="7"/>
      <c r="AF12" s="7"/>
      <c r="AG12" s="7"/>
      <c r="AH12" s="17"/>
      <c r="AI12" s="7"/>
      <c r="AJ12" s="17"/>
      <c r="AK12" s="12"/>
      <c r="AL12" s="16" t="str">
        <f t="shared" si="1"/>
        <v/>
      </c>
      <c r="AM12" s="13" t="str">
        <f t="shared" si="2"/>
        <v/>
      </c>
      <c r="AN12" s="7" t="str">
        <f t="shared" si="3"/>
        <v/>
      </c>
      <c r="AO12" s="14"/>
      <c r="AP12" s="15"/>
      <c r="AQ12" s="15"/>
    </row>
    <row r="13" spans="1:43" ht="96.75" customHeight="1">
      <c r="A13" s="3" t="s">
        <v>195</v>
      </c>
      <c r="B13" s="6" t="s">
        <v>36</v>
      </c>
      <c r="C13" s="4" t="s">
        <v>106</v>
      </c>
      <c r="D13" s="5" t="s">
        <v>21</v>
      </c>
      <c r="E13" s="5" t="s">
        <v>107</v>
      </c>
      <c r="F13" s="5" t="s">
        <v>108</v>
      </c>
      <c r="G13" s="5" t="s">
        <v>109</v>
      </c>
      <c r="H13" s="5" t="s">
        <v>110</v>
      </c>
      <c r="I13" s="6" t="s">
        <v>47</v>
      </c>
      <c r="J13" s="6" t="s">
        <v>83</v>
      </c>
      <c r="K13" s="6" t="s">
        <v>111</v>
      </c>
      <c r="L13" s="6" t="s">
        <v>46</v>
      </c>
      <c r="M13" s="7"/>
      <c r="N13" s="7"/>
      <c r="O13" s="7"/>
      <c r="P13" s="7">
        <v>0.2</v>
      </c>
      <c r="Q13" s="7"/>
      <c r="R13" s="7"/>
      <c r="S13" s="7"/>
      <c r="T13" s="7">
        <v>0.2</v>
      </c>
      <c r="U13" s="7"/>
      <c r="V13" s="7"/>
      <c r="W13" s="7"/>
      <c r="X13" s="8">
        <v>0.3</v>
      </c>
      <c r="Y13" s="62">
        <f t="shared" si="0"/>
        <v>0.7</v>
      </c>
      <c r="Z13" s="16"/>
      <c r="AA13" s="16"/>
      <c r="AB13" s="16"/>
      <c r="AC13" s="16"/>
      <c r="AD13" s="16"/>
      <c r="AE13" s="16"/>
      <c r="AF13" s="16"/>
      <c r="AG13" s="16"/>
      <c r="AH13" s="31"/>
      <c r="AI13" s="16"/>
      <c r="AJ13" s="31"/>
      <c r="AK13" s="16"/>
      <c r="AL13" s="16" t="str">
        <f t="shared" si="1"/>
        <v/>
      </c>
      <c r="AM13" s="13" t="str">
        <f t="shared" si="2"/>
        <v/>
      </c>
      <c r="AN13" s="7" t="str">
        <f>IF(AM13="","",+AM13-100%)</f>
        <v/>
      </c>
      <c r="AO13" s="14"/>
      <c r="AP13" s="15"/>
      <c r="AQ13" s="15"/>
    </row>
    <row r="14" spans="1:43" ht="81" customHeight="1">
      <c r="A14" s="3" t="s">
        <v>196</v>
      </c>
      <c r="B14" s="6" t="s">
        <v>36</v>
      </c>
      <c r="C14" s="4" t="s">
        <v>112</v>
      </c>
      <c r="D14" s="5" t="s">
        <v>21</v>
      </c>
      <c r="E14" s="5" t="s">
        <v>113</v>
      </c>
      <c r="F14" s="5" t="s">
        <v>114</v>
      </c>
      <c r="G14" s="5" t="s">
        <v>115</v>
      </c>
      <c r="H14" s="5" t="s">
        <v>110</v>
      </c>
      <c r="I14" s="6" t="s">
        <v>47</v>
      </c>
      <c r="J14" s="6" t="s">
        <v>83</v>
      </c>
      <c r="K14" s="6" t="s">
        <v>111</v>
      </c>
      <c r="L14" s="6" t="s">
        <v>116</v>
      </c>
      <c r="M14" s="7"/>
      <c r="N14" s="7"/>
      <c r="O14" s="7"/>
      <c r="P14" s="7">
        <v>0</v>
      </c>
      <c r="Q14" s="7"/>
      <c r="R14" s="7"/>
      <c r="S14" s="7"/>
      <c r="T14" s="7"/>
      <c r="U14" s="7"/>
      <c r="V14" s="7"/>
      <c r="W14" s="7">
        <v>0.1</v>
      </c>
      <c r="X14" s="7"/>
      <c r="Y14" s="62">
        <f t="shared" si="0"/>
        <v>0.1</v>
      </c>
      <c r="Z14" s="7"/>
      <c r="AA14" s="7"/>
      <c r="AB14" s="7"/>
      <c r="AC14" s="7"/>
      <c r="AD14" s="7"/>
      <c r="AE14" s="7"/>
      <c r="AF14" s="7"/>
      <c r="AG14" s="7"/>
      <c r="AH14" s="17"/>
      <c r="AI14" s="7"/>
      <c r="AJ14" s="17"/>
      <c r="AK14" s="12"/>
      <c r="AL14" s="16" t="str">
        <f t="shared" si="1"/>
        <v/>
      </c>
      <c r="AM14" s="13" t="str">
        <f t="shared" si="2"/>
        <v/>
      </c>
      <c r="AN14" s="7" t="str">
        <f t="shared" ref="AN14:AN17" si="4">IF(AM14="","",+AM14-100%)</f>
        <v/>
      </c>
      <c r="AO14" s="14"/>
      <c r="AP14" s="15"/>
      <c r="AQ14" s="15"/>
    </row>
    <row r="15" spans="1:43" ht="99" customHeight="1">
      <c r="A15" s="3" t="s">
        <v>197</v>
      </c>
      <c r="B15" s="6" t="s">
        <v>36</v>
      </c>
      <c r="C15" s="53" t="s">
        <v>152</v>
      </c>
      <c r="D15" s="54" t="s">
        <v>21</v>
      </c>
      <c r="E15" s="54" t="s">
        <v>153</v>
      </c>
      <c r="F15" s="54" t="s">
        <v>154</v>
      </c>
      <c r="G15" s="54" t="s">
        <v>111</v>
      </c>
      <c r="H15" s="5" t="s">
        <v>110</v>
      </c>
      <c r="I15" s="52" t="s">
        <v>155</v>
      </c>
      <c r="J15" s="6" t="s">
        <v>83</v>
      </c>
      <c r="K15" s="6" t="s">
        <v>111</v>
      </c>
      <c r="L15" s="52" t="s">
        <v>156</v>
      </c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64">
        <v>1</v>
      </c>
      <c r="Y15" s="62">
        <f t="shared" si="0"/>
        <v>1</v>
      </c>
      <c r="Z15" s="55"/>
      <c r="AA15" s="55"/>
      <c r="AB15" s="55"/>
      <c r="AC15" s="55"/>
      <c r="AD15" s="55"/>
      <c r="AE15" s="55"/>
      <c r="AF15" s="55"/>
      <c r="AG15" s="55"/>
      <c r="AH15" s="56"/>
      <c r="AI15" s="55"/>
      <c r="AJ15" s="56"/>
      <c r="AK15" s="57"/>
      <c r="AL15" s="58" t="str">
        <f>IF(SUM(Z15:AK15)=0,"",SUM(Z15:AK15))</f>
        <v/>
      </c>
      <c r="AM15" s="59" t="str">
        <f>IF(OR(AL15="",Y15=""),"",IF(ISERROR(AL15/Y15),0,(AL15/Y15)))</f>
        <v/>
      </c>
      <c r="AN15" s="55" t="str">
        <f>IF(AM15="","",+AM15-100%)</f>
        <v/>
      </c>
      <c r="AO15" s="60"/>
      <c r="AP15" s="61"/>
      <c r="AQ15" s="61"/>
    </row>
    <row r="16" spans="1:43" ht="75">
      <c r="A16" s="3" t="s">
        <v>198</v>
      </c>
      <c r="B16" s="6" t="s">
        <v>37</v>
      </c>
      <c r="C16" s="4" t="s">
        <v>117</v>
      </c>
      <c r="D16" s="5" t="s">
        <v>21</v>
      </c>
      <c r="E16" s="5" t="s">
        <v>118</v>
      </c>
      <c r="F16" s="5" t="s">
        <v>119</v>
      </c>
      <c r="G16" s="5" t="s">
        <v>120</v>
      </c>
      <c r="H16" s="5" t="s">
        <v>121</v>
      </c>
      <c r="I16" s="6" t="s">
        <v>47</v>
      </c>
      <c r="J16" s="6" t="s">
        <v>83</v>
      </c>
      <c r="K16" s="6" t="s">
        <v>122</v>
      </c>
      <c r="L16" s="6" t="s">
        <v>123</v>
      </c>
      <c r="M16" s="7"/>
      <c r="N16" s="7"/>
      <c r="O16" s="7">
        <v>0.4</v>
      </c>
      <c r="P16" s="7"/>
      <c r="Q16" s="7"/>
      <c r="R16" s="7">
        <v>0.2</v>
      </c>
      <c r="S16" s="7"/>
      <c r="T16" s="7"/>
      <c r="U16" s="7">
        <v>0.2</v>
      </c>
      <c r="V16" s="7"/>
      <c r="W16" s="7"/>
      <c r="X16" s="7">
        <v>0.2</v>
      </c>
      <c r="Y16" s="62">
        <f t="shared" si="0"/>
        <v>1</v>
      </c>
      <c r="Z16" s="7"/>
      <c r="AA16" s="7"/>
      <c r="AB16" s="7"/>
      <c r="AC16" s="7"/>
      <c r="AD16" s="7"/>
      <c r="AE16" s="7"/>
      <c r="AF16" s="7"/>
      <c r="AG16" s="7"/>
      <c r="AH16" s="17"/>
      <c r="AI16" s="7"/>
      <c r="AJ16" s="17"/>
      <c r="AK16" s="12"/>
      <c r="AL16" s="32" t="str">
        <f t="shared" si="1"/>
        <v/>
      </c>
      <c r="AM16" s="13" t="str">
        <f t="shared" si="2"/>
        <v/>
      </c>
      <c r="AN16" s="7" t="str">
        <f t="shared" si="4"/>
        <v/>
      </c>
      <c r="AO16" s="14"/>
      <c r="AP16" s="15"/>
      <c r="AQ16" s="15"/>
    </row>
    <row r="17" spans="1:45" ht="105">
      <c r="A17" s="3" t="s">
        <v>199</v>
      </c>
      <c r="B17" s="6" t="s">
        <v>37</v>
      </c>
      <c r="C17" s="4" t="s">
        <v>124</v>
      </c>
      <c r="D17" s="5" t="s">
        <v>23</v>
      </c>
      <c r="E17" s="5" t="s">
        <v>125</v>
      </c>
      <c r="F17" s="5" t="s">
        <v>126</v>
      </c>
      <c r="G17" s="5" t="s">
        <v>127</v>
      </c>
      <c r="H17" s="5" t="s">
        <v>121</v>
      </c>
      <c r="I17" s="6" t="s">
        <v>47</v>
      </c>
      <c r="J17" s="6" t="s">
        <v>83</v>
      </c>
      <c r="K17" s="6" t="s">
        <v>122</v>
      </c>
      <c r="L17" s="6" t="s">
        <v>123</v>
      </c>
      <c r="M17" s="7"/>
      <c r="N17" s="7"/>
      <c r="O17" s="7">
        <v>0.1</v>
      </c>
      <c r="P17" s="7"/>
      <c r="Q17" s="7"/>
      <c r="R17" s="7">
        <v>0.25</v>
      </c>
      <c r="S17" s="7"/>
      <c r="T17" s="7"/>
      <c r="U17" s="7">
        <v>0.35</v>
      </c>
      <c r="V17" s="7"/>
      <c r="W17" s="7"/>
      <c r="X17" s="7">
        <v>0.3</v>
      </c>
      <c r="Y17" s="62">
        <f t="shared" si="0"/>
        <v>1</v>
      </c>
      <c r="Z17" s="7"/>
      <c r="AA17" s="7"/>
      <c r="AB17" s="7"/>
      <c r="AC17" s="7"/>
      <c r="AD17" s="7"/>
      <c r="AE17" s="7"/>
      <c r="AF17" s="7"/>
      <c r="AG17" s="7"/>
      <c r="AH17" s="17"/>
      <c r="AI17" s="7"/>
      <c r="AJ17" s="17"/>
      <c r="AK17" s="12"/>
      <c r="AL17" s="32" t="str">
        <f t="shared" si="1"/>
        <v/>
      </c>
      <c r="AM17" s="13" t="str">
        <f t="shared" si="2"/>
        <v/>
      </c>
      <c r="AN17" s="7" t="str">
        <f t="shared" si="4"/>
        <v/>
      </c>
      <c r="AO17" s="14"/>
      <c r="AP17" s="15"/>
      <c r="AQ17" s="15"/>
    </row>
    <row r="18" spans="1:45" ht="75">
      <c r="A18" s="3" t="s">
        <v>200</v>
      </c>
      <c r="B18" s="6" t="s">
        <v>37</v>
      </c>
      <c r="C18" s="4" t="s">
        <v>128</v>
      </c>
      <c r="D18" s="5" t="s">
        <v>24</v>
      </c>
      <c r="E18" s="5" t="s">
        <v>129</v>
      </c>
      <c r="F18" s="5" t="s">
        <v>130</v>
      </c>
      <c r="G18" s="5" t="s">
        <v>120</v>
      </c>
      <c r="H18" s="5" t="s">
        <v>121</v>
      </c>
      <c r="I18" s="6" t="s">
        <v>47</v>
      </c>
      <c r="J18" s="6" t="s">
        <v>83</v>
      </c>
      <c r="K18" s="6" t="s">
        <v>122</v>
      </c>
      <c r="L18" s="6" t="s">
        <v>123</v>
      </c>
      <c r="M18" s="7"/>
      <c r="N18" s="7"/>
      <c r="O18" s="7"/>
      <c r="P18" s="7"/>
      <c r="Q18" s="7">
        <v>0.3</v>
      </c>
      <c r="R18" s="7"/>
      <c r="S18" s="7"/>
      <c r="T18" s="7">
        <v>0.3</v>
      </c>
      <c r="U18" s="7"/>
      <c r="V18" s="7"/>
      <c r="W18" s="7"/>
      <c r="X18" s="7">
        <v>0.4</v>
      </c>
      <c r="Y18" s="62">
        <f t="shared" si="0"/>
        <v>1</v>
      </c>
      <c r="Z18" s="7"/>
      <c r="AA18" s="7"/>
      <c r="AB18" s="7"/>
      <c r="AC18" s="7"/>
      <c r="AD18" s="7"/>
      <c r="AE18" s="7"/>
      <c r="AF18" s="7"/>
      <c r="AG18" s="7"/>
      <c r="AH18" s="17"/>
      <c r="AI18" s="7"/>
      <c r="AJ18" s="17"/>
      <c r="AK18" s="12"/>
      <c r="AL18" s="32" t="str">
        <f>IF(SUM(Z18:AK18)=0,"",SUM(Z18:AK18))</f>
        <v/>
      </c>
      <c r="AM18" s="13" t="str">
        <f>IF(OR(AL18="",Y18=""),"",IF(ISERROR(AL18/Y18),0,(AL18/Y18)))</f>
        <v/>
      </c>
      <c r="AN18" s="7" t="str">
        <f>IF(AM18="","",+AM18-100%)</f>
        <v/>
      </c>
      <c r="AO18" s="14"/>
      <c r="AP18" s="15"/>
      <c r="AQ18" s="15"/>
    </row>
    <row r="19" spans="1:45" ht="135.75">
      <c r="A19" s="3" t="s">
        <v>190</v>
      </c>
      <c r="B19" s="6" t="s">
        <v>33</v>
      </c>
      <c r="C19" s="4" t="s">
        <v>146</v>
      </c>
      <c r="D19" s="5" t="s">
        <v>24</v>
      </c>
      <c r="E19" s="5" t="s">
        <v>137</v>
      </c>
      <c r="F19" s="5" t="s">
        <v>138</v>
      </c>
      <c r="G19" s="5" t="s">
        <v>139</v>
      </c>
      <c r="H19" s="6" t="s">
        <v>140</v>
      </c>
      <c r="I19" s="6" t="s">
        <v>47</v>
      </c>
      <c r="J19" s="6" t="s">
        <v>45</v>
      </c>
      <c r="K19" s="6" t="s">
        <v>22</v>
      </c>
      <c r="L19" s="7" t="s">
        <v>131</v>
      </c>
      <c r="M19" s="7"/>
      <c r="N19" s="7"/>
      <c r="O19" s="7"/>
      <c r="P19" s="7"/>
      <c r="Q19" s="7"/>
      <c r="R19" s="7">
        <v>0.1</v>
      </c>
      <c r="S19" s="7"/>
      <c r="T19" s="7"/>
      <c r="U19" s="7"/>
      <c r="V19" s="7"/>
      <c r="W19" s="7"/>
      <c r="X19" s="7">
        <v>0.1</v>
      </c>
      <c r="Y19" s="62">
        <f t="shared" si="0"/>
        <v>0.2</v>
      </c>
      <c r="Z19" s="7"/>
      <c r="AA19" s="7"/>
      <c r="AB19" s="7"/>
      <c r="AC19" s="7"/>
      <c r="AD19" s="7"/>
      <c r="AE19" s="7"/>
      <c r="AF19" s="7"/>
      <c r="AG19" s="7"/>
      <c r="AH19" s="17"/>
      <c r="AI19" s="7"/>
      <c r="AJ19" s="17"/>
      <c r="AK19" s="12"/>
      <c r="AL19" s="35" t="str">
        <f>IF(SUM(Z19:AK19)=0,"",SUM(Z19:AK19))</f>
        <v/>
      </c>
      <c r="AM19" s="13" t="str">
        <f>IF(OR(AL19="",Y19=""),"",IF(ISERROR(AL19/Y19),0,(AL19/Y19)))</f>
        <v/>
      </c>
      <c r="AN19" s="7" t="str">
        <f>IF(AM19="","",+AM19-100%)</f>
        <v/>
      </c>
      <c r="AO19" s="14"/>
      <c r="AP19" s="15"/>
      <c r="AQ19" s="15"/>
    </row>
    <row r="20" spans="1:45" ht="135">
      <c r="A20" s="3" t="s">
        <v>187</v>
      </c>
      <c r="B20" s="6" t="s">
        <v>33</v>
      </c>
      <c r="C20" s="4" t="s">
        <v>147</v>
      </c>
      <c r="D20" s="5" t="s">
        <v>24</v>
      </c>
      <c r="E20" s="5" t="s">
        <v>150</v>
      </c>
      <c r="F20" s="5" t="s">
        <v>151</v>
      </c>
      <c r="G20" s="5" t="s">
        <v>140</v>
      </c>
      <c r="H20" s="6" t="s">
        <v>140</v>
      </c>
      <c r="I20" s="6" t="s">
        <v>141</v>
      </c>
      <c r="J20" s="6" t="s">
        <v>45</v>
      </c>
      <c r="K20" s="6" t="s">
        <v>22</v>
      </c>
      <c r="L20" s="7" t="s">
        <v>132</v>
      </c>
      <c r="M20" s="7"/>
      <c r="N20" s="7"/>
      <c r="O20" s="7"/>
      <c r="P20" s="7"/>
      <c r="Q20" s="43"/>
      <c r="R20" s="43">
        <v>0</v>
      </c>
      <c r="S20" s="7"/>
      <c r="T20" s="7"/>
      <c r="U20" s="7"/>
      <c r="V20" s="7"/>
      <c r="W20" s="7"/>
      <c r="X20" s="43">
        <v>0</v>
      </c>
      <c r="Y20" s="62" t="str">
        <f t="shared" si="0"/>
        <v/>
      </c>
      <c r="Z20" s="7"/>
      <c r="AA20" s="7"/>
      <c r="AB20" s="7"/>
      <c r="AC20" s="7"/>
      <c r="AD20" s="7"/>
      <c r="AE20" s="7"/>
      <c r="AF20" s="7"/>
      <c r="AG20" s="7"/>
      <c r="AH20" s="17"/>
      <c r="AI20" s="7"/>
      <c r="AJ20" s="17"/>
      <c r="AK20" s="12"/>
      <c r="AL20" s="35" t="str">
        <f>IF(SUM(Z20:AK20)=0,"",SUM(Z20:AK20))</f>
        <v/>
      </c>
      <c r="AM20" s="13" t="str">
        <f>IF(OR(AL20="",Y20=""),"",IF(ISERROR(AL20/Y20),0,(AL20/Y20)))</f>
        <v/>
      </c>
      <c r="AN20" s="7" t="str">
        <f>IF(AM20="","",+AM20-100%)</f>
        <v/>
      </c>
      <c r="AO20" s="14"/>
      <c r="AP20" s="15"/>
      <c r="AQ20" s="15"/>
    </row>
    <row r="21" spans="1:45" ht="120.75">
      <c r="A21" s="3" t="s">
        <v>188</v>
      </c>
      <c r="B21" s="6" t="s">
        <v>33</v>
      </c>
      <c r="C21" s="4" t="s">
        <v>148</v>
      </c>
      <c r="D21" s="5" t="s">
        <v>24</v>
      </c>
      <c r="E21" s="5" t="s">
        <v>142</v>
      </c>
      <c r="F21" s="5" t="s">
        <v>143</v>
      </c>
      <c r="G21" s="5" t="s">
        <v>144</v>
      </c>
      <c r="H21" s="6" t="s">
        <v>145</v>
      </c>
      <c r="I21" s="6" t="s">
        <v>47</v>
      </c>
      <c r="J21" s="6" t="s">
        <v>45</v>
      </c>
      <c r="K21" s="6" t="s">
        <v>22</v>
      </c>
      <c r="L21" s="7" t="s">
        <v>136</v>
      </c>
      <c r="M21" s="7"/>
      <c r="N21" s="7"/>
      <c r="O21" s="7"/>
      <c r="P21" s="7"/>
      <c r="Q21" s="7"/>
      <c r="R21" s="7">
        <v>0.9</v>
      </c>
      <c r="S21" s="7"/>
      <c r="T21" s="7"/>
      <c r="U21" s="7"/>
      <c r="V21" s="7"/>
      <c r="W21" s="7"/>
      <c r="X21" s="7">
        <v>0.9</v>
      </c>
      <c r="Y21" s="62">
        <f t="shared" si="0"/>
        <v>1.8</v>
      </c>
      <c r="Z21" s="7"/>
      <c r="AA21" s="7"/>
      <c r="AB21" s="7"/>
      <c r="AC21" s="7"/>
      <c r="AD21" s="7"/>
      <c r="AE21" s="7"/>
      <c r="AF21" s="7"/>
      <c r="AG21" s="7"/>
      <c r="AH21" s="17"/>
      <c r="AI21" s="7"/>
      <c r="AJ21" s="17"/>
      <c r="AK21" s="12"/>
      <c r="AL21" s="35" t="str">
        <f>IF(SUM(Z21:AK21)=0,"",SUM(Z21:AK21))</f>
        <v/>
      </c>
      <c r="AM21" s="13" t="str">
        <f>IF(OR(AL21="",Y21=""),"",IF(ISERROR(AL21/Y21),0,(AL21/Y21)))</f>
        <v/>
      </c>
      <c r="AN21" s="7" t="str">
        <f>IF(AM21="","",+AM21-100%)</f>
        <v/>
      </c>
      <c r="AO21" s="14"/>
      <c r="AP21" s="15"/>
      <c r="AQ21" s="15"/>
    </row>
    <row r="22" spans="1:45" ht="105.75">
      <c r="A22" s="3" t="s">
        <v>189</v>
      </c>
      <c r="B22" s="6" t="s">
        <v>33</v>
      </c>
      <c r="C22" s="4" t="s">
        <v>149</v>
      </c>
      <c r="D22" s="5" t="s">
        <v>23</v>
      </c>
      <c r="E22" s="5" t="s">
        <v>133</v>
      </c>
      <c r="F22" s="5" t="s">
        <v>134</v>
      </c>
      <c r="G22" s="5" t="s">
        <v>22</v>
      </c>
      <c r="H22" s="6" t="s">
        <v>135</v>
      </c>
      <c r="I22" s="6" t="s">
        <v>47</v>
      </c>
      <c r="J22" s="6" t="s">
        <v>45</v>
      </c>
      <c r="K22" s="6" t="s">
        <v>22</v>
      </c>
      <c r="L22" s="7" t="s">
        <v>136</v>
      </c>
      <c r="M22" s="36"/>
      <c r="N22" s="36"/>
      <c r="O22" s="36"/>
      <c r="P22" s="36"/>
      <c r="Q22" s="36"/>
      <c r="R22" s="36">
        <v>0.9</v>
      </c>
      <c r="S22" s="36"/>
      <c r="T22" s="36"/>
      <c r="U22" s="36"/>
      <c r="V22" s="36"/>
      <c r="W22" s="36"/>
      <c r="X22" s="36">
        <v>1</v>
      </c>
      <c r="Y22" s="62">
        <f t="shared" si="0"/>
        <v>1.9</v>
      </c>
      <c r="Z22" s="36"/>
      <c r="AA22" s="36"/>
      <c r="AB22" s="36"/>
      <c r="AC22" s="36"/>
      <c r="AD22" s="36"/>
      <c r="AE22" s="36"/>
      <c r="AF22" s="36"/>
      <c r="AG22" s="36"/>
      <c r="AH22" s="37"/>
      <c r="AI22" s="36"/>
      <c r="AJ22" s="37"/>
      <c r="AK22" s="38"/>
      <c r="AL22" s="39"/>
      <c r="AM22" s="40"/>
      <c r="AN22" s="36"/>
      <c r="AO22" s="41"/>
      <c r="AP22" s="42"/>
      <c r="AQ22" s="42"/>
    </row>
    <row r="23" spans="1:45" ht="75">
      <c r="A23" s="47" t="s">
        <v>157</v>
      </c>
      <c r="B23" s="48" t="s">
        <v>35</v>
      </c>
      <c r="C23" s="50" t="s">
        <v>158</v>
      </c>
      <c r="D23" s="49" t="s">
        <v>24</v>
      </c>
      <c r="E23" s="49" t="s">
        <v>159</v>
      </c>
      <c r="F23" s="49" t="s">
        <v>160</v>
      </c>
      <c r="G23" s="49" t="s">
        <v>83</v>
      </c>
      <c r="H23" s="48" t="s">
        <v>161</v>
      </c>
      <c r="I23" s="48" t="s">
        <v>47</v>
      </c>
      <c r="J23" s="48" t="s">
        <v>83</v>
      </c>
      <c r="K23" s="48" t="s">
        <v>84</v>
      </c>
      <c r="L23" s="62" t="s">
        <v>162</v>
      </c>
      <c r="M23" s="62"/>
      <c r="N23" s="62"/>
      <c r="O23" s="62"/>
      <c r="P23" s="62" t="s">
        <v>163</v>
      </c>
      <c r="Q23" s="62"/>
      <c r="R23" s="62">
        <v>0.2</v>
      </c>
      <c r="S23" s="62"/>
      <c r="T23" s="62" t="s">
        <v>163</v>
      </c>
      <c r="U23" s="62"/>
      <c r="V23" s="62"/>
      <c r="W23" s="62"/>
      <c r="X23" s="62">
        <v>0.8</v>
      </c>
      <c r="Y23" s="62">
        <f t="shared" ref="Y23:Y28" si="5">IF(SUM(M23:X23)=0,"",SUM(M23:X23))</f>
        <v>1</v>
      </c>
      <c r="Z23" s="62"/>
      <c r="AA23" s="62"/>
      <c r="AB23" s="62"/>
      <c r="AC23" s="62"/>
      <c r="AD23" s="62"/>
      <c r="AE23" s="62"/>
      <c r="AF23" s="62"/>
      <c r="AG23" s="62"/>
      <c r="AH23" s="62"/>
      <c r="AI23" s="62"/>
      <c r="AJ23" s="62"/>
      <c r="AK23" s="66"/>
      <c r="AL23" s="67" t="str">
        <f t="shared" ref="AL23:AL28" si="6">IF(SUM(Z23:AK23)=0,"",SUM(Z23:AK23))</f>
        <v/>
      </c>
      <c r="AM23" s="70" t="str">
        <f t="shared" ref="AM23:AM28" si="7">IF(OR(AL23="",Y23=""),"",IF(ISERROR(AL23/Y23),0,(AL23/Y23)))</f>
        <v/>
      </c>
      <c r="AN23" s="62" t="str">
        <f>IF(AM23="","",+AM23-100%)</f>
        <v/>
      </c>
      <c r="AO23" s="48"/>
      <c r="AP23" s="72"/>
      <c r="AQ23" s="72"/>
      <c r="AR23" s="47"/>
      <c r="AS23" s="48"/>
    </row>
    <row r="24" spans="1:45" ht="42.75" customHeight="1">
      <c r="A24" s="44" t="s">
        <v>164</v>
      </c>
      <c r="B24" s="45" t="s">
        <v>35</v>
      </c>
      <c r="C24" s="51" t="s">
        <v>165</v>
      </c>
      <c r="D24" s="46" t="s">
        <v>21</v>
      </c>
      <c r="E24" s="46" t="s">
        <v>166</v>
      </c>
      <c r="F24" s="46" t="s">
        <v>167</v>
      </c>
      <c r="G24" s="46" t="s">
        <v>84</v>
      </c>
      <c r="H24" s="45" t="s">
        <v>168</v>
      </c>
      <c r="I24" s="45" t="s">
        <v>75</v>
      </c>
      <c r="J24" s="45" t="s">
        <v>83</v>
      </c>
      <c r="K24" s="45" t="s">
        <v>84</v>
      </c>
      <c r="L24" s="63" t="s">
        <v>169</v>
      </c>
      <c r="M24" s="65"/>
      <c r="N24" s="65"/>
      <c r="O24" s="65"/>
      <c r="P24" s="65"/>
      <c r="Q24" s="65"/>
      <c r="R24" s="65"/>
      <c r="S24" s="65"/>
      <c r="T24" s="65"/>
      <c r="U24" s="65"/>
      <c r="V24" s="65"/>
      <c r="W24" s="65"/>
      <c r="X24" s="65"/>
      <c r="Y24" s="65" t="s">
        <v>170</v>
      </c>
      <c r="Z24" s="65"/>
      <c r="AA24" s="65"/>
      <c r="AB24" s="65"/>
      <c r="AC24" s="65"/>
      <c r="AD24" s="65"/>
      <c r="AE24" s="65"/>
      <c r="AF24" s="65"/>
      <c r="AG24" s="65"/>
      <c r="AH24" s="65"/>
      <c r="AI24" s="65"/>
      <c r="AJ24" s="65"/>
      <c r="AK24" s="68"/>
      <c r="AL24" s="69" t="str">
        <f t="shared" si="6"/>
        <v/>
      </c>
      <c r="AM24" s="71" t="str">
        <f t="shared" si="7"/>
        <v/>
      </c>
      <c r="AN24" s="65" t="str">
        <f t="shared" ref="AN24:AN28" si="8">IF(AM24="","",+AM24-100%)</f>
        <v/>
      </c>
      <c r="AO24" s="73"/>
      <c r="AP24" s="74"/>
      <c r="AQ24" s="74"/>
      <c r="AR24" s="44"/>
      <c r="AS24" s="45"/>
    </row>
    <row r="25" spans="1:45" ht="42.75" customHeight="1">
      <c r="A25" s="47" t="s">
        <v>171</v>
      </c>
      <c r="B25" s="48" t="s">
        <v>35</v>
      </c>
      <c r="C25" s="50" t="s">
        <v>165</v>
      </c>
      <c r="D25" s="49" t="s">
        <v>21</v>
      </c>
      <c r="E25" s="49" t="s">
        <v>172</v>
      </c>
      <c r="F25" s="49" t="s">
        <v>173</v>
      </c>
      <c r="G25" s="49" t="s">
        <v>84</v>
      </c>
      <c r="H25" s="48" t="s">
        <v>168</v>
      </c>
      <c r="I25" s="48" t="s">
        <v>47</v>
      </c>
      <c r="J25" s="48" t="s">
        <v>83</v>
      </c>
      <c r="K25" s="48" t="s">
        <v>84</v>
      </c>
      <c r="L25" s="62" t="s">
        <v>169</v>
      </c>
      <c r="M25" s="62"/>
      <c r="N25" s="62"/>
      <c r="O25" s="62"/>
      <c r="P25" s="62"/>
      <c r="Q25" s="62"/>
      <c r="R25" s="62"/>
      <c r="S25" s="62"/>
      <c r="T25" s="62"/>
      <c r="U25" s="62"/>
      <c r="V25" s="62"/>
      <c r="W25" s="62"/>
      <c r="X25" s="62"/>
      <c r="Y25" s="62" t="s">
        <v>170</v>
      </c>
      <c r="Z25" s="62"/>
      <c r="AA25" s="62"/>
      <c r="AB25" s="62"/>
      <c r="AC25" s="62"/>
      <c r="AD25" s="62"/>
      <c r="AE25" s="62"/>
      <c r="AF25" s="62"/>
      <c r="AG25" s="62"/>
      <c r="AH25" s="62"/>
      <c r="AI25" s="62"/>
      <c r="AJ25" s="62"/>
      <c r="AK25" s="66"/>
      <c r="AL25" s="67" t="str">
        <f t="shared" si="6"/>
        <v/>
      </c>
      <c r="AM25" s="70" t="str">
        <f t="shared" si="7"/>
        <v/>
      </c>
      <c r="AN25" s="62" t="str">
        <f t="shared" si="8"/>
        <v/>
      </c>
      <c r="AO25" s="48"/>
      <c r="AP25" s="72"/>
      <c r="AQ25" s="72"/>
      <c r="AR25" s="47"/>
      <c r="AS25" s="48"/>
    </row>
    <row r="26" spans="1:45" ht="42.75" customHeight="1">
      <c r="A26" s="44" t="s">
        <v>174</v>
      </c>
      <c r="B26" s="45" t="s">
        <v>35</v>
      </c>
      <c r="C26" s="51" t="s">
        <v>165</v>
      </c>
      <c r="D26" s="46" t="s">
        <v>21</v>
      </c>
      <c r="E26" s="46" t="s">
        <v>175</v>
      </c>
      <c r="F26" s="46" t="s">
        <v>176</v>
      </c>
      <c r="G26" s="46" t="s">
        <v>84</v>
      </c>
      <c r="H26" s="45" t="s">
        <v>168</v>
      </c>
      <c r="I26" s="45" t="s">
        <v>75</v>
      </c>
      <c r="J26" s="45" t="s">
        <v>83</v>
      </c>
      <c r="K26" s="45" t="s">
        <v>84</v>
      </c>
      <c r="L26" s="63" t="s">
        <v>169</v>
      </c>
      <c r="M26" s="65"/>
      <c r="N26" s="65"/>
      <c r="O26" s="65"/>
      <c r="P26" s="65"/>
      <c r="Q26" s="65"/>
      <c r="R26" s="65"/>
      <c r="S26" s="65"/>
      <c r="T26" s="65"/>
      <c r="U26" s="65"/>
      <c r="V26" s="65"/>
      <c r="W26" s="65"/>
      <c r="X26" s="65"/>
      <c r="Y26" s="65" t="s">
        <v>170</v>
      </c>
      <c r="Z26" s="65"/>
      <c r="AA26" s="65"/>
      <c r="AB26" s="65"/>
      <c r="AC26" s="65"/>
      <c r="AD26" s="65"/>
      <c r="AE26" s="65"/>
      <c r="AF26" s="65"/>
      <c r="AG26" s="65"/>
      <c r="AH26" s="65"/>
      <c r="AI26" s="65"/>
      <c r="AJ26" s="65"/>
      <c r="AK26" s="68"/>
      <c r="AL26" s="69" t="str">
        <f t="shared" si="6"/>
        <v/>
      </c>
      <c r="AM26" s="71" t="str">
        <f t="shared" si="7"/>
        <v/>
      </c>
      <c r="AN26" s="65" t="str">
        <f t="shared" si="8"/>
        <v/>
      </c>
      <c r="AO26" s="73"/>
      <c r="AP26" s="74"/>
      <c r="AQ26" s="74"/>
      <c r="AR26" s="44"/>
      <c r="AS26" s="45"/>
    </row>
    <row r="27" spans="1:45" ht="42.75" customHeight="1">
      <c r="A27" s="47" t="s">
        <v>177</v>
      </c>
      <c r="B27" s="48" t="s">
        <v>35</v>
      </c>
      <c r="C27" s="50" t="s">
        <v>165</v>
      </c>
      <c r="D27" s="49" t="s">
        <v>21</v>
      </c>
      <c r="E27" s="49" t="s">
        <v>178</v>
      </c>
      <c r="F27" s="49" t="s">
        <v>179</v>
      </c>
      <c r="G27" s="49" t="s">
        <v>84</v>
      </c>
      <c r="H27" s="48" t="s">
        <v>168</v>
      </c>
      <c r="I27" s="48" t="s">
        <v>47</v>
      </c>
      <c r="J27" s="48" t="s">
        <v>83</v>
      </c>
      <c r="K27" s="48" t="s">
        <v>84</v>
      </c>
      <c r="L27" s="62" t="s">
        <v>169</v>
      </c>
      <c r="M27" s="62"/>
      <c r="N27" s="62"/>
      <c r="O27" s="62"/>
      <c r="P27" s="62"/>
      <c r="Q27" s="62"/>
      <c r="R27" s="62"/>
      <c r="S27" s="62"/>
      <c r="T27" s="62"/>
      <c r="U27" s="62"/>
      <c r="V27" s="62"/>
      <c r="W27" s="62"/>
      <c r="X27" s="62"/>
      <c r="Y27" s="62" t="s">
        <v>170</v>
      </c>
      <c r="Z27" s="62"/>
      <c r="AA27" s="62"/>
      <c r="AB27" s="62"/>
      <c r="AC27" s="62"/>
      <c r="AD27" s="62"/>
      <c r="AE27" s="62"/>
      <c r="AF27" s="62"/>
      <c r="AG27" s="62"/>
      <c r="AH27" s="62"/>
      <c r="AI27" s="62"/>
      <c r="AJ27" s="62"/>
      <c r="AK27" s="66"/>
      <c r="AL27" s="67" t="str">
        <f t="shared" si="6"/>
        <v/>
      </c>
      <c r="AM27" s="70" t="str">
        <f t="shared" si="7"/>
        <v/>
      </c>
      <c r="AN27" s="62" t="str">
        <f t="shared" si="8"/>
        <v/>
      </c>
      <c r="AO27" s="48"/>
      <c r="AP27" s="72"/>
      <c r="AQ27" s="72"/>
      <c r="AR27" s="47"/>
      <c r="AS27" s="48"/>
    </row>
    <row r="28" spans="1:45" ht="42.75" customHeight="1">
      <c r="A28" s="44" t="s">
        <v>180</v>
      </c>
      <c r="B28" s="45" t="s">
        <v>35</v>
      </c>
      <c r="C28" s="51" t="s">
        <v>181</v>
      </c>
      <c r="D28" s="46" t="s">
        <v>23</v>
      </c>
      <c r="E28" s="46" t="s">
        <v>182</v>
      </c>
      <c r="F28" s="46" t="s">
        <v>183</v>
      </c>
      <c r="G28" s="46" t="s">
        <v>84</v>
      </c>
      <c r="H28" s="45" t="s">
        <v>184</v>
      </c>
      <c r="I28" s="45" t="s">
        <v>47</v>
      </c>
      <c r="J28" s="45" t="s">
        <v>83</v>
      </c>
      <c r="K28" s="45" t="s">
        <v>84</v>
      </c>
      <c r="L28" s="63" t="s">
        <v>162</v>
      </c>
      <c r="M28" s="65"/>
      <c r="N28" s="65"/>
      <c r="O28" s="65"/>
      <c r="P28" s="65"/>
      <c r="Q28" s="65"/>
      <c r="R28" s="65">
        <v>0.3</v>
      </c>
      <c r="S28" s="65"/>
      <c r="T28" s="65"/>
      <c r="U28" s="65"/>
      <c r="V28" s="65"/>
      <c r="W28" s="65"/>
      <c r="X28" s="65">
        <v>0.7</v>
      </c>
      <c r="Y28" s="65">
        <f t="shared" si="5"/>
        <v>1</v>
      </c>
      <c r="Z28" s="65"/>
      <c r="AA28" s="65"/>
      <c r="AB28" s="65"/>
      <c r="AC28" s="65"/>
      <c r="AD28" s="65"/>
      <c r="AE28" s="65"/>
      <c r="AF28" s="65"/>
      <c r="AG28" s="65"/>
      <c r="AH28" s="65"/>
      <c r="AI28" s="65"/>
      <c r="AJ28" s="65"/>
      <c r="AK28" s="68"/>
      <c r="AL28" s="69" t="str">
        <f t="shared" si="6"/>
        <v/>
      </c>
      <c r="AM28" s="71" t="str">
        <f t="shared" si="7"/>
        <v/>
      </c>
      <c r="AN28" s="65" t="str">
        <f t="shared" si="8"/>
        <v/>
      </c>
      <c r="AO28" s="73"/>
      <c r="AP28" s="74"/>
      <c r="AQ28" s="74"/>
      <c r="AR28" s="44"/>
      <c r="AS28" s="45"/>
    </row>
    <row r="29" spans="1:45">
      <c r="A29" s="47"/>
      <c r="B29" s="48"/>
      <c r="C29" s="50"/>
      <c r="D29" s="49"/>
      <c r="E29" s="49"/>
      <c r="F29" s="49"/>
      <c r="G29" s="49"/>
      <c r="H29" s="48"/>
      <c r="I29" s="48"/>
      <c r="J29" s="48"/>
      <c r="K29" s="48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2"/>
      <c r="W29" s="62"/>
      <c r="X29" s="62"/>
      <c r="Y29" s="62"/>
      <c r="Z29" s="62"/>
      <c r="AA29" s="62"/>
      <c r="AB29" s="62"/>
      <c r="AC29" s="62"/>
      <c r="AD29" s="62"/>
      <c r="AE29" s="62"/>
      <c r="AF29" s="62"/>
      <c r="AG29" s="62"/>
      <c r="AH29" s="62"/>
      <c r="AI29" s="62"/>
      <c r="AJ29" s="62"/>
      <c r="AK29" s="66"/>
      <c r="AL29" s="67"/>
      <c r="AM29" s="70"/>
      <c r="AN29" s="62"/>
      <c r="AO29" s="48"/>
      <c r="AP29" s="72"/>
      <c r="AQ29" s="72"/>
      <c r="AR29" s="47"/>
      <c r="AS29" s="48"/>
    </row>
    <row r="30" spans="1:45">
      <c r="A30" s="3"/>
      <c r="B30" s="6"/>
      <c r="C30" s="4"/>
      <c r="D30" s="5"/>
      <c r="E30" s="5"/>
      <c r="F30" s="5"/>
      <c r="G30" s="5"/>
      <c r="H30" s="5"/>
      <c r="I30" s="6"/>
      <c r="J30" s="6"/>
      <c r="K30" s="6"/>
      <c r="L30" s="6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17"/>
      <c r="AI30" s="7"/>
      <c r="AJ30" s="17"/>
      <c r="AK30" s="12"/>
      <c r="AL30" s="32"/>
      <c r="AM30" s="13"/>
      <c r="AN30" s="7"/>
      <c r="AO30" s="14"/>
      <c r="AP30" s="15"/>
      <c r="AQ30" s="15"/>
    </row>
    <row r="31" spans="1:45">
      <c r="A31" s="3"/>
      <c r="B31" s="6"/>
      <c r="C31" s="4"/>
      <c r="D31" s="5"/>
      <c r="E31" s="5"/>
      <c r="F31" s="5"/>
      <c r="G31" s="5"/>
      <c r="H31" s="5"/>
      <c r="I31" s="6"/>
      <c r="J31" s="6"/>
      <c r="K31" s="6"/>
      <c r="L31" s="6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17"/>
      <c r="AI31" s="7"/>
      <c r="AJ31" s="17"/>
      <c r="AK31" s="12"/>
      <c r="AL31" s="32"/>
      <c r="AM31" s="13"/>
      <c r="AN31" s="7"/>
      <c r="AO31" s="14"/>
      <c r="AP31" s="15"/>
      <c r="AQ31" s="15"/>
    </row>
    <row r="32" spans="1:45">
      <c r="A32" s="3"/>
      <c r="B32" s="6"/>
      <c r="C32" s="4"/>
      <c r="D32" s="5"/>
      <c r="E32" s="5"/>
      <c r="F32" s="5"/>
      <c r="G32" s="5"/>
      <c r="H32" s="5"/>
      <c r="I32" s="6"/>
      <c r="J32" s="6"/>
      <c r="K32" s="6"/>
      <c r="L32" s="6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17"/>
      <c r="AI32" s="7"/>
      <c r="AJ32" s="17"/>
      <c r="AK32" s="12"/>
      <c r="AL32" s="32"/>
      <c r="AM32" s="13"/>
      <c r="AN32" s="7"/>
      <c r="AO32" s="14"/>
      <c r="AP32" s="15"/>
      <c r="AQ32" s="15"/>
    </row>
    <row r="33" spans="1:43">
      <c r="A33" s="3"/>
      <c r="B33" s="3"/>
      <c r="C33" s="4"/>
      <c r="D33" s="5"/>
      <c r="E33" s="5"/>
      <c r="F33" s="5"/>
      <c r="G33" s="5"/>
      <c r="H33" s="5"/>
      <c r="I33" s="6"/>
      <c r="J33" s="6"/>
      <c r="K33" s="6"/>
      <c r="L33" s="6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8"/>
      <c r="Y33" s="7"/>
      <c r="Z33" s="9"/>
      <c r="AA33" s="10"/>
      <c r="AB33" s="9"/>
      <c r="AC33" s="10"/>
      <c r="AD33" s="9"/>
      <c r="AE33" s="10"/>
      <c r="AF33" s="9"/>
      <c r="AG33" s="10"/>
      <c r="AH33" s="11"/>
      <c r="AI33" s="10"/>
      <c r="AJ33" s="11"/>
      <c r="AK33" s="12"/>
      <c r="AL33" s="10"/>
      <c r="AM33" s="13"/>
      <c r="AN33" s="7"/>
      <c r="AO33" s="14"/>
      <c r="AP33" s="15"/>
      <c r="AQ33" s="15"/>
    </row>
    <row r="34" spans="1:43">
      <c r="A34" s="3"/>
      <c r="B34" s="3"/>
      <c r="C34" s="4"/>
      <c r="D34" s="5"/>
      <c r="E34" s="5"/>
      <c r="F34" s="5"/>
      <c r="G34" s="5"/>
      <c r="H34" s="5"/>
      <c r="I34" s="6"/>
      <c r="J34" s="6"/>
      <c r="K34" s="6"/>
      <c r="L34" s="6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8"/>
      <c r="Y34" s="7"/>
      <c r="Z34" s="9"/>
      <c r="AA34" s="10"/>
      <c r="AB34" s="9"/>
      <c r="AC34" s="10"/>
      <c r="AD34" s="9"/>
      <c r="AE34" s="10"/>
      <c r="AF34" s="9"/>
      <c r="AG34" s="10"/>
      <c r="AH34" s="11"/>
      <c r="AI34" s="10"/>
      <c r="AJ34" s="11"/>
      <c r="AK34" s="12"/>
      <c r="AL34" s="10"/>
      <c r="AM34" s="13"/>
      <c r="AN34" s="7"/>
      <c r="AO34" s="14"/>
      <c r="AP34" s="15"/>
      <c r="AQ34" s="15"/>
    </row>
  </sheetData>
  <mergeCells count="2">
    <mergeCell ref="A1:K1"/>
    <mergeCell ref="B2:C2"/>
  </mergeCells>
  <conditionalFormatting sqref="AM4:AM5 AM7:AM8">
    <cfRule type="cellIs" dxfId="72" priority="45" stopIfTrue="1" operator="between">
      <formula>1.00001</formula>
      <formula>5</formula>
    </cfRule>
    <cfRule type="cellIs" dxfId="71" priority="46" stopIfTrue="1" operator="lessThan">
      <formula>70%</formula>
    </cfRule>
    <cfRule type="cellIs" dxfId="70" priority="47" stopIfTrue="1" operator="between">
      <formula>80.000000000001%</formula>
      <formula>100%</formula>
    </cfRule>
    <cfRule type="cellIs" dxfId="69" priority="48" stopIfTrue="1" operator="between">
      <formula>70%</formula>
      <formula>80%</formula>
    </cfRule>
  </conditionalFormatting>
  <conditionalFormatting sqref="AM6">
    <cfRule type="cellIs" dxfId="68" priority="41" stopIfTrue="1" operator="between">
      <formula>1.00001</formula>
      <formula>5</formula>
    </cfRule>
    <cfRule type="cellIs" dxfId="67" priority="42" stopIfTrue="1" operator="lessThan">
      <formula>70%</formula>
    </cfRule>
    <cfRule type="cellIs" dxfId="66" priority="43" stopIfTrue="1" operator="between">
      <formula>80.000000000001%</formula>
      <formula>100%</formula>
    </cfRule>
    <cfRule type="cellIs" dxfId="65" priority="44" stopIfTrue="1" operator="between">
      <formula>70%</formula>
      <formula>80%</formula>
    </cfRule>
  </conditionalFormatting>
  <conditionalFormatting sqref="AM9:AM12">
    <cfRule type="cellIs" dxfId="64" priority="37" stopIfTrue="1" operator="between">
      <formula>1.00001</formula>
      <formula>5</formula>
    </cfRule>
    <cfRule type="cellIs" dxfId="63" priority="38" stopIfTrue="1" operator="lessThan">
      <formula>70%</formula>
    </cfRule>
    <cfRule type="cellIs" dxfId="62" priority="39" stopIfTrue="1" operator="between">
      <formula>80.000000000001%</formula>
      <formula>100%</formula>
    </cfRule>
    <cfRule type="cellIs" dxfId="61" priority="40" stopIfTrue="1" operator="between">
      <formula>70%</formula>
      <formula>80%</formula>
    </cfRule>
  </conditionalFormatting>
  <conditionalFormatting sqref="AM13:AM15">
    <cfRule type="cellIs" dxfId="60" priority="33" stopIfTrue="1" operator="between">
      <formula>1.00001</formula>
      <formula>5</formula>
    </cfRule>
    <cfRule type="cellIs" dxfId="59" priority="34" stopIfTrue="1" operator="lessThan">
      <formula>70%</formula>
    </cfRule>
    <cfRule type="cellIs" dxfId="58" priority="35" stopIfTrue="1" operator="between">
      <formula>80.000000000001%</formula>
      <formula>100%</formula>
    </cfRule>
    <cfRule type="cellIs" dxfId="57" priority="36" stopIfTrue="1" operator="between">
      <formula>70%</formula>
      <formula>80%</formula>
    </cfRule>
  </conditionalFormatting>
  <conditionalFormatting sqref="AM16:AM21">
    <cfRule type="cellIs" dxfId="56" priority="29" stopIfTrue="1" operator="between">
      <formula>1.00001</formula>
      <formula>5</formula>
    </cfRule>
    <cfRule type="cellIs" dxfId="55" priority="30" stopIfTrue="1" operator="lessThan">
      <formula>70%</formula>
    </cfRule>
    <cfRule type="cellIs" dxfId="54" priority="31" stopIfTrue="1" operator="between">
      <formula>80.000000000001%</formula>
      <formula>100%</formula>
    </cfRule>
    <cfRule type="cellIs" dxfId="53" priority="32" stopIfTrue="1" operator="between">
      <formula>70%</formula>
      <formula>80%</formula>
    </cfRule>
  </conditionalFormatting>
  <conditionalFormatting sqref="AM30:AM32">
    <cfRule type="cellIs" dxfId="52" priority="9" stopIfTrue="1" operator="between">
      <formula>1.00001</formula>
      <formula>5</formula>
    </cfRule>
    <cfRule type="cellIs" dxfId="51" priority="10" stopIfTrue="1" operator="lessThan">
      <formula>70%</formula>
    </cfRule>
    <cfRule type="cellIs" dxfId="50" priority="11" stopIfTrue="1" operator="between">
      <formula>80.000000000001%</formula>
      <formula>100%</formula>
    </cfRule>
    <cfRule type="cellIs" dxfId="49" priority="12" stopIfTrue="1" operator="between">
      <formula>70%</formula>
      <formula>80%</formula>
    </cfRule>
  </conditionalFormatting>
  <conditionalFormatting sqref="AM23 AM25 AM27 AM29">
    <cfRule type="cellIs" dxfId="48" priority="1" stopIfTrue="1" operator="between">
      <formula>1.00001</formula>
      <formula>5</formula>
    </cfRule>
    <cfRule type="cellIs" dxfId="47" priority="2" stopIfTrue="1" operator="lessThan">
      <formula>70%</formula>
    </cfRule>
    <cfRule type="cellIs" dxfId="46" priority="3" stopIfTrue="1" operator="between">
      <formula>80.000000000001%</formula>
      <formula>100%</formula>
    </cfRule>
    <cfRule type="cellIs" dxfId="45" priority="4" stopIfTrue="1" operator="between">
      <formula>70%</formula>
      <formula>80%</formula>
    </cfRule>
  </conditionalFormatting>
  <dataValidations count="3">
    <dataValidation allowBlank="1" sqref="C4:C8"/>
    <dataValidation type="list" allowBlank="1" showInputMessage="1" showErrorMessage="1" sqref="E29:E32 D4:D28">
      <formula1>tind</formula1>
    </dataValidation>
    <dataValidation type="list" allowBlank="1" showInputMessage="1" showErrorMessage="1" sqref="B9:B32">
      <formula1>subsistemas</formula1>
    </dataValidation>
  </dataValidations>
  <printOptions horizontalCentered="1" verticalCentered="1"/>
  <pageMargins left="0.19685039370078741" right="0.19685039370078741" top="0.39370078740157483" bottom="0.39370078740157483" header="0.31496062992125984" footer="0.31496062992125984"/>
  <pageSetup scale="13" fitToWidth="6" fitToHeight="2" pageOrder="overThenDown" orientation="landscape" r:id="rId1"/>
  <headerFooter scaleWithDoc="0" alignWithMargins="0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[1]Hoja2!#REF!</xm:f>
          </x14:formula1>
          <xm:sqref>B4:B8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G26"/>
  <sheetViews>
    <sheetView workbookViewId="0">
      <selection activeCell="D20" sqref="D20:D26"/>
    </sheetView>
  </sheetViews>
  <sheetFormatPr baseColWidth="10" defaultRowHeight="12.75"/>
  <sheetData>
    <row r="8" spans="2:7">
      <c r="B8" s="2" t="s">
        <v>21</v>
      </c>
    </row>
    <row r="9" spans="2:7">
      <c r="B9" s="2" t="s">
        <v>23</v>
      </c>
    </row>
    <row r="10" spans="2:7">
      <c r="B10" s="2" t="s">
        <v>24</v>
      </c>
    </row>
    <row r="16" spans="2:7">
      <c r="G16" s="2" t="s">
        <v>40</v>
      </c>
    </row>
    <row r="17" spans="4:7">
      <c r="G17" s="22" t="s">
        <v>33</v>
      </c>
    </row>
    <row r="18" spans="4:7">
      <c r="G18" s="2" t="s">
        <v>43</v>
      </c>
    </row>
    <row r="19" spans="4:7">
      <c r="G19" s="2" t="s">
        <v>41</v>
      </c>
    </row>
    <row r="20" spans="4:7">
      <c r="D20" s="2" t="s">
        <v>34</v>
      </c>
      <c r="G20" s="2" t="s">
        <v>42</v>
      </c>
    </row>
    <row r="21" spans="4:7">
      <c r="D21" s="2" t="s">
        <v>33</v>
      </c>
    </row>
    <row r="22" spans="4:7">
      <c r="D22" s="2" t="s">
        <v>35</v>
      </c>
    </row>
    <row r="23" spans="4:7">
      <c r="D23" s="2" t="s">
        <v>36</v>
      </c>
    </row>
    <row r="24" spans="4:7">
      <c r="D24" s="2" t="s">
        <v>37</v>
      </c>
    </row>
    <row r="25" spans="4:7">
      <c r="D25" s="2" t="s">
        <v>38</v>
      </c>
    </row>
    <row r="26" spans="4:7">
      <c r="D26" s="2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reportePNC</vt:lpstr>
      <vt:lpstr>Hoja2</vt:lpstr>
      <vt:lpstr>subsistemas</vt:lpstr>
      <vt:lpstr>tind</vt:lpstr>
    </vt:vector>
  </TitlesOfParts>
  <Company>IDU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psruedao1</dc:creator>
  <cp:lastModifiedBy>Carlos Fernando Campos Sosa</cp:lastModifiedBy>
  <cp:lastPrinted>2015-01-29T14:31:43Z</cp:lastPrinted>
  <dcterms:created xsi:type="dcterms:W3CDTF">2006-10-26T16:40:08Z</dcterms:created>
  <dcterms:modified xsi:type="dcterms:W3CDTF">2017-05-23T19:06:58Z</dcterms:modified>
</cp:coreProperties>
</file>