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E:\__PAAC22\CuatII\Informe\"/>
    </mc:Choice>
  </mc:AlternateContent>
  <bookViews>
    <workbookView showHorizontalScroll="0" showVerticalScroll="0" showSheetTabs="0" xWindow="0" yWindow="0" windowWidth="28800" windowHeight="12135"/>
  </bookViews>
  <sheets>
    <sheet name="PAAC_2022_08_31" sheetId="2" r:id="rId1"/>
  </sheets>
  <definedNames>
    <definedName name="_xlnm._FilterDatabase" localSheetId="0" hidden="1">PAAC_2022_08_31!$A$22:$K$32</definedName>
    <definedName name="_Toc447013016" localSheetId="0">PAAC_2022_08_31!#REF!</definedName>
    <definedName name="_xlnm.Print_Area" localSheetId="0">PAAC_2022_08_31!$A$1:$CK$151</definedName>
    <definedName name="_xlnm.Print_Titles" localSheetId="0">PAAC_2022_08_31!$3:$5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65" i="2" l="1"/>
  <c r="AW63" i="2"/>
  <c r="AV63" i="2"/>
  <c r="AW51" i="2"/>
  <c r="AV51" i="2"/>
  <c r="AW50" i="2"/>
  <c r="AV50" i="2"/>
  <c r="AW46" i="2"/>
  <c r="AV46" i="2"/>
  <c r="AW44" i="2"/>
  <c r="AV44" i="2"/>
  <c r="AW43" i="2"/>
  <c r="AW39" i="2"/>
  <c r="AV39" i="2"/>
</calcChain>
</file>

<file path=xl/comments1.xml><?xml version="1.0" encoding="utf-8"?>
<comments xmlns="http://schemas.openxmlformats.org/spreadsheetml/2006/main">
  <authors>
    <author>TELETRABAJO</author>
  </authors>
  <commentList>
    <comment ref="A24" authorId="0" shapeId="0">
      <text>
        <r>
          <rPr>
            <b/>
            <sz val="9"/>
            <color indexed="81"/>
            <rFont val="Tahoma"/>
            <family val="2"/>
          </rPr>
          <t>OCI:</t>
        </r>
        <r>
          <rPr>
            <sz val="9"/>
            <color indexed="81"/>
            <rFont val="Tahoma"/>
            <family val="2"/>
          </rPr>
          <t xml:space="preserve">
En el seguimiento con corte 30/04/2022, esta acción no existía y la acción identificada con el número 2.1 era la relacionada con la eliminación del "[...] requisito para este trámite:Incorporación (sic) del plano urbanistico (sic) en la base cartográfica de la SDP" del trámite de "Intervención de urbanizadores". 
Es de anotar que de acuerdo con aclaración de la Oficina de Relacionamiento y Servicio a la Ciudadanía (ORSC), en el PAAC versión 11, todas las acciones de intervención de urbanizadores se registraron como acciones diferentes (incluían las acciones de la 2.1 a la 2.6, pero eran realmente una única acción. En correo del 09/05/2022 comunicaron: “[…] inicialmente dentro del PAAC la primera acción se dividió en el número de documentos que se iban a eliminar del trámite de Intervención a Urbanizadores y/o terceros, esto por solicitud de la asesora Alejandra de la Función Pública, sin embargo en el momento de registrar la acción en el SUIT se evidenció que no permitía registrar dividida la acción ya que que decia (sic) que ya estaba registrada para el trámite. [...]". 
Por lo tanto tales acciones se unieron en una sola, que para el actual seguimiento se identificarán con el número 2.2.</t>
        </r>
      </text>
    </comment>
    <comment ref="E24" authorId="0" shapeId="0">
      <text>
        <r>
          <rPr>
            <b/>
            <sz val="9"/>
            <color indexed="81"/>
            <rFont val="Tahoma"/>
            <family val="2"/>
          </rPr>
          <t>OCI:</t>
        </r>
        <r>
          <rPr>
            <sz val="9"/>
            <color indexed="81"/>
            <rFont val="Tahoma"/>
            <family val="2"/>
          </rPr>
          <t xml:space="preserve">
Acción nueva para el seguimiento con corte 31/08/2022, incluida en la versión 12 del PAAC del 26/07/2022.</t>
        </r>
      </text>
    </comment>
    <comment ref="A25" authorId="0" shapeId="0">
      <text>
        <r>
          <rPr>
            <b/>
            <sz val="9"/>
            <color indexed="81"/>
            <rFont val="Tahoma"/>
            <family val="2"/>
          </rPr>
          <t>OCI:</t>
        </r>
        <r>
          <rPr>
            <sz val="9"/>
            <color indexed="81"/>
            <rFont val="Tahoma"/>
            <family val="2"/>
          </rPr>
          <t xml:space="preserve">
De acuerdo con aclaración de la Oficina de Relacionamiento y Servicio a la Ciudadanía (ORSC), en el PAAC versión 11 todas las acciones de intervención de urbanizadores se registraron como acciones diferentes (incluían las acciones de la 2.1 a la 2.6, pero eran realmente una única acción). En correo del 09/05/2022 comunicaron: “[…] inicialmente dentro del PAAC la primera acción se dividió en el número de documentos que se iban a eliminar del trámite de Intervención a Urbanizadores y/o terceros, esto por solicitud de la asesora Alejandra de la Función Pública, sin embargo en el momento de registrar la acción en el SUIT se evidenció que no permitía registrar dividida la acción ya que que decia (sic) que ya estaba registrada para el trámite. [...]". 
Por lo tanto tales acciones se unieron en una sola, que para el actual seguimiento se identificarán con el número 2.2.</t>
        </r>
      </text>
    </comment>
    <comment ref="E25" authorId="0" shapeId="0">
      <text>
        <r>
          <rPr>
            <b/>
            <sz val="9"/>
            <color indexed="81"/>
            <rFont val="Tahoma"/>
            <family val="2"/>
          </rPr>
          <t>OCI:</t>
        </r>
        <r>
          <rPr>
            <sz val="9"/>
            <color indexed="81"/>
            <rFont val="Tahoma"/>
            <family val="2"/>
          </rPr>
          <t xml:space="preserve">
De acuerdo con aclaración de la Oficina de Relacionamiento y Servicio a la Ciudadanía (ORSC), en el PAAC versión 11 todas las acciones de intervención de urbanizadores se registraron como acciones diferentes (incluían las acciones de la 2.1 a la 2.6, pero eran realmente una única acción). En correo del 09/05/2022 comunicaron: “[…] inicialmente dentro del PAAC la primera acción se dividió en el número de documentos que se iban a eliminar del trámite de Intervención a Urbanizadores y/o terceros, esto por solicitud de la asesora Alejandra de la Función Pública, sin embargo en el momento de registrar la acción en el SUIT se evidenció que no permitía registrar dividida la acción ya que que decia (sic) que ya estaba registrada para el trámite. [...]". Por lo tanto las unieron en una sola, que para el actual seguimiento se identificarán como 2.2. 
El porcentaje de avance en el seguimiento con corte 30/04/2022 se registró individualmente, pero para el caso actual se promedia, quedando en 100 % para el primer cuatrimestre y 4.43 % acumulado anual.</t>
        </r>
      </text>
    </comment>
    <comment ref="A31" authorId="0" shapeId="0">
      <text>
        <r>
          <rPr>
            <b/>
            <sz val="9"/>
            <color indexed="81"/>
            <rFont val="Tahoma"/>
            <family val="2"/>
          </rPr>
          <t>OCI:</t>
        </r>
        <r>
          <rPr>
            <sz val="9"/>
            <color indexed="81"/>
            <rFont val="Tahoma"/>
            <family val="2"/>
          </rPr>
          <t xml:space="preserve">
En el seguimiento con corte 30/04/2022, esta acción no existía y la acción identificada con el número 2.3 era la relacionada con la eliminación del "[...] requisito para este trámite: Nivelación de la subrasante" del trámite de "Intervención de urbanizadores". 
Es de anotar que de acuerdo con aclaración de la Oficina de Relacionamiento y Servicio a la Ciudadanía (ORSC), en el PAAC versión 11, todas las acciones de intervención de urbanizadores se registraron como acciones diferentes (incluían las acciones de la 2.1 a la 2.6, pero eran realmente una única acción. En correo del 09/05/2022 comunicaron: “[…] inicialmente dentro del PAAC la primera acción se dividió en el número de documentos que se iban a eliminar del trámite de Intervención a Urbanizadores y/o terceros, esto por solicitud de la asesora Alejandra de la Función Pública, sin embargo en el momento de registrar la acción en el SUIT se evidenció que no permitía registrar dividida la acción ya que que decia (sic) que ya estaba registrada para el trámite. [...]".  
Por lo tanto tales acciones se unieron en una sola, que para el actual seguimiento se identificarán con el número 2.2.</t>
        </r>
      </text>
    </comment>
    <comment ref="E31" authorId="0" shapeId="0">
      <text>
        <r>
          <rPr>
            <b/>
            <sz val="9"/>
            <color indexed="81"/>
            <rFont val="Tahoma"/>
            <family val="2"/>
          </rPr>
          <t>OCI:</t>
        </r>
        <r>
          <rPr>
            <sz val="9"/>
            <color indexed="81"/>
            <rFont val="Tahoma"/>
            <family val="2"/>
          </rPr>
          <t xml:space="preserve">
Acción nueva para el seguimiento con corte 31/08/2022, incluida en la versión 12 del PAAC del 26/07/2022.</t>
        </r>
      </text>
    </comment>
    <comment ref="A32" authorId="0" shapeId="0">
      <text>
        <r>
          <rPr>
            <b/>
            <sz val="9"/>
            <color indexed="81"/>
            <rFont val="Tahoma"/>
            <family val="2"/>
          </rPr>
          <t>OCI:</t>
        </r>
        <r>
          <rPr>
            <sz val="9"/>
            <color indexed="81"/>
            <rFont val="Tahoma"/>
            <family val="2"/>
          </rPr>
          <t xml:space="preserve">
En el seguimiento con corte 30/04/2022, esta acción estaba identificada con el número 2.7.
Es de anotar que, de acuerdo con aclaración de la Oficina de Relacionamiento y Servicio a la Ciudadanía (ORSC), en el PAAC versión 11 todas las acciones de intervención de urbanizadores se registraron como acciones diferentes (incluían las acciones de la 2.1 a la 2.6, pero eran realmente una única acción). En correo del 09/05/2022 comunicaron: “[…] inicialmente dentro del PAAC la primera acción se dividió en el número de documentos que se iban a eliminar del trámite de Intervención a Urbanizadores y/o terceros, esto por solicitud de la asesora Alejandra de la Función Pública, sin embargo en el momento de registrar la acción en el SUIT se evidenció que no permitía registrar dividida la acción ya que que decia (sic) que ya estaba registrada para el trámite. [...]". 
Por lo tanto tales acciones se unieron en una sola, que para el actual seguimiento se identificarán con el número 2.2.</t>
        </r>
      </text>
    </comment>
    <comment ref="H32" authorId="0" shapeId="0">
      <text>
        <r>
          <rPr>
            <b/>
            <sz val="9"/>
            <color indexed="81"/>
            <rFont val="Tahoma"/>
            <family val="2"/>
          </rPr>
          <t>OCI:</t>
        </r>
        <r>
          <rPr>
            <sz val="9"/>
            <color indexed="81"/>
            <rFont val="Tahoma"/>
            <family val="2"/>
          </rPr>
          <t xml:space="preserve">
En la verión 11 sólo decía "Pago en línea"</t>
        </r>
      </text>
    </comment>
    <comment ref="F45" authorId="0" shapeId="0">
      <text>
        <r>
          <rPr>
            <b/>
            <sz val="9"/>
            <color indexed="81"/>
            <rFont val="Tahoma"/>
            <family val="2"/>
          </rPr>
          <t>OCI:</t>
        </r>
        <r>
          <rPr>
            <sz val="9"/>
            <color indexed="81"/>
            <rFont val="Tahoma"/>
            <family val="2"/>
          </rPr>
          <t xml:space="preserve">
Ajustado en versión 12 del PAAC 2022. 
En la verión 11 decía "4 mesas de Construcción de Ciudad y Ciudadanía con enfoque diferencial, de género, colectivos de ciclistas urbanos y Entidades Educativas Distritales".</t>
        </r>
      </text>
    </comment>
    <comment ref="D48" authorId="0" shapeId="0">
      <text>
        <r>
          <rPr>
            <b/>
            <sz val="9"/>
            <color indexed="81"/>
            <rFont val="Tahoma"/>
            <family val="2"/>
          </rPr>
          <t>OCI:</t>
        </r>
        <r>
          <rPr>
            <sz val="9"/>
            <color indexed="81"/>
            <rFont val="Tahoma"/>
            <family val="2"/>
          </rPr>
          <t xml:space="preserve">
Acción nueva para el seguimiento con corte 31/08/2022, incluida en la versión 12 del PAAC del 26/07/2022.</t>
        </r>
      </text>
    </comment>
    <comment ref="F50" authorId="0" shapeId="0">
      <text>
        <r>
          <rPr>
            <b/>
            <sz val="9"/>
            <color indexed="81"/>
            <rFont val="Tahoma"/>
            <family val="2"/>
          </rPr>
          <t>OCI:</t>
        </r>
        <r>
          <rPr>
            <sz val="9"/>
            <color indexed="81"/>
            <rFont val="Tahoma"/>
            <family val="2"/>
          </rPr>
          <t xml:space="preserve">
Modificada en la versión 12 del PACC 2022 del 26/07/2022. 
En la versión 11 estaba registrado "80 actividades de formación".</t>
        </r>
      </text>
    </comment>
    <comment ref="C74" authorId="0" shapeId="0">
      <text>
        <r>
          <rPr>
            <b/>
            <sz val="9"/>
            <color indexed="81"/>
            <rFont val="Tahoma"/>
            <family val="2"/>
          </rPr>
          <t>OCI:</t>
        </r>
        <r>
          <rPr>
            <sz val="9"/>
            <color indexed="81"/>
            <rFont val="Tahoma"/>
            <family val="2"/>
          </rPr>
          <t xml:space="preserve">
En el seguimiento con corte 30/04/2022, esta acción no existía y la acción identificada con el número 5.1.2 era la relacionada con "Actualizar y publicar oportunamente la información mínima establecida en la Ley 1712 de 2014 artículo 9 y la Estrategia de Gobierno en Línea y la Resolución MinTic 1519 de 2020". 
</t>
        </r>
      </text>
    </comment>
    <comment ref="D74" authorId="0" shapeId="0">
      <text>
        <r>
          <rPr>
            <b/>
            <sz val="9"/>
            <color indexed="81"/>
            <rFont val="Tahoma"/>
            <family val="2"/>
          </rPr>
          <t>OCI:</t>
        </r>
        <r>
          <rPr>
            <sz val="9"/>
            <color indexed="81"/>
            <rFont val="Tahoma"/>
            <family val="2"/>
          </rPr>
          <t xml:space="preserve">
Acción incluida en la versión 12 del PAAC del 26/07/2022</t>
        </r>
      </text>
    </comment>
    <comment ref="C75" authorId="0" shapeId="0">
      <text>
        <r>
          <rPr>
            <b/>
            <sz val="9"/>
            <color indexed="81"/>
            <rFont val="Tahoma"/>
            <family val="2"/>
          </rPr>
          <t>OCI:</t>
        </r>
        <r>
          <rPr>
            <sz val="9"/>
            <color indexed="81"/>
            <rFont val="Tahoma"/>
            <family val="2"/>
          </rPr>
          <t xml:space="preserve">
En el seguimiento con corte 30/04/2022, esta acción estaba identificada con el número 5.1.2.</t>
        </r>
      </text>
    </comment>
    <comment ref="C76" authorId="0" shapeId="0">
      <text>
        <r>
          <rPr>
            <b/>
            <sz val="9"/>
            <color indexed="81"/>
            <rFont val="Tahoma"/>
            <family val="2"/>
          </rPr>
          <t>OCI:</t>
        </r>
        <r>
          <rPr>
            <sz val="9"/>
            <color indexed="81"/>
            <rFont val="Tahoma"/>
            <family val="2"/>
          </rPr>
          <t xml:space="preserve">
En el seguimiento con corte 30/04/2022, esta acción estaba identificada con el número 5.1.3.</t>
        </r>
      </text>
    </comment>
    <comment ref="C77" authorId="0" shapeId="0">
      <text>
        <r>
          <rPr>
            <b/>
            <sz val="9"/>
            <color indexed="81"/>
            <rFont val="Tahoma"/>
            <family val="2"/>
          </rPr>
          <t>OCI:</t>
        </r>
        <r>
          <rPr>
            <sz val="9"/>
            <color indexed="81"/>
            <rFont val="Tahoma"/>
            <family val="2"/>
          </rPr>
          <t xml:space="preserve">
En el seguimiento con corte 30/04/2022, esta acción estaba identificada con el número 5.1.4.</t>
        </r>
      </text>
    </comment>
    <comment ref="H88" authorId="0" shapeId="0">
      <text>
        <r>
          <rPr>
            <b/>
            <sz val="9"/>
            <color indexed="81"/>
            <rFont val="Tahoma"/>
            <family val="2"/>
          </rPr>
          <t>OCI:</t>
        </r>
        <r>
          <rPr>
            <sz val="9"/>
            <color indexed="81"/>
            <rFont val="Tahoma"/>
            <family val="2"/>
          </rPr>
          <t xml:space="preserve">
Columna incluida en la versión 13 del PAAC 2022, del 24/08/2022, para el Plan de Gestión de la Integridad 2022</t>
        </r>
      </text>
    </comment>
    <comment ref="F90" authorId="0" shapeId="0">
      <text>
        <r>
          <rPr>
            <b/>
            <sz val="9"/>
            <color indexed="81"/>
            <rFont val="Tahoma"/>
            <family val="2"/>
          </rPr>
          <t>OCI:</t>
        </r>
        <r>
          <rPr>
            <sz val="9"/>
            <color indexed="81"/>
            <rFont val="Tahoma"/>
            <family val="2"/>
          </rPr>
          <t xml:space="preserve">
Modificado en PAAC versión 13 del 28/08/2022</t>
        </r>
      </text>
    </comment>
    <comment ref="H90" authorId="0" shapeId="0">
      <text>
        <r>
          <rPr>
            <b/>
            <sz val="9"/>
            <color indexed="81"/>
            <rFont val="Tahoma"/>
            <family val="2"/>
          </rPr>
          <t>OCI:</t>
        </r>
        <r>
          <rPr>
            <sz val="9"/>
            <color indexed="81"/>
            <rFont val="Tahoma"/>
            <family val="2"/>
          </rPr>
          <t xml:space="preserve">
Incluido en PAAC versión 13 del 28/08/2022</t>
        </r>
      </text>
    </comment>
    <comment ref="I90" authorId="0" shapeId="0">
      <text>
        <r>
          <rPr>
            <b/>
            <sz val="9"/>
            <color indexed="81"/>
            <rFont val="Tahoma"/>
            <family val="2"/>
          </rPr>
          <t>OCI:</t>
        </r>
        <r>
          <rPr>
            <sz val="9"/>
            <color indexed="81"/>
            <rFont val="Tahoma"/>
            <family val="2"/>
          </rPr>
          <t xml:space="preserve">
Modificado en PAAC versión 13 del 28/08/2022</t>
        </r>
      </text>
    </comment>
    <comment ref="J90" authorId="0" shapeId="0">
      <text>
        <r>
          <rPr>
            <b/>
            <sz val="9"/>
            <color indexed="81"/>
            <rFont val="Tahoma"/>
            <family val="2"/>
          </rPr>
          <t>OCI:</t>
        </r>
        <r>
          <rPr>
            <sz val="9"/>
            <color indexed="81"/>
            <rFont val="Tahoma"/>
            <family val="2"/>
          </rPr>
          <t xml:space="preserve">
Modificado en PAAC versión 13 del 28/08/2022</t>
        </r>
      </text>
    </comment>
    <comment ref="K90" authorId="0" shapeId="0">
      <text>
        <r>
          <rPr>
            <b/>
            <sz val="9"/>
            <color indexed="81"/>
            <rFont val="Tahoma"/>
            <family val="2"/>
          </rPr>
          <t>OCI:</t>
        </r>
        <r>
          <rPr>
            <sz val="9"/>
            <color indexed="81"/>
            <rFont val="Tahoma"/>
            <family val="2"/>
          </rPr>
          <t xml:space="preserve">
Modificado en PAAC versión 13 del 28/08/2022</t>
        </r>
      </text>
    </comment>
    <comment ref="F91" authorId="0" shapeId="0">
      <text>
        <r>
          <rPr>
            <b/>
            <sz val="9"/>
            <color indexed="81"/>
            <rFont val="Tahoma"/>
            <family val="2"/>
          </rPr>
          <t>OCI:</t>
        </r>
        <r>
          <rPr>
            <sz val="9"/>
            <color indexed="81"/>
            <rFont val="Tahoma"/>
            <family val="2"/>
          </rPr>
          <t xml:space="preserve">
Modificado en PAAC versión 13 del 28/08/2022</t>
        </r>
      </text>
    </comment>
    <comment ref="H91" authorId="0" shapeId="0">
      <text>
        <r>
          <rPr>
            <b/>
            <sz val="9"/>
            <color indexed="81"/>
            <rFont val="Tahoma"/>
            <family val="2"/>
          </rPr>
          <t>OCI:</t>
        </r>
        <r>
          <rPr>
            <sz val="9"/>
            <color indexed="81"/>
            <rFont val="Tahoma"/>
            <family val="2"/>
          </rPr>
          <t xml:space="preserve">
Incluido en PAAC versión 13 del 28/08/2022</t>
        </r>
      </text>
    </comment>
    <comment ref="I91" authorId="0" shapeId="0">
      <text>
        <r>
          <rPr>
            <b/>
            <sz val="9"/>
            <color indexed="81"/>
            <rFont val="Tahoma"/>
            <family val="2"/>
          </rPr>
          <t>OCI:</t>
        </r>
        <r>
          <rPr>
            <sz val="9"/>
            <color indexed="81"/>
            <rFont val="Tahoma"/>
            <family val="2"/>
          </rPr>
          <t xml:space="preserve">
Modificado en PAAC versión 13 del 28/08/2022</t>
        </r>
      </text>
    </comment>
    <comment ref="J91" authorId="0" shapeId="0">
      <text>
        <r>
          <rPr>
            <b/>
            <sz val="9"/>
            <color indexed="81"/>
            <rFont val="Tahoma"/>
            <family val="2"/>
          </rPr>
          <t>OCI:</t>
        </r>
        <r>
          <rPr>
            <sz val="9"/>
            <color indexed="81"/>
            <rFont val="Tahoma"/>
            <family val="2"/>
          </rPr>
          <t xml:space="preserve">
Modificado en PAAC versión 13 del 28/08/2022</t>
        </r>
      </text>
    </comment>
    <comment ref="K91" authorId="0" shapeId="0">
      <text>
        <r>
          <rPr>
            <b/>
            <sz val="9"/>
            <color indexed="81"/>
            <rFont val="Tahoma"/>
            <family val="2"/>
          </rPr>
          <t>OCI:</t>
        </r>
        <r>
          <rPr>
            <sz val="9"/>
            <color indexed="81"/>
            <rFont val="Tahoma"/>
            <family val="2"/>
          </rPr>
          <t xml:space="preserve">
Modificado en PAAC versión 13 del 28/08/2022</t>
        </r>
      </text>
    </comment>
    <comment ref="E92" authorId="0" shapeId="0">
      <text>
        <r>
          <rPr>
            <b/>
            <sz val="9"/>
            <color indexed="81"/>
            <rFont val="Tahoma"/>
            <family val="2"/>
          </rPr>
          <t>OCI:</t>
        </r>
        <r>
          <rPr>
            <sz val="9"/>
            <color indexed="81"/>
            <rFont val="Tahoma"/>
            <family val="2"/>
          </rPr>
          <t xml:space="preserve">
Modificado en PAAC versión 13 del 28/08/2022</t>
        </r>
      </text>
    </comment>
    <comment ref="F92" authorId="0" shapeId="0">
      <text>
        <r>
          <rPr>
            <b/>
            <sz val="9"/>
            <color indexed="81"/>
            <rFont val="Tahoma"/>
            <family val="2"/>
          </rPr>
          <t>OCI:</t>
        </r>
        <r>
          <rPr>
            <sz val="9"/>
            <color indexed="81"/>
            <rFont val="Tahoma"/>
            <family val="2"/>
          </rPr>
          <t xml:space="preserve">
Modificado en PAAC versión 13 del 28/08/2022</t>
        </r>
      </text>
    </comment>
    <comment ref="H92" authorId="0" shapeId="0">
      <text>
        <r>
          <rPr>
            <b/>
            <sz val="9"/>
            <color indexed="81"/>
            <rFont val="Tahoma"/>
            <family val="2"/>
          </rPr>
          <t>OCI:</t>
        </r>
        <r>
          <rPr>
            <sz val="9"/>
            <color indexed="81"/>
            <rFont val="Tahoma"/>
            <family val="2"/>
          </rPr>
          <t xml:space="preserve">
Incluido en PAAC versión 13 del 28/08/2022</t>
        </r>
      </text>
    </comment>
    <comment ref="I92" authorId="0" shapeId="0">
      <text>
        <r>
          <rPr>
            <b/>
            <sz val="9"/>
            <color indexed="81"/>
            <rFont val="Tahoma"/>
            <family val="2"/>
          </rPr>
          <t>OCI:</t>
        </r>
        <r>
          <rPr>
            <sz val="9"/>
            <color indexed="81"/>
            <rFont val="Tahoma"/>
            <family val="2"/>
          </rPr>
          <t xml:space="preserve">
Modificado en PAAC versión 13 del 28/08/2022</t>
        </r>
      </text>
    </comment>
    <comment ref="J92" authorId="0" shapeId="0">
      <text>
        <r>
          <rPr>
            <b/>
            <sz val="9"/>
            <color indexed="81"/>
            <rFont val="Tahoma"/>
            <family val="2"/>
          </rPr>
          <t>OCI:</t>
        </r>
        <r>
          <rPr>
            <sz val="9"/>
            <color indexed="81"/>
            <rFont val="Tahoma"/>
            <family val="2"/>
          </rPr>
          <t xml:space="preserve">
Modificado en PAAC versión 13 del 28/08/2022</t>
        </r>
      </text>
    </comment>
    <comment ref="E93" authorId="0" shapeId="0">
      <text>
        <r>
          <rPr>
            <b/>
            <sz val="9"/>
            <color indexed="81"/>
            <rFont val="Tahoma"/>
            <family val="2"/>
          </rPr>
          <t>OCI:</t>
        </r>
        <r>
          <rPr>
            <sz val="9"/>
            <color indexed="81"/>
            <rFont val="Tahoma"/>
            <family val="2"/>
          </rPr>
          <t xml:space="preserve">
Acción incluida en PAAC versión 13 del 28/08/2022</t>
        </r>
      </text>
    </comment>
    <comment ref="E94" authorId="0" shapeId="0">
      <text>
        <r>
          <rPr>
            <b/>
            <sz val="9"/>
            <color indexed="81"/>
            <rFont val="Tahoma"/>
            <family val="2"/>
          </rPr>
          <t>OCI:</t>
        </r>
        <r>
          <rPr>
            <sz val="9"/>
            <color indexed="81"/>
            <rFont val="Tahoma"/>
            <family val="2"/>
          </rPr>
          <t xml:space="preserve">
Modificado en PAAC versión 13 del 28/08/2022</t>
        </r>
      </text>
    </comment>
    <comment ref="F94" authorId="0" shapeId="0">
      <text>
        <r>
          <rPr>
            <b/>
            <sz val="9"/>
            <color indexed="81"/>
            <rFont val="Tahoma"/>
            <family val="2"/>
          </rPr>
          <t>OCI:</t>
        </r>
        <r>
          <rPr>
            <sz val="9"/>
            <color indexed="81"/>
            <rFont val="Tahoma"/>
            <family val="2"/>
          </rPr>
          <t xml:space="preserve">
Modificado en PAAC versión 13 del 28/08/2022</t>
        </r>
      </text>
    </comment>
    <comment ref="H94" authorId="0" shapeId="0">
      <text>
        <r>
          <rPr>
            <b/>
            <sz val="9"/>
            <color indexed="81"/>
            <rFont val="Tahoma"/>
            <family val="2"/>
          </rPr>
          <t>OCI:</t>
        </r>
        <r>
          <rPr>
            <sz val="9"/>
            <color indexed="81"/>
            <rFont val="Tahoma"/>
            <family val="2"/>
          </rPr>
          <t xml:space="preserve">
Incluido en PAAC versión 13 del 28/08/2022</t>
        </r>
      </text>
    </comment>
    <comment ref="J94" authorId="0" shapeId="0">
      <text>
        <r>
          <rPr>
            <b/>
            <sz val="9"/>
            <color indexed="81"/>
            <rFont val="Tahoma"/>
            <family val="2"/>
          </rPr>
          <t>OCI:</t>
        </r>
        <r>
          <rPr>
            <sz val="9"/>
            <color indexed="81"/>
            <rFont val="Tahoma"/>
            <family val="2"/>
          </rPr>
          <t xml:space="preserve">
Modificado en PAAC versión 13 del 28/08/2022</t>
        </r>
      </text>
    </comment>
    <comment ref="K94" authorId="0" shapeId="0">
      <text>
        <r>
          <rPr>
            <b/>
            <sz val="9"/>
            <color indexed="81"/>
            <rFont val="Tahoma"/>
            <family val="2"/>
          </rPr>
          <t>OCI:</t>
        </r>
        <r>
          <rPr>
            <sz val="9"/>
            <color indexed="81"/>
            <rFont val="Tahoma"/>
            <family val="2"/>
          </rPr>
          <t xml:space="preserve">
Modificado en PAAC versión 13 del 28/08/2022</t>
        </r>
      </text>
    </comment>
    <comment ref="E95" authorId="0" shapeId="0">
      <text>
        <r>
          <rPr>
            <b/>
            <sz val="9"/>
            <color indexed="81"/>
            <rFont val="Tahoma"/>
            <family val="2"/>
          </rPr>
          <t>OCI:</t>
        </r>
        <r>
          <rPr>
            <sz val="9"/>
            <color indexed="81"/>
            <rFont val="Tahoma"/>
            <family val="2"/>
          </rPr>
          <t xml:space="preserve">
Modificado en PAAC versión 13 del 28/08/2022</t>
        </r>
      </text>
    </comment>
    <comment ref="F95" authorId="0" shapeId="0">
      <text>
        <r>
          <rPr>
            <b/>
            <sz val="9"/>
            <color indexed="81"/>
            <rFont val="Tahoma"/>
            <family val="2"/>
          </rPr>
          <t>OCI:</t>
        </r>
        <r>
          <rPr>
            <sz val="9"/>
            <color indexed="81"/>
            <rFont val="Tahoma"/>
            <family val="2"/>
          </rPr>
          <t xml:space="preserve">
Modificado en PAAC versión 13 del 28/08/2022</t>
        </r>
      </text>
    </comment>
    <comment ref="H95" authorId="0" shapeId="0">
      <text>
        <r>
          <rPr>
            <b/>
            <sz val="9"/>
            <color indexed="81"/>
            <rFont val="Tahoma"/>
            <family val="2"/>
          </rPr>
          <t>OCI:</t>
        </r>
        <r>
          <rPr>
            <sz val="9"/>
            <color indexed="81"/>
            <rFont val="Tahoma"/>
            <family val="2"/>
          </rPr>
          <t xml:space="preserve">
Incluido en PAAC versión 13 del 28/08/2022</t>
        </r>
      </text>
    </comment>
    <comment ref="I95" authorId="0" shapeId="0">
      <text>
        <r>
          <rPr>
            <b/>
            <sz val="9"/>
            <color indexed="81"/>
            <rFont val="Tahoma"/>
            <family val="2"/>
          </rPr>
          <t>OCI:</t>
        </r>
        <r>
          <rPr>
            <sz val="9"/>
            <color indexed="81"/>
            <rFont val="Tahoma"/>
            <family val="2"/>
          </rPr>
          <t xml:space="preserve">
Modificado en PAAC versión 13 del 28/08/2022</t>
        </r>
      </text>
    </comment>
    <comment ref="J95" authorId="0" shapeId="0">
      <text>
        <r>
          <rPr>
            <b/>
            <sz val="9"/>
            <color indexed="81"/>
            <rFont val="Tahoma"/>
            <family val="2"/>
          </rPr>
          <t>OCI:</t>
        </r>
        <r>
          <rPr>
            <sz val="9"/>
            <color indexed="81"/>
            <rFont val="Tahoma"/>
            <family val="2"/>
          </rPr>
          <t xml:space="preserve">
Modificado en PAAC versión 13 del 28/08/2022</t>
        </r>
      </text>
    </comment>
    <comment ref="K95" authorId="0" shapeId="0">
      <text>
        <r>
          <rPr>
            <b/>
            <sz val="9"/>
            <color indexed="81"/>
            <rFont val="Tahoma"/>
            <family val="2"/>
          </rPr>
          <t>OCI:</t>
        </r>
        <r>
          <rPr>
            <sz val="9"/>
            <color indexed="81"/>
            <rFont val="Tahoma"/>
            <family val="2"/>
          </rPr>
          <t xml:space="preserve">
Modificado en PAAC versión 13 del 28/08/2022</t>
        </r>
      </text>
    </comment>
    <comment ref="E96" authorId="0" shapeId="0">
      <text>
        <r>
          <rPr>
            <b/>
            <sz val="9"/>
            <color indexed="81"/>
            <rFont val="Tahoma"/>
            <family val="2"/>
          </rPr>
          <t>OCI:</t>
        </r>
        <r>
          <rPr>
            <sz val="9"/>
            <color indexed="81"/>
            <rFont val="Tahoma"/>
            <family val="2"/>
          </rPr>
          <t xml:space="preserve">
Acción incluida en PAAC versión 13 del 28/08/2022</t>
        </r>
      </text>
    </comment>
    <comment ref="E97" authorId="0" shapeId="0">
      <text>
        <r>
          <rPr>
            <b/>
            <sz val="9"/>
            <color indexed="81"/>
            <rFont val="Tahoma"/>
            <family val="2"/>
          </rPr>
          <t>OCI:</t>
        </r>
        <r>
          <rPr>
            <sz val="9"/>
            <color indexed="81"/>
            <rFont val="Tahoma"/>
            <family val="2"/>
          </rPr>
          <t xml:space="preserve">
Modificado en PAAC versión 13 del 28/08/2022</t>
        </r>
      </text>
    </comment>
    <comment ref="F97" authorId="0" shapeId="0">
      <text>
        <r>
          <rPr>
            <b/>
            <sz val="9"/>
            <color indexed="81"/>
            <rFont val="Tahoma"/>
            <family val="2"/>
          </rPr>
          <t>OCI:</t>
        </r>
        <r>
          <rPr>
            <sz val="9"/>
            <color indexed="81"/>
            <rFont val="Tahoma"/>
            <family val="2"/>
          </rPr>
          <t xml:space="preserve">
Modificado en PAAC versión 13 del 28/08/2022</t>
        </r>
      </text>
    </comment>
    <comment ref="H97" authorId="0" shapeId="0">
      <text>
        <r>
          <rPr>
            <b/>
            <sz val="9"/>
            <color indexed="81"/>
            <rFont val="Tahoma"/>
            <family val="2"/>
          </rPr>
          <t>OCI:</t>
        </r>
        <r>
          <rPr>
            <sz val="9"/>
            <color indexed="81"/>
            <rFont val="Tahoma"/>
            <family val="2"/>
          </rPr>
          <t xml:space="preserve">
Incluido en PAAC versión 13 del 28/08/2022</t>
        </r>
      </text>
    </comment>
    <comment ref="J97" authorId="0" shapeId="0">
      <text>
        <r>
          <rPr>
            <b/>
            <sz val="9"/>
            <color indexed="81"/>
            <rFont val="Tahoma"/>
            <family val="2"/>
          </rPr>
          <t>OCI:</t>
        </r>
        <r>
          <rPr>
            <sz val="9"/>
            <color indexed="81"/>
            <rFont val="Tahoma"/>
            <family val="2"/>
          </rPr>
          <t xml:space="preserve">
Modificado en PAAC versión 13 del 28/08/2022</t>
        </r>
      </text>
    </comment>
    <comment ref="E98" authorId="0" shapeId="0">
      <text>
        <r>
          <rPr>
            <b/>
            <sz val="9"/>
            <color indexed="81"/>
            <rFont val="Tahoma"/>
            <family val="2"/>
          </rPr>
          <t>OCI:</t>
        </r>
        <r>
          <rPr>
            <sz val="9"/>
            <color indexed="81"/>
            <rFont val="Tahoma"/>
            <family val="2"/>
          </rPr>
          <t xml:space="preserve">
Modificado en PAAC versión 13 del 28/08/2022</t>
        </r>
      </text>
    </comment>
    <comment ref="F98" authorId="0" shapeId="0">
      <text>
        <r>
          <rPr>
            <b/>
            <sz val="9"/>
            <color indexed="81"/>
            <rFont val="Tahoma"/>
            <family val="2"/>
          </rPr>
          <t>OCI:</t>
        </r>
        <r>
          <rPr>
            <sz val="9"/>
            <color indexed="81"/>
            <rFont val="Tahoma"/>
            <family val="2"/>
          </rPr>
          <t xml:space="preserve">
Modificado en PAAC versión 13 del 28/08/2022</t>
        </r>
      </text>
    </comment>
    <comment ref="H98" authorId="0" shapeId="0">
      <text>
        <r>
          <rPr>
            <b/>
            <sz val="9"/>
            <color indexed="81"/>
            <rFont val="Tahoma"/>
            <family val="2"/>
          </rPr>
          <t>OCI:</t>
        </r>
        <r>
          <rPr>
            <sz val="9"/>
            <color indexed="81"/>
            <rFont val="Tahoma"/>
            <family val="2"/>
          </rPr>
          <t xml:space="preserve">
Incluido en PAAC versión 13 del 28/08/2022</t>
        </r>
      </text>
    </comment>
    <comment ref="J98" authorId="0" shapeId="0">
      <text>
        <r>
          <rPr>
            <b/>
            <sz val="9"/>
            <color indexed="81"/>
            <rFont val="Tahoma"/>
            <family val="2"/>
          </rPr>
          <t>OCI:</t>
        </r>
        <r>
          <rPr>
            <sz val="9"/>
            <color indexed="81"/>
            <rFont val="Tahoma"/>
            <family val="2"/>
          </rPr>
          <t xml:space="preserve">
Modificado en PAAC versión 13 del 28/08/2022</t>
        </r>
      </text>
    </comment>
    <comment ref="E99" authorId="0" shapeId="0">
      <text>
        <r>
          <rPr>
            <b/>
            <sz val="9"/>
            <color indexed="81"/>
            <rFont val="Tahoma"/>
            <family val="2"/>
          </rPr>
          <t>OCI:</t>
        </r>
        <r>
          <rPr>
            <sz val="9"/>
            <color indexed="81"/>
            <rFont val="Tahoma"/>
            <family val="2"/>
          </rPr>
          <t xml:space="preserve">
Modificado en PAAC versión 13 del 28/08/2022</t>
        </r>
      </text>
    </comment>
    <comment ref="F99" authorId="0" shapeId="0">
      <text>
        <r>
          <rPr>
            <b/>
            <sz val="9"/>
            <color indexed="81"/>
            <rFont val="Tahoma"/>
            <family val="2"/>
          </rPr>
          <t>OCI:</t>
        </r>
        <r>
          <rPr>
            <sz val="9"/>
            <color indexed="81"/>
            <rFont val="Tahoma"/>
            <family val="2"/>
          </rPr>
          <t xml:space="preserve">
Modificado en PAAC versión 13 del 28/08/2022</t>
        </r>
      </text>
    </comment>
    <comment ref="H99" authorId="0" shapeId="0">
      <text>
        <r>
          <rPr>
            <b/>
            <sz val="9"/>
            <color indexed="81"/>
            <rFont val="Tahoma"/>
            <family val="2"/>
          </rPr>
          <t>OCI:</t>
        </r>
        <r>
          <rPr>
            <sz val="9"/>
            <color indexed="81"/>
            <rFont val="Tahoma"/>
            <family val="2"/>
          </rPr>
          <t xml:space="preserve">
Incluido en PAAC versión 13 del 28/08/2022</t>
        </r>
      </text>
    </comment>
    <comment ref="E100" authorId="0" shapeId="0">
      <text>
        <r>
          <rPr>
            <b/>
            <sz val="9"/>
            <color indexed="81"/>
            <rFont val="Tahoma"/>
            <family val="2"/>
          </rPr>
          <t>OCI:</t>
        </r>
        <r>
          <rPr>
            <sz val="9"/>
            <color indexed="81"/>
            <rFont val="Tahoma"/>
            <family val="2"/>
          </rPr>
          <t xml:space="preserve">
Acción incluida en PAAC versión 13 del 28/08/2022</t>
        </r>
      </text>
    </comment>
    <comment ref="E101" authorId="0" shapeId="0">
      <text>
        <r>
          <rPr>
            <b/>
            <sz val="9"/>
            <color indexed="81"/>
            <rFont val="Tahoma"/>
            <family val="2"/>
          </rPr>
          <t>OCI:</t>
        </r>
        <r>
          <rPr>
            <sz val="9"/>
            <color indexed="81"/>
            <rFont val="Tahoma"/>
            <family val="2"/>
          </rPr>
          <t xml:space="preserve">
Acción incluida en PAAC versión 13 del 28/08/2022</t>
        </r>
      </text>
    </comment>
    <comment ref="E102" authorId="0" shapeId="0">
      <text>
        <r>
          <rPr>
            <b/>
            <sz val="9"/>
            <color indexed="81"/>
            <rFont val="Tahoma"/>
            <family val="2"/>
          </rPr>
          <t>OCI:</t>
        </r>
        <r>
          <rPr>
            <sz val="9"/>
            <color indexed="81"/>
            <rFont val="Tahoma"/>
            <family val="2"/>
          </rPr>
          <t xml:space="preserve">
Acción incluida en PAAC versión 13 del 28/08/2022</t>
        </r>
      </text>
    </comment>
    <comment ref="E103" authorId="0" shapeId="0">
      <text>
        <r>
          <rPr>
            <b/>
            <sz val="9"/>
            <color indexed="81"/>
            <rFont val="Tahoma"/>
            <family val="2"/>
          </rPr>
          <t>OCI:</t>
        </r>
        <r>
          <rPr>
            <sz val="9"/>
            <color indexed="81"/>
            <rFont val="Tahoma"/>
            <family val="2"/>
          </rPr>
          <t xml:space="preserve">
Modificado en PAAC versión 13 del 28/08/2022</t>
        </r>
      </text>
    </comment>
    <comment ref="F103" authorId="0" shapeId="0">
      <text>
        <r>
          <rPr>
            <b/>
            <sz val="9"/>
            <color indexed="81"/>
            <rFont val="Tahoma"/>
            <family val="2"/>
          </rPr>
          <t>OCI:</t>
        </r>
        <r>
          <rPr>
            <sz val="9"/>
            <color indexed="81"/>
            <rFont val="Tahoma"/>
            <family val="2"/>
          </rPr>
          <t xml:space="preserve">
Modificado en PAAC versión 13 del 28/08/2022</t>
        </r>
      </text>
    </comment>
    <comment ref="H103" authorId="0" shapeId="0">
      <text>
        <r>
          <rPr>
            <b/>
            <sz val="9"/>
            <color indexed="81"/>
            <rFont val="Tahoma"/>
            <family val="2"/>
          </rPr>
          <t>OCI:</t>
        </r>
        <r>
          <rPr>
            <sz val="9"/>
            <color indexed="81"/>
            <rFont val="Tahoma"/>
            <family val="2"/>
          </rPr>
          <t xml:space="preserve">
Incluido en PAAC versión 13 del 28/08/2022</t>
        </r>
      </text>
    </comment>
    <comment ref="I103" authorId="0" shapeId="0">
      <text>
        <r>
          <rPr>
            <b/>
            <sz val="9"/>
            <color indexed="81"/>
            <rFont val="Tahoma"/>
            <family val="2"/>
          </rPr>
          <t>OCI:</t>
        </r>
        <r>
          <rPr>
            <sz val="9"/>
            <color indexed="81"/>
            <rFont val="Tahoma"/>
            <family val="2"/>
          </rPr>
          <t xml:space="preserve">
Modificado en PAAC versión 13 del 28/08/2022</t>
        </r>
      </text>
    </comment>
  </commentList>
</comments>
</file>

<file path=xl/sharedStrings.xml><?xml version="1.0" encoding="utf-8"?>
<sst xmlns="http://schemas.openxmlformats.org/spreadsheetml/2006/main" count="886" uniqueCount="630">
  <si>
    <t>SUBCOMPONENTE</t>
  </si>
  <si>
    <t>ACTIVIDADES</t>
  </si>
  <si>
    <t>META Ó PRODUCTO</t>
  </si>
  <si>
    <t>RESPONSABLE</t>
  </si>
  <si>
    <t>Política de Riesgos</t>
  </si>
  <si>
    <t>Construcción del Mapa de Riesgos de Corrupción</t>
  </si>
  <si>
    <t>Consulta y Divulgación</t>
  </si>
  <si>
    <t>Monitoreo y Revisión</t>
  </si>
  <si>
    <t>Seguimiento</t>
  </si>
  <si>
    <t>2.1</t>
  </si>
  <si>
    <t>2.2</t>
  </si>
  <si>
    <t>2.3</t>
  </si>
  <si>
    <t>N°</t>
  </si>
  <si>
    <t>INICIO
dd/mm/aa</t>
  </si>
  <si>
    <t>FIN
dd/mm/aa</t>
  </si>
  <si>
    <t>FECHA PROGRAMADA</t>
  </si>
  <si>
    <t>1. Información de calidad y en lenguaje comprensible</t>
  </si>
  <si>
    <t>OAP - OAC</t>
  </si>
  <si>
    <t>Notas de Comunicación, informe monitoreo de medios, Página web actualizada</t>
  </si>
  <si>
    <t>OAC</t>
  </si>
  <si>
    <t>2. Diálogo de doble vía con la ciudadanía y sus organizaciones</t>
  </si>
  <si>
    <t>2.4</t>
  </si>
  <si>
    <t>4. Evaluación y retroalimentación a la gestión interinstitucional</t>
  </si>
  <si>
    <t>Encuestas de satisfacción</t>
  </si>
  <si>
    <t>Subcomponente 5                              Relacionamiento con el ciudadano</t>
  </si>
  <si>
    <t>Observatorio de Percepción y Satisfacción Ciudadana</t>
  </si>
  <si>
    <t>COMPONENTE 5: Mecanismos para la Transparencia y Acceso a la Información</t>
  </si>
  <si>
    <t>Publicar información sobre contratación Pública</t>
  </si>
  <si>
    <t>OAP
Áreas IDU</t>
  </si>
  <si>
    <t>Áreas IDU responsables de la información</t>
  </si>
  <si>
    <t>STRH</t>
  </si>
  <si>
    <t>Datos de adjudicación y ejecución de contratos, incluidos concursos y licitaciones</t>
  </si>
  <si>
    <t>Elaborar los Instrumentos de Gestión de la Información</t>
  </si>
  <si>
    <t>ACTIVIDADES CUMPLIDAS</t>
  </si>
  <si>
    <t>% DE AVANCE</t>
  </si>
  <si>
    <t>OBSERVACIONES</t>
  </si>
  <si>
    <t>OCI</t>
  </si>
  <si>
    <t>Informe de la Política de Riesgos.</t>
  </si>
  <si>
    <t>Aplicar encuestas de satisfacción en la audiencia de Rendición de Cuentas y al finalizar las mesas de construcción de ciudad y ciudadanía.</t>
  </si>
  <si>
    <t>STRT</t>
  </si>
  <si>
    <t>DTGC</t>
  </si>
  <si>
    <t>Servidores con información actualizada / Servidores de planta activos</t>
  </si>
  <si>
    <t>Información en Página web actualizada</t>
  </si>
  <si>
    <t>Informes de gestión y auditorías en Página web actualizada</t>
  </si>
  <si>
    <t>Información de Rendición de cuentas en la página WEB IDU</t>
  </si>
  <si>
    <t>Disponer en la página WEB, la información de los ejercicios de rendición de cuentas de la entidad.</t>
  </si>
  <si>
    <t>Matriz de Riesgos de corrupción con Seguimiento enviado a la Of. Asesora de Planeación (OAP)</t>
  </si>
  <si>
    <t>Publicar las matrices de Riesgos con seguimiento en la página WEB IDU</t>
  </si>
  <si>
    <t>Matriz de Riesgos Institucional publicada en la WEB IDU.</t>
  </si>
  <si>
    <t>Seguimiento Cuatrimestral a la Estrategia de Riesgos de Corrupción.</t>
  </si>
  <si>
    <t>Registro de seguimiento PAAC publicado</t>
  </si>
  <si>
    <t>INSTITUTO DE DESARROLLO URBANO - IDU</t>
  </si>
  <si>
    <t>Nombre del Trámite, Proceso o Procedimiento</t>
  </si>
  <si>
    <t>Situación Actual</t>
  </si>
  <si>
    <t>Beneficio al Ciudadano y/o Entidad</t>
  </si>
  <si>
    <t>Dependencia Responsable</t>
  </si>
  <si>
    <t>Fecha de Realización</t>
  </si>
  <si>
    <t>Mejora por implementar</t>
  </si>
  <si>
    <t>Tipo de Racionalización</t>
  </si>
  <si>
    <t>Presentar en la página WEB del IDU y para información de la ciudadanía, los elementos de la planeación y la gestión presupuestal y financiera en el marco del Plan de Desarrollo vigente, entre los que se encuentran: la misión, la visión, los planes de acción por dependencia, el plan anual de adquisiciones, la ejecución presupuestal, estados financieros.</t>
  </si>
  <si>
    <t>Información de la Planeación en Página web actualizada</t>
  </si>
  <si>
    <t>Publicar en la página WEB del IDU y para información de la ciudadanía, la estructura organizacional, el modelo de gestión, los proyectos especiales, los trámites y servicios, Información técnica sobre la infraestructura de transporte, vial y espacio público de la ciudad, el visor de obras.</t>
  </si>
  <si>
    <t>Disponer para la ciudadanía la información sobre la gestión realizada en documentos como: Informe de gestión y resultados, Indicadores de Gestión, Informes de Auditorías de la dependencia de Control Interno y de Entes de control.</t>
  </si>
  <si>
    <t>A través de la Oficina Asesora de Comunicaciones seguir- informando a los ciudadanos, de manera clara y oportuna y mediante los canales internos y externos, el accionar de la Entidad en lo que tiene que ver con su Misión.</t>
  </si>
  <si>
    <t>Con el fin de mantener un diálogo directo con actores políticos y sociales, la entidad asiste a citaciones y espacios convocados por congresistas, concejales, ediles, líderes comunales, entes de control, entre otros para brindar información sobre los proyectos de infraestructura y espacio público de interés para la comunidad.</t>
  </si>
  <si>
    <t>Fecha Programada</t>
  </si>
  <si>
    <t>Subcomponente</t>
  </si>
  <si>
    <t>Actividades</t>
  </si>
  <si>
    <t>Meta o Producto</t>
  </si>
  <si>
    <t>Indicador</t>
  </si>
  <si>
    <t>Responsable</t>
  </si>
  <si>
    <t>Mantener actualizada la información a través de la sensibilización de los servidores respecto a la obligatoriedad de dicho deber.</t>
  </si>
  <si>
    <t>Subcomponente 3 Elaboración de Instrumentos de Gestión de la Información</t>
  </si>
  <si>
    <t>3.1.1</t>
  </si>
  <si>
    <t>3.1.2</t>
  </si>
  <si>
    <t>Actualizar el Registro de Activos de la información, dando cumplimiento al artículo 13 de la Ley 1712 de 2014.</t>
  </si>
  <si>
    <t>Generales</t>
  </si>
  <si>
    <t>Inducción al personal nuevo incluyendo el tema de Ley de Transparencia</t>
  </si>
  <si>
    <t>Inducción en Ley de Transparencia</t>
  </si>
  <si>
    <t>Estrategia implementada</t>
  </si>
  <si>
    <t>Subcomponente 5 
Monitoreo del Acceso a la Información Pública</t>
  </si>
  <si>
    <t>Plan de Gestión de Integridad</t>
  </si>
  <si>
    <t>INICIO</t>
  </si>
  <si>
    <t>FIN</t>
  </si>
  <si>
    <t>2.</t>
  </si>
  <si>
    <t>Contexto Estratégico del riesgo consolidado para el 100% de los procesos publicado.</t>
  </si>
  <si>
    <t>Realizar seguimiento y revisión a la  política de riesgos.</t>
  </si>
  <si>
    <t>Acciones Racionalización</t>
  </si>
  <si>
    <t>ISMAEL MARTÍNEZ GUERRERO</t>
  </si>
  <si>
    <t>CAMILO OSWALDO BARAJAS SIERRA</t>
  </si>
  <si>
    <t>Profesional especializado OCI</t>
  </si>
  <si>
    <t>ADRIANA MABEL NIÑO ACOSTA</t>
  </si>
  <si>
    <t>Jefe de la Oficina de Control Interno</t>
  </si>
  <si>
    <t>ELABORADO POR:</t>
  </si>
  <si>
    <t>Aplicar herramientas que permitan conocer la expectativa, percepción y satisfacción de la ciudadanía frente al desarrollo de la misión Institucional.</t>
  </si>
  <si>
    <t># de funcionario s (sic) nuevos en planta con inducción en Ley Transparencia / # de funcionarios nuevos en planta</t>
  </si>
  <si>
    <t>% DE AVANCE
Periodo</t>
  </si>
  <si>
    <t>% DE AVANCE
Acumulado</t>
  </si>
  <si>
    <t>Revisar y actualizar el contexto estratégico del riesgo.</t>
  </si>
  <si>
    <t>Monitorear las matrices de Riesgos de corrupción por proceso y enviar a la OAP para consolidación. (Seguimiento x proceso).</t>
  </si>
  <si>
    <t>1.</t>
  </si>
  <si>
    <t>Un Curso de Desarrollo Urbano</t>
  </si>
  <si>
    <t>Implementar mecanismos de socialización (comunicacionales internos), para la atención oportuna de los Derechos de Petición.</t>
  </si>
  <si>
    <t>Verificar y ajustar los links de la Ley de transparencia publicados en la Web IDU, por ocasión de los cambios técnicos sucedidos en la página WEB IDU.</t>
  </si>
  <si>
    <t>links verificados y/o ajustados / Total links que dan cumplimiento a la ley 1712 de 2014</t>
  </si>
  <si>
    <t>No de actualizaciones/ doce (12) actualizaciones anuales</t>
  </si>
  <si>
    <t>Subcomponente 2                               Lineamientos de Transparencia Pasiva</t>
  </si>
  <si>
    <t>Mantener actualizada la información del componente “11. Transparencia Pasiva” que da cumplimiento en la web de la entidad, generado por ITA.</t>
  </si>
  <si>
    <t>Dar cumplimiento a lo pedido por la Ley de Transparencia  en materia de “Transparencia pasiva”</t>
  </si>
  <si>
    <t>ítems en cumplimiento y actualizados del numeral 11/ ítems que componen el numeral 11</t>
  </si>
  <si>
    <t>#Actualizaciones ejecutadas/ #Actualizaciones planeadas*100</t>
  </si>
  <si>
    <t>Estrategia de divulgación</t>
  </si>
  <si>
    <t>Fecha prevista cumplimiento</t>
  </si>
  <si>
    <t>COMPONENTE 4: Atención al Ciudadano</t>
  </si>
  <si>
    <t>COMPONENTE 3: Rendición de Cuentas</t>
  </si>
  <si>
    <t>COMPONENTE 2: Racionalización de Trámites</t>
  </si>
  <si>
    <t>Subsistema de Gestión Antisoborno</t>
  </si>
  <si>
    <t>OAP 
OAC</t>
  </si>
  <si>
    <t>COMPONENTE 1: Gestión del Riesgo de Corrupción - Mapa de Riesgos de Corrupción</t>
  </si>
  <si>
    <t>COMPONENTE 6: Iniciativas Adicionales</t>
  </si>
  <si>
    <t>N.A. = No Aplica</t>
  </si>
  <si>
    <t xml:space="preserve">#actualizaciones realizadas/ # actualizaciones programadas 
Información publicada y actualizada / Total de información requerida por la norma * 100 </t>
  </si>
  <si>
    <t>% DE AVANCE Periodo</t>
  </si>
  <si>
    <t>OAP 
Comité Institucional de Coordinación de Control Interno</t>
  </si>
  <si>
    <t>Administrativa</t>
  </si>
  <si>
    <t>Permanente
y
seguimiento cuatrimestral</t>
  </si>
  <si>
    <t>Una Audiencia de rendición de cuentas.</t>
  </si>
  <si>
    <t>3. Responsabilidad</t>
  </si>
  <si>
    <t>Continuar formando a la ciudadanía y a los colaboradores IDU (contratistas, interventorías, profesionales sociales) en cultura ciudadana, derecho a la ciudad, servicio a la ciudadanía, control social, y otras temáticas de competencia del Instituto, con el fin de fomentar la participación y motivar la cultura de la rendición de cuentas</t>
  </si>
  <si>
    <t>Permanente y seguimiento cuatrimestral</t>
  </si>
  <si>
    <t>Seguimiento Plataforma COLIBRI</t>
  </si>
  <si>
    <t>Se divulgará a la ciudadanía y a la gente IDU acerca de los trámites y servicios de la entidad, utilizando piezas gráficas de comunicación digital.</t>
  </si>
  <si>
    <t>Procesos de inducción a residentes sociales de los proyectos de infraestructura a cargo del IDU.</t>
  </si>
  <si>
    <t>Permanente con seguimiento cuatrimestral</t>
  </si>
  <si>
    <t>Subcomponente 1 
Lineamientos de Transparencia Activa</t>
  </si>
  <si>
    <t>Información publicada y actualizada / Total de información requerida por la norma x 100</t>
  </si>
  <si>
    <t>Actualizar el esquema de publicación, atendiendo lo dispuesto en el capítulo (sic) 12 de la Ley 1712 de 2014.</t>
  </si>
  <si>
    <t>Socialización a Gente IDU en la Ley de Transparencia</t>
  </si>
  <si>
    <t>Iniciativa Adicional</t>
  </si>
  <si>
    <t>N.°</t>
  </si>
  <si>
    <t>Aspecto / Subcomponente / Etapa / Fase</t>
  </si>
  <si>
    <t>Actividad</t>
  </si>
  <si>
    <t>Gestión del riesgo de soborno.</t>
  </si>
  <si>
    <t xml:space="preserve">Formación y toma de conciencia. 
</t>
  </si>
  <si>
    <t>Fortalecer la Cultura de integridad y cumplimiento para directivos y colaboradores del IDU.</t>
  </si>
  <si>
    <t xml:space="preserve">SGGC </t>
  </si>
  <si>
    <t>Toma de conciencia de los socios de negocio</t>
  </si>
  <si>
    <t>Alistamiento</t>
  </si>
  <si>
    <t>Armonización</t>
  </si>
  <si>
    <t>Diagnóstico</t>
  </si>
  <si>
    <t>Implementación</t>
  </si>
  <si>
    <t>SEGUIMIENTO AL PLAN ANTICORRUPCIÓN Y DE ATENCIÓN AL CIUDADANO 2022</t>
  </si>
  <si>
    <t>CUATRIMESTRE III - 2022</t>
  </si>
  <si>
    <t>SEGUIMIENTO OCI # 3  - 31 DICIEMBRE 2022</t>
  </si>
  <si>
    <t>CUATRIMESTRE I - 2022</t>
  </si>
  <si>
    <t>SEGUIMIENTO OCI # 1  - 30 ABRIL 2022</t>
  </si>
  <si>
    <t>CUATRIMESTRE II - 2022</t>
  </si>
  <si>
    <t>SEGUIMIENTO OCI # 2  - 31 AGOSTO 2022</t>
  </si>
  <si>
    <t>Durante el 1er trimestre de 2022</t>
  </si>
  <si>
    <t>Identificar y publicar las matrices de riesgos de corrupción 2022.</t>
  </si>
  <si>
    <t>Matriz Consolidada de riesgos de corrupción 2022 publicada en la WEB IDU.</t>
  </si>
  <si>
    <t>Hasta el 31-ene-2022</t>
  </si>
  <si>
    <t>1.1.1</t>
  </si>
  <si>
    <t>1.2.1</t>
  </si>
  <si>
    <t>1.3.1</t>
  </si>
  <si>
    <t>1.3.2</t>
  </si>
  <si>
    <t>1.4.1</t>
  </si>
  <si>
    <t>1.5.1</t>
  </si>
  <si>
    <t>OAP 
Áreas IDU</t>
  </si>
  <si>
    <t>Desde el 1-oct-2022  Hasta el 31-oct-2022</t>
  </si>
  <si>
    <t>Hasta los 6 primeros días hábiles de mayo, septiembre y enero.</t>
  </si>
  <si>
    <t>Hasta los 10 primeros días hábiles de mayo, septiembre y enero.</t>
  </si>
  <si>
    <t>Hasta los 10 primeros días hábiles de mayo, septiembre y enero</t>
  </si>
  <si>
    <t>Intervención de Urbanizadores y/o Terceros</t>
  </si>
  <si>
    <t>Solicitud de uso de espacio público administrado por el Instituto de Desarrollo Urbano-IDU para aprovechamiento Económico</t>
  </si>
  <si>
    <t>Disminución de documentos y costos</t>
  </si>
  <si>
    <t>Tecnológica</t>
  </si>
  <si>
    <t>Eliminación de requisitos</t>
  </si>
  <si>
    <t>Dirección Técnica de Administración de Infraestructura 
Oficina Asesora de Planeación 
Dirección General</t>
  </si>
  <si>
    <t xml:space="preserve">Dirección Técnica de Administración de Infraestructura </t>
  </si>
  <si>
    <t>Ahorro en tiempo y dinero por desplazamiento</t>
  </si>
  <si>
    <t>El pago se realiza directamante en una sucursal del Banco de Occidente</t>
  </si>
  <si>
    <t>Implementación de Botón PSE para que se pueda realizar el pago de manera virtual.</t>
  </si>
  <si>
    <t>3.1.3</t>
  </si>
  <si>
    <t>3.1.4</t>
  </si>
  <si>
    <t>3.1.5</t>
  </si>
  <si>
    <t>Mantener actualizada la información con seguimiento cuatrimestral hasta Dic 2022</t>
  </si>
  <si>
    <t>3.2.1</t>
  </si>
  <si>
    <t>Al menos 334 Comités IDU realizados en los proyectos en ejecución.</t>
  </si>
  <si>
    <t>ORSC</t>
  </si>
  <si>
    <t>Dic 2022 Con seguimiento cuatrimestral</t>
  </si>
  <si>
    <t>Durante el 2022 mantener las Mesas de Construcción de Ciudad y Ciudadanía enfocadas en los principales proyectos de ciudad y atendiendo los grupos de valor identificados por la Entidad. Estos espacios buscarán la retroalimentación de los interesados en la gestión institucional y un acompañamiento permanente de la comunidad sobre la gestión que el Instituto hace en el territorio (actual y propuesto).</t>
  </si>
  <si>
    <t>3. 2.2</t>
  </si>
  <si>
    <t>Dic 2022 con seguimiento cuatrimestral</t>
  </si>
  <si>
    <t>3.2.3</t>
  </si>
  <si>
    <t>Al menos 450 espacios con asistencia del IDU reportados en el aplicativo de seguimiento.</t>
  </si>
  <si>
    <t>Abril 2022</t>
  </si>
  <si>
    <t>DG – OAC - ORSC</t>
  </si>
  <si>
    <t>Realizar audiencia de rendición de cuentas coordinada con el sector Movilidad sobre la gestión 2021, con el fin de contarle a la ciudadanía los proyectos en materia de infraestructura vial y de espacio público para Bogotá</t>
  </si>
  <si>
    <t>3.2.4</t>
  </si>
  <si>
    <t>3.3.1</t>
  </si>
  <si>
    <t>Procesos de sensibilización a contratistas e interventorías, enfocados en los derechos concertados por el sector Movilidad: una vida libre de violencias y una cultura libre de sexismos, establecidos en la Política Pública de Mujeres y Equidad de Género.</t>
  </si>
  <si>
    <t>Todos los proyectos de alta complejidad, en etapa de construcción</t>
  </si>
  <si>
    <t>Procesos de formación en desarrollo urbano y cultura ciudadana para proyectos priorizados y en etapas previas, desarrollados virtual o presencialmente con el fin de cualificar la participación ciudadana, lograr transformaciones en los comportamientos de la ciudadanía, y abonar a la gobernanza, la corresponsabilidad y la sostenibilidad de tales proyectos. Los talleres estarán orientados a grupos sociales y comunales, organizaciones sociales, civiles, ambientales, culturales, sin ánimo de lucro, sector académico, gremios y demás actores del desarrollo urbano.</t>
  </si>
  <si>
    <t>3.3.2</t>
  </si>
  <si>
    <t>10 encuentros de articulación y formación</t>
  </si>
  <si>
    <t>Formación Interna a colaboradores de áreas técnicas y misionales del IDU, para fortalecer las competencias de relacionamiento ciudadano con el fin de estructurar un único discurso sobre i) los espacios, metodologías y mecanismos de co-creación y participación incidente para proyectos en diferentes etapas; y ii) el diseño, implementación y evaluación de estrategias y acciones con perspectiva de género en los proyectos IDU</t>
  </si>
  <si>
    <t>3.3.3</t>
  </si>
  <si>
    <t>Dic 2022
Con seguimiento en los dos últimos cuatrimestres</t>
  </si>
  <si>
    <t>3.3.4</t>
  </si>
  <si>
    <t>Realizar seguimiento a los compromisos asumidos por el IDU a través de la plataforma COLIBRI de la Veeduría.</t>
  </si>
  <si>
    <t>OAP</t>
  </si>
  <si>
    <t>3.4.1</t>
  </si>
  <si>
    <t>3.4.2</t>
  </si>
  <si>
    <t>Subcomponente 2 
Fortalecimiento de los canales de atención</t>
  </si>
  <si>
    <t>Implementar un ChatBot que permita mejorar el servicio en el canal virtual de la entidad</t>
  </si>
  <si>
    <t>1 Desarrollo tecnológico implementado.</t>
  </si>
  <si>
    <t>STRT- ORSC</t>
  </si>
  <si>
    <t>30 de junio del 2022</t>
  </si>
  <si>
    <t>Gestionar sensibilización con FENASCOL para el uso de la plataforma SERVIR</t>
  </si>
  <si>
    <t>1 sensibilización recibida.</t>
  </si>
  <si>
    <t>4.2.1</t>
  </si>
  <si>
    <t>4.2.2</t>
  </si>
  <si>
    <t>Subcomponente 3 
Talento Humano</t>
  </si>
  <si>
    <t>ORSC - OAC</t>
  </si>
  <si>
    <t>Al menos 13 Piezas de comunicación divulgadas (1 por cada trámite y servicio IDU)</t>
  </si>
  <si>
    <t>31 de diciembre de 2022 con seguimiento cuatrimestral</t>
  </si>
  <si>
    <t>4.3.1</t>
  </si>
  <si>
    <t>Realizar una sensibilización dirigida a los servidores públicos que atienden servicio al ciudadano sobre protocolos de atención incluyente.</t>
  </si>
  <si>
    <t>1 charlas (sic) de Sensibilización</t>
  </si>
  <si>
    <t>30 de septiembre de 2022 con seguimiento cuatrimestral</t>
  </si>
  <si>
    <t>4.3.2</t>
  </si>
  <si>
    <t>Un reporte trimestral, sobre el Nivel de Oportunidad de la Respuesta para el Ciudadano de los derechos de petición, el cual será enviado a las diferentes dependencias del IDU.</t>
  </si>
  <si>
    <t>Al menos una reunión de inducción mensual para el manejo operativo del Sistema Bachué, módulo de gestión PQRSD.</t>
  </si>
  <si>
    <t>4.3.3</t>
  </si>
  <si>
    <t>4.3.4</t>
  </si>
  <si>
    <t>4.5.1</t>
  </si>
  <si>
    <t>Links actualizados en cumplimiento a Ley de transparencia en la Web IDU</t>
  </si>
  <si>
    <t>30 de junio de 2022 
Con seguimiento cuatrimestral</t>
  </si>
  <si>
    <t>Actualizar y publicar oportunamente la información mínima establecida en la Ley 1712 de 2014 artículo 9 y la Estrategia de Gobierno en Línea y la Resolución MinTic 1519 de 2020.</t>
  </si>
  <si>
    <t>a) Descripción estructura orgánica 
b) Su presupuesto general 
c) Directorio de servidores públicos y contratistas 
d) Normograma IDU 
e) Plan anual de compras 
f) Plazo de cumplimiento de los contratos 
g) Plan Anticorrupción y de atención al ciudadano.</t>
  </si>
  <si>
    <t>Seguimiento a: 
31 de marzo de 2022
30 de junio de 2022 
30 de septiembre de 2022 
30 de diciembre de 2022</t>
  </si>
  <si>
    <t>5.1.1</t>
  </si>
  <si>
    <t>5.1.2</t>
  </si>
  <si>
    <t>5.1.3</t>
  </si>
  <si>
    <t>5.1.4</t>
  </si>
  <si>
    <t>5.2.1</t>
  </si>
  <si>
    <t>5.3.1.1</t>
  </si>
  <si>
    <t>5.3.1.2</t>
  </si>
  <si>
    <t>5.5.1</t>
  </si>
  <si>
    <t>5.G.1</t>
  </si>
  <si>
    <t>5.G.2</t>
  </si>
  <si>
    <t>Mensualmente 2022 
Con seguimiento cuatrimestral</t>
  </si>
  <si>
    <t>30 de diciembre de 2022 
Con seguimiento cuatrimestral</t>
  </si>
  <si>
    <t>OAC - ORSC - OAP</t>
  </si>
  <si>
    <t>Semestral 
30 de junio de 2022 
30 de diciembre de 2022</t>
  </si>
  <si>
    <t>31 de agosto de 2022  
con seguimiento cuatrimestral</t>
  </si>
  <si>
    <t>30 de junio de 2022 
30 de diciembre de 2022</t>
  </si>
  <si>
    <t>Informe de solicitudes de acceso a la información publicada en la WEB.</t>
  </si>
  <si>
    <t>Informe de solicitudes realizado / Total informes de a realizar en la vigencia 2020 (sic)</t>
  </si>
  <si>
    <t>31 de enero de 2022 
29 de julio de 2022</t>
  </si>
  <si>
    <t>30 de diciembre de 2022 con seguimiento cuatrimestral</t>
  </si>
  <si>
    <t>30 de junio de 2022 
 30 de noviembre de 2022</t>
  </si>
  <si>
    <t>6.2.1</t>
  </si>
  <si>
    <t>1. Elaboración de Plan de Gestión de Integridad 2022.</t>
  </si>
  <si>
    <t>Enero 2022</t>
  </si>
  <si>
    <t>6.2.2</t>
  </si>
  <si>
    <t>2. Presentar al Comité Institucional de Gestión y Desempeño del Plan de Gestión de Integridad 2022.</t>
  </si>
  <si>
    <t>6.2.3</t>
  </si>
  <si>
    <t>Febrero 2022</t>
  </si>
  <si>
    <t>Diciembre 2022</t>
  </si>
  <si>
    <t>Seguimiento y Evaluación</t>
  </si>
  <si>
    <t>6.1.1</t>
  </si>
  <si>
    <t>6.1.2</t>
  </si>
  <si>
    <t>6.1.3</t>
  </si>
  <si>
    <t>6.1.4</t>
  </si>
  <si>
    <t>6.1.5</t>
  </si>
  <si>
    <t>6.1.6</t>
  </si>
  <si>
    <t>6.1.7</t>
  </si>
  <si>
    <t>6.1.8</t>
  </si>
  <si>
    <t>6.1.9</t>
  </si>
  <si>
    <t>Un monitoreo Anual a las matrices de riesgos de soborno.</t>
  </si>
  <si>
    <t>Un Monitoreo anual a las matrices de riesgos de soborno y sus controles, por parte de la segunda línea de defensa.</t>
  </si>
  <si>
    <t>Aprobación curso virtual Antisoborno para directivos y colaboradores del IDU – Nuevos</t>
  </si>
  <si>
    <t>1. Mínimo 2 sensibilizaciones dirigidas a los socios de negocio relacionadas con el Subsistema de Gestión Antisoborno. 
2. Publicación agendas nivel directivo.</t>
  </si>
  <si>
    <t>3.</t>
  </si>
  <si>
    <t>Plan de Fortalecimiento de la Debida Diligencia 2.0</t>
  </si>
  <si>
    <t>6.3.1</t>
  </si>
  <si>
    <t>Documentación</t>
  </si>
  <si>
    <t>1. Adopción del instructivo de debida diligencia 2.0</t>
  </si>
  <si>
    <t>Instructivo de debida diligencia</t>
  </si>
  <si>
    <t>Junio 2022</t>
  </si>
  <si>
    <t>6.3.2</t>
  </si>
  <si>
    <t>Soporte tecnológico</t>
  </si>
  <si>
    <t>1.Construcción de estudios previos para la adopción de una herramienta tecnológica que permita hacer consultas de debida diligencia</t>
  </si>
  <si>
    <t>Documento de estudios previos para la contratación de la herramienta tecnológica</t>
  </si>
  <si>
    <t>4.</t>
  </si>
  <si>
    <t>Plan de Impelementación (sic) del SARLAFT en el IDU.</t>
  </si>
  <si>
    <t>6.4.1</t>
  </si>
  <si>
    <t>Levantamiento de información</t>
  </si>
  <si>
    <t>1. Elaborar un diagnóstico para determinar el alcance del Sarlaft en el IDU</t>
  </si>
  <si>
    <t>1. Documentación del levantamiento de información de requerimientos mínimos</t>
  </si>
  <si>
    <t>1.Construcción de un Manual Sarlaft</t>
  </si>
  <si>
    <t>1. Manual Sarlaft del IDU.</t>
  </si>
  <si>
    <t>6.4.2</t>
  </si>
  <si>
    <t xml:space="preserve">NOTA: </t>
  </si>
  <si>
    <r>
      <t>Nota</t>
    </r>
    <r>
      <rPr>
        <sz val="11"/>
        <rFont val="Arial Unicode MS"/>
        <family val="2"/>
      </rPr>
      <t>:  Este documento no contiene firmas autógrafas, en consideración al trabajo adelantado en casa, como consecuencia de las medidas de aislamiento preventivo obligatorio decretadas por el Gobierno Nacional y Distrital, con ocasión de la COVID-19 y en concordancia con la circular IDU 58 de 2020.</t>
    </r>
  </si>
  <si>
    <r>
      <t xml:space="preserve">Generar anualmente </t>
    </r>
    <r>
      <rPr>
        <sz val="10"/>
        <rFont val="Arial Unicode MS"/>
        <family val="2"/>
      </rPr>
      <t>(sic)</t>
    </r>
    <r>
      <rPr>
        <b/>
        <sz val="10"/>
        <rFont val="Arial Unicode MS"/>
        <family val="2"/>
      </rPr>
      <t xml:space="preserve"> el informe de solicitudes de acceso a la información en los términos del art. 52 del Decreto 103 de 2015</t>
    </r>
  </si>
  <si>
    <r>
      <t xml:space="preserve">Publicar el directorio de acuerdo al </t>
    </r>
    <r>
      <rPr>
        <sz val="10"/>
        <rFont val="Arial Unicode MS"/>
        <family val="2"/>
      </rPr>
      <t>(sic)</t>
    </r>
    <r>
      <rPr>
        <b/>
        <sz val="10"/>
        <rFont val="Arial Unicode MS"/>
        <family val="2"/>
      </rPr>
      <t xml:space="preserve"> artículo 5 del Decreto 103 de 2015 y la Resolución MinTic 1519 de 2020</t>
    </r>
  </si>
  <si>
    <r>
      <t xml:space="preserve">El Instituto de Desarrollo Urbano cuenta con espacios permanente </t>
    </r>
    <r>
      <rPr>
        <sz val="10"/>
        <rFont val="Arial Unicode MS"/>
        <family val="2"/>
      </rPr>
      <t>(sic)</t>
    </r>
    <r>
      <rPr>
        <b/>
        <sz val="10"/>
        <rFont val="Arial Unicode MS"/>
        <family val="2"/>
      </rPr>
      <t xml:space="preserve"> de Rendición de Cuentas que se desarrollan a través de los Comités IDU definidos contractualmente para el desarrollo de proyectos de infraestructura en la ciudad, los cuales son un espacio de interacción donde pueden y deben participar todos los ciudadanos interesados en acompañar el desarrollo del proyecto. Entendiendo la importancia de evidenciar esta, </t>
    </r>
    <r>
      <rPr>
        <sz val="10"/>
        <rFont val="Arial Unicode MS"/>
        <family val="2"/>
      </rPr>
      <t>(sic)</t>
    </r>
    <r>
      <rPr>
        <b/>
        <sz val="10"/>
        <rFont val="Arial Unicode MS"/>
        <family val="2"/>
      </rPr>
      <t xml:space="preserve"> como la herramienta principal de rendición de cuentas del Instituto sobre el avance específico del cumplimiento de la misión institucional, se realizará seguimiento a su ejecución como parte de este Plan.</t>
    </r>
  </si>
  <si>
    <t>ACCIONES 2022</t>
  </si>
  <si>
    <t>En el momento nos encontramos adelanto la revisión anual de la matriz de riesgos de soborno, por parte de la segunda línea de defensa,  ya se cunta con la revisión de 8 de los 21 procesos que cuentan con matriz de riesgos de soborno (Procesos:Getión Contractual - Construcción de Proyectos - Diseño de Proyectos - Preinversión de Proyectos - Gestión Integral de Proyectos - Prácticas Integrales de Gestión - Mejora Contínua  - Planeación Estratégica)</t>
  </si>
  <si>
    <t>Para los funcionarios nuevos, en la hoja de ruta de posesión se les informa la obligación de realizar el curso virtual Antisoborno, nos encontramos en el proceso de verificación de la realización del curso por parte de los funcionarios nuevos.</t>
  </si>
  <si>
    <t>1. Se tiene programada la primera sensibilización dirigida a socios de negocio para el 5 de mayo de 2022 en el horario de 9:00 am a 11:00 am denominada "EVENTO OBLIGACIONES DERIVADAS DE LA LEY DE TRANSPARENCIA Y ANTICORRUPCION "
2. Las agendas del nivel directivo se encuentran publicadas en la página web del IDU.</t>
  </si>
  <si>
    <t>Ya se cuenta con los estudios previos para radicar el proceso de contratación de la herramienta de Debida Diligencia para ser radicados a más tardar el  6 de mayo de 2022. estamos a la espera del agendamiento del Comité precontractual.</t>
  </si>
  <si>
    <t>Dentro del proceso de implementación del Sistema de Administración de Riesgos de Lavado de Activos y Financiación del Terrorismo - SARLAFT se elaboró un diagnóstico para determinar el alcance del Sistema en el cual se identificaron los procesos de: Gestión predial , Gestión de Valorización, Getión Financiera, Gestión Contractual, Construcción de Proyectos y Diseño de Proyectos, respecto de los cuales se está levantando las respectivas matrices de riesgos. La documentación se encuentra ubicada en: https://drive.google.com/drive/u/0/folders/1I-OWmQdpxS4jOP_HlefWFcaG7VhewdTu</t>
  </si>
  <si>
    <t>Dentro del proceso de implementación del Sistema de Administración de Riesgos de Lavado de Activos y Financiación del Terrorismo - SARLAFT se elaboró un diagnóstico para determinar el alcance del Sistema en el cual se identificaron los procesos de: Gestión predial , Gestión de Valorización, Getión Financiera, Gestión Contractual, Construcción de Proyectos y Diseño de Proyectos y la documentación mínima exigida dentro del Sistema, dentro de la cual se encuentra  el maual SARLAFT, que está en revisión. La documentación se encuentra ubicada en: https://drive.google.com/drive/u/0/folders/1I-OWmQdpxS4jOP_HlefWFcaG7VhewdTu</t>
  </si>
  <si>
    <t>Dentro del proceso de fortalecmiento del Sistema de Gestión Antisoborno y la implementación del Sistema de Administración de Riesgos de Lavado de Activos y Financiación del Terrorismo - SARLAFT,  se  evaluó la necesidad de adoptar un instructivo de Debida Diligencia; sin embargo como resultado de dicho análisis y teniendo en cuenta que aún no contamos con el sistema LAFT complementamente implementado se consideró la pertinencia de expedir en principio una Circular de Debida Diligencia para la cesión de contratos en el marco del SGAS, la cual se tiene proyectada expedirse en el mes de mayo de 2022. Nos encontramos en el proceso de solicitud de modificación de la acción "Instructivo de Debida Diligencia por Circular de debida Diligencia  para la cesión de contratos en el marco del SGAS"</t>
  </si>
  <si>
    <t>Se está proyectando la comunicación para envío a todas las dependencias de la Entidad, solicitando la actualización de los activos de información a cargo de los servidores</t>
  </si>
  <si>
    <t>El 28 de Marzo de 2022 en el Comité Institucional de Control Interno la OAP presentó el informe de la Política de Riesgos, la propuesta de modificación a la política y objetivos y la propuesta de aprobación del apetito y tolerancia del riesgo.</t>
  </si>
  <si>
    <t>Las dependencias realizaron la identificación de los riesgos de corrupción para la vigencia 2022, conforme a la metodología ajustada a la versión 12 del manual de riesgos. La OAP consolidó y publicó en la Web IDU antes del 31 de enero de 2022.
https://www.idu.gov.co/page/transparencia/planeacion/plan-anti-corrupcion.</t>
  </si>
  <si>
    <t>Las dependencias  lideres de los procesos IDU realizaron los monitoreo a los riesgos de corrupción con corte a 31 de diciembre de 2021 y enviaron a la OAP los archivos correspondientes.</t>
  </si>
  <si>
    <t>La OAP consolid[o y publicó el  monitoreo a los riesgos con corte a 31 de diciembre de 2021. Se publicó el archivo "Matriz de riesgos Institucional IDU Dic 2021".
https://www.idu.gov.co/page/transparencia/planeacion/plan-anti-corrupcion</t>
  </si>
  <si>
    <t>En el periodo del informe se reporta un total de 110 Comités IDU</t>
  </si>
  <si>
    <t>En el período del informe no se realiza ninguna mesa. La primera, con enfoque de género, será citada para el 13 de mayo de 2022.</t>
  </si>
  <si>
    <t>A la fecha, los profesionales sociales de la Oficina de Relacionamiento y Servicio a la Ciudadanía han asistido a 139 espacios de participación ciudadana, entre los que se destacan espacios con ediles y concejales.</t>
  </si>
  <si>
    <t>Se realizaron 8 talleres en los que participaron 378 trabajadores de los proyecto Troncal Av. 68 y Aceras y Ciclorrutas, entre mano de obra calificada y no calificada del personal de interventorías y contratistas. Los espacios se orientaron a violencias basada en Genero y acoso sexual en el espacio público, para evidenciar cómo las personas sufren diversos tipos de violencia tanto en el espacio público (transporte público, en los parques, en las escuelas, los lugares de trabajo y alrededor de ellos) como en el espacio privado (ámbito familiar - hogar), buscando lograr un cambio transformador hacia el reconocimiento de las violencias y sus consecuencias.</t>
  </si>
  <si>
    <t>Durante el período del informe no se avanzaron esta clase de actividades.</t>
  </si>
  <si>
    <t>Ejecución de un programa de sensibilización a 947 colaboradores IDU, entre funcionarios y contratistas, en el marco de la conmemoración del día internacional de la no violencia contra mujer, en la semana del 7 al 11 de marzo; es su marco se realizaron 4 actividades, relacionadas con la Política Pública de mujer y Equidad de Género: 
- Conversatorio presencial "Mujeres cimiento del desarrollo de urbano de Bogotá, ern los 50 años del IDU" 
- Sketch presencial "Violencias económicas" 
- Video Foro mixto "Escuela Hombres al Ciuidado del programa calma" 
- Conversatorio virtual "Mujeres pasos en el caminar hacia la construcción de la autonomía económica: aportes para la comprensión"</t>
  </si>
  <si>
    <t>Durante el período del informe se realiza estudio de mercado y elaboraron documentos técnicos para el proceso precontractual. El seguimiento es para los dos ultimos cuatrimestres.</t>
  </si>
  <si>
    <r>
      <rPr>
        <sz val="11"/>
        <rFont val="Calibri"/>
        <family val="2"/>
        <scheme val="minor"/>
      </rPr>
      <t>Se aplico encuesta de safisfacción en la Audiencia de RC los resultados estan en el informe consolidado</t>
    </r>
    <r>
      <rPr>
        <u/>
        <sz val="11"/>
        <color theme="10"/>
        <rFont val="Calibri"/>
        <family val="2"/>
        <scheme val="minor"/>
      </rPr>
      <t xml:space="preserve"> https://www.idu.gov.co/Archivos_Portal/2022/Transparencia/planeacion/rendicion-de-cuentas/03-marzo/INFORME-CONSOLIDADO-AUDIENCIA-PUBLICA-DIALOGO-CIUDADANO-SECTOR-MOVILIDAD-2021-REALIZADO-EN-2022.pdf</t>
    </r>
  </si>
  <si>
    <t>Fue realizada la sensibilizacion el 3 de marzo de 2022. Se adjuntan evidencias en 3 archivos.</t>
  </si>
  <si>
    <t>Se realizó la charla de sensibilizacion - Bogotá sin barreras-, dictada por la Secretaría Distrital de Gobierno, el día 28 de abril de 2022. Se adjunta lsitad ode asistencia.</t>
  </si>
  <si>
    <t>Se realizó el primer reporte. Se adjunta evidencia</t>
  </si>
  <si>
    <t>Fueron realizadas 9 sensibilizaciones, se adjunta evidencias.</t>
  </si>
  <si>
    <r>
      <rPr>
        <sz val="11"/>
        <rFont val="Calibri"/>
        <family val="2"/>
        <scheme val="minor"/>
      </rPr>
      <t>Se realizaron las encuestas de satisfacción de las PQRS del primer trimestre y en los proyectos se han asesorado a los contratistas que tienen esta obligación dentro de sus pliegos contractuales. Se encuentra publicado en el observatorio de percepción ciudadana los informes de satisfacciony los de expectativa desarrolados.</t>
    </r>
    <r>
      <rPr>
        <u/>
        <sz val="11"/>
        <color theme="10"/>
        <rFont val="Calibri"/>
        <family val="2"/>
        <scheme val="minor"/>
      </rPr>
      <t xml:space="preserve"> https://www.idu.gov.co/page/observatorio-2022</t>
    </r>
  </si>
  <si>
    <t>Se recibieron los flujogramas del proceso de CHATBOT, y se encuentra en implementación por parte del proveedor. Las evidencias se encuentras en la siguiente Ruta: \\fs06cc01\DocumentosSTRT2013\Documentos de Trabajo\PAE-STRT\2022\EVIDENCIAS PAE (STRT)
ORSC:
Actualmente, nos encontramos en proceso de pruebas. Identificamos observaciones al desarrollo, las cuales se enviaron ala Subdireccion Tecnica de Recursos Tecnológicos. (se adjunta evidencia)</t>
  </si>
  <si>
    <t>Fue publicado el "informe solicitud de acceso a la informacion 2021" en el siguiente enlace https://www.idu.gov.co/page/ley-1712-de-2014</t>
  </si>
  <si>
    <r>
      <t xml:space="preserve">* El directorio de servidores se encuentra publicado en la página web del Instituto en la siguiente dirección: https://www.idu.gov.co/page/quienes-somos-2
https://openerp.idu.gov.co/directorio_funcionarios/tabla
Al respecto es muy importante indicar que la página web en el componente del directorio de servidores se alimenta de la información del aplicativo Kactus, el cual a su vez es administrado por la STRH. Así las cosas, y considerando que elplaicativo Kactus es actualizado permanentemente por parte de la STRH, la página web debería estar reflejando la información de la totalidad de los servidores actualizada; no obstante, por un inconveniente en el proceso que "corre" la STRT para migrar la información de Kactus a la página web (acción ajena a la voluntad y gestión de la STRH), la información contenida en la página en este momento no refleja la totalidad de la información actualizada. En este marco, solicitamos que la OCI tenga en cuenta que el proceso tecnológico no es competencia de la STRH, sino de la STRT, y que la STRH viene cumpliendo a cabalidad con su labor de actualización permanente de la información de los servidores en la herramienta dispuesta para tal fin. Lo anterior se evidencia en el archivo de excel que se adjunta, el cual fue extraído del aplicativo Kactus y que refleja la actualización de la información correspondiente.
</t>
    </r>
    <r>
      <rPr>
        <b/>
        <sz val="10"/>
        <rFont val="Arial Unicode MS"/>
        <family val="2"/>
      </rPr>
      <t xml:space="preserve">Evidencia: </t>
    </r>
    <r>
      <rPr>
        <sz val="10"/>
        <rFont val="Arial Unicode MS"/>
        <family val="2"/>
      </rPr>
      <t>archivo en excel extrádo de Kactus a fecha 29/04/2022 y correos electrónicos remitidos a la STRT por parte de la STRH. 
Evidencias: pantallazos de la página web del Instituto.</t>
    </r>
  </si>
  <si>
    <r>
      <t xml:space="preserve">Durante el periodo comprendido entre enero y abril de 2022 se posesionaron sesenta y dos (2) servidores y en todos los casos se surtió la inducción relacionada con el tema de Ley de Transparencia, en el marco de la Ruta de Posesión.
</t>
    </r>
    <r>
      <rPr>
        <b/>
        <sz val="10"/>
        <rFont val="Arial Unicode MS"/>
        <family val="2"/>
      </rPr>
      <t>Evidencia</t>
    </r>
    <r>
      <rPr>
        <sz val="10"/>
        <rFont val="Arial Unicode MS"/>
        <family val="2"/>
      </rPr>
      <t>: formatos de Ruta de Posesión.</t>
    </r>
  </si>
  <si>
    <r>
      <t xml:space="preserve">El día 01 de diciembre de 2021 se remitió a la OAP el proyectó del Plan de Gestión de Integridad 2022. 
</t>
    </r>
    <r>
      <rPr>
        <b/>
        <sz val="10"/>
        <rFont val="Arial Unicode MS"/>
        <family val="2"/>
      </rPr>
      <t xml:space="preserve">Evidencias: </t>
    </r>
    <r>
      <rPr>
        <sz val="10"/>
        <rFont val="Arial Unicode MS"/>
        <family val="2"/>
      </rPr>
      <t xml:space="preserve">Proyecto de Plan de Gestión de Integridad 2022 - Correo electrónico que evidencia que el proyecto del Plan de Gestión de Integridad 2022 se remitió a la OAP, el día 01 de diciembre de 2021. 
</t>
    </r>
    <r>
      <rPr>
        <b/>
        <sz val="10"/>
        <rFont val="Arial Unicode MS"/>
        <family val="2"/>
      </rPr>
      <t>Nota:</t>
    </r>
    <r>
      <rPr>
        <sz val="10"/>
        <rFont val="Arial Unicode MS"/>
        <family val="2"/>
      </rPr>
      <t xml:space="preserve"> en el Plan de Gestión de Integridad 2022 esta actividad quedó definida para realizarse entre noviembre y diciembre de 2021, pero por error en la consolidación de PAAC (ajeno a la gestión de la STRH), la información de tal documento no coincide con el Plan de Gestión de Integridad 2022 adoptado en diciembre de 2021 (se adjunta correo y documento proyecto del Plan de Gestión de Integridad 2022 remitido a la OAP en el mes de diciembre de 2021) - Se solicitará la modificación del PAAC, de tal forma que refleje tal cual las acciones y los plazos comprendidos en el Plan de Gestión de Integridad 2022.   </t>
    </r>
  </si>
  <si>
    <r>
      <t xml:space="preserve">* En la sesión del día 7 de diciembre de 2021 se presentó al Comité Institucional de Gestión y Desempeño el proyecto del Plan de Gestión de la Integridad 2022.
Evidencia: copia del acta de la sesión del día 7 de diciembre de 2021 del Comité Institucional de Gestión y Desempeño - Presentación de la STRH en el Comité de Gestión y Desempeño.
* El Plan de Gestión de la Integridad 2022 (PL-TH-01) fue aprobado en el Sistema Integrado de Gestión (OPENERP/SUE) el día 16 de diciembre de 2021. 
</t>
    </r>
    <r>
      <rPr>
        <b/>
        <sz val="10"/>
        <rFont val="Arial Unicode MS"/>
        <family val="2"/>
      </rPr>
      <t>Evidencia:</t>
    </r>
    <r>
      <rPr>
        <sz val="10"/>
        <rFont val="Arial Unicode MS"/>
        <family val="2"/>
      </rPr>
      <t xml:space="preserve"> Documento PL-TH-01 "Plan de Gestión de la Integridad 2022" aprobado y adoptado.
</t>
    </r>
    <r>
      <rPr>
        <b/>
        <sz val="10"/>
        <rFont val="Arial Unicode MS"/>
        <family val="2"/>
      </rPr>
      <t>Nota:</t>
    </r>
    <r>
      <rPr>
        <sz val="10"/>
        <rFont val="Arial Unicode MS"/>
        <family val="2"/>
      </rPr>
      <t xml:space="preserve"> en el Plan de Gestión de Integridad 2022 esta actividad quedó definida para realizarse en diciembre de 2021, pero por error en la consolidación de PAAC (ajeno a la gestión de la STRH), la información de tal documento no coincide con el Plan de Gestión de Integridad 2022 adoptado en diciembre de 2021 (se adjunta correo y documento proyecto del Plan de Gestión de Integridad 2022 remitido a la OAP en el mes de diciembre de 2021) - - Se solicitará la modificación del PAAC, de tal forma que refleje tal cual las acciones y los plazos comprendidos en el Plan de Gestión de Integridad 2022.   </t>
    </r>
  </si>
  <si>
    <t>Al respecto en el Plan de Gestión de Integridad 2022 se definieron dos actividades por aparte: "Diseño de la Encuesta de Percepción y Apropiación de los Valores de Integridad 2022" (para realizar en abril de 2022) y "Aplicación de la Encuesta de Percepción y Apropiación de los Valores de Integridad 2022" (para realizar en mayo de 2022), pero por error en la consolidación de PAAC (ajeno a la gestión de la STRH), la información de tal documento no coincide con el Plan de Gestión de Integridad 2022 adoptado en diciembre de 2021 (se adjunta correo y documento proyecto del Plan de Gestión de Integridad 2022 remitido a la OAP en el mes de diciembre de 2021) - Se solicitará la modificación del PAAC, de tal forma que refleje tal cual las acciones y los plazos comprendidos en el Plan de Gestión de Integridad 2022.   
En consecuencia, se adjuntan las evidencias (convocatorias) de las reuniones realizadas por la STRH y la SGGC con el fin de diseñar el instrumento (Encuesta de Percepción y Apropiación de los Valores de Integridad 2022) y el documento borrador de la encuesta, lo cual corresponde a la acción definida en el Plan de Gestión de Integridad 2022. 
* Se adjunta correo y documento proyecto del Plan de Gestión de Integridad 2022 remitido a la OAP en el mes de diciembre de 2021.</t>
  </si>
  <si>
    <t xml:space="preserve">Al respecto en el Plan de Gestión de Integridad 2022 se definió como plazo para aplicar la encuesta el mes de mayo y para analizar los resultados el mes dejunio, por lo cual no es viable el desarrollo de tales actividades a corte del mes de abril.  Por error en la consolidación de PAAC (ajeno a la gestión de la STRH), la información de tal documento no coincide con el Plan de Gestión de Integridad 2022 adoptado en diciembre de 2021 (se adjunta correo y documento proyecto del Plan de Gestión de Integridad 2022 remitido a la OAP en el mes de diciembre de 2021) - Se solicitará la modificación del PAAC, de tal forma que refleje tal cual las acciones y los plazos comprendidos en el Plan de Gestión de Integridad 2022.   </t>
  </si>
  <si>
    <t>No aplica para el primer cuatrimestre</t>
  </si>
  <si>
    <r>
      <t xml:space="preserve">Las diversas actividades enmarcadas en el Plan de Estímulos, Plan SST y PIC  promocionan los valores de integridad de la Gente IDU, tal como lo evidencian las piezas de comunicación remitidas a través del correo de vivemejor y de talento humano.
</t>
    </r>
    <r>
      <rPr>
        <b/>
        <sz val="10"/>
        <rFont val="Arial Unicode MS"/>
        <family val="2"/>
      </rPr>
      <t>Evidencias:</t>
    </r>
    <r>
      <rPr>
        <sz val="10"/>
        <rFont val="Arial Unicode MS"/>
        <family val="2"/>
      </rPr>
      <t xml:space="preserve"> correos remitidos</t>
    </r>
  </si>
  <si>
    <t>De acuerdo con las competencias de la Dirección Técnica de Gestión Contractual, mensualmente se publica en la página web del IDU – Link de Transparencia – Numeral 3.3.5, la información respecto de los contratos suscritos en todas las modalidades de selección, este reporte incluye:
1. Código (Número de Contrato)
2. Nombre del contratista 
3. Objeto
4. Valor del contrato
5. Plazo 
6. Descripción tipo de contrato
7. Tipología 
8. Fecha de suscripción 
9. No. de proceso de selección
10. Link de acceso directo al SECOP 
Con el propósito de garantizar el acceso a la información de cada uno de los contratos suscritos por el Instituto de Desarrollo Urbano – IDU, se incluye Link de acceso directo al SECOP a través del cual los ciudadanos y demás partes interesadas pueden conocer cada una de las etapas del proceso de contratación, ya que allí se encuentra publicada la etapa precontractual, contractual y la ejecución, la cual está a cargo de las áreas supervisoras y/o coordinadoras de los contratos. 
Como evidencia se cumplimiento se adjunta: 
1. Pantallazo de la Página Web en el cual se encuentra publicada la información
2. Archivo Excel con la información contractual.</t>
  </si>
  <si>
    <t>Se realizo seguimiento a los compromisos en estado Activo, se cargaron las evidencias remitidas por las areas responsables de su umplimiento.
Se cargaron 4 nuevos compromisos, se cargaron las evidencias correspondientes y se cerraron como CUMPLIDOS.</t>
  </si>
  <si>
    <t>OAC: Se realizó la publicación y actualización de la información según las solicitudes realizadas por las áreas.
*Gestión Presupuestal y Financiera en el marco del PDD
https://www.idu.gov.co/page/transparencia/planeacion/planes-estrategicos
*Ejecución Presupuestal
 https://www.idu.gov.co/page/transparencia/presupuesto/ejecuciones-presupuestales
*Estados Financieros 
https://www.idu.gov.co/page/transparencia/presupuesto/estados-financieros
*Misión y visión 
https://www.idu.gov.co/page/quienes-somos-2
*Plan anual de Adquisiciones 
https://www.idu.gov.co/page/transparencia/presupuesto/plan-de-adquisiciones
*Políticas de seguridad para la protección de datos personales 
https://www.idu.gov.co/Archivos_Portal/Home/Proteccion%20a%20datos%20personales/MG-TI-17_Manual_operativo_para_la_protecci%C3%B3n_de_datos_perso_3.pdf</t>
  </si>
  <si>
    <t>"Se realizó la publicación y actualización de la información según las solicitudes realizadas por las áreas.”
1. LA ESTRUCTURA ORGANIZACIONAL.
 https://www.idu.gov.co/page/transparencia/organizacion/organigrama
2. EL MODELO DE GESTIÓN
https://www.idu.gov.co/page/transparencia/informacion-de-interes/sigi-
3. TRAMITES Y SERVICIOS 
https://www.idu.gov.co/page/tramites-y-servicios-idu
4. Información técnica sobre la infraestructura de transporte, vial y espacio público de la ciudad.
https://www.idu.gov.co/page/transparencia/informacion-de-interes/siipviales</t>
  </si>
  <si>
    <t xml:space="preserve">
OAC: Se realizó la publicación y actualización de la información según las solicitudes realizadas por las áreas.
*INFORMES DE GESTIÓN Y AUDITORIAS 
https://www.idu.gov.co/page/transparencia/control/control-interno</t>
  </si>
  <si>
    <t>*"Las noticias relacionadas a  la gestión de la entidad se encuentran publicadas y actualizadas en la página web. 
https://www.idu.gov.co/blog/boletin-de-prensa-idu-1  
*Boletines de prensa publicados en la página web del IDU, pueden ser consultados en el link: https://www.idu.gov.co/blog/boletin-de-prensa-idu-1
*Se ha venido llevando a cabo el monitoreo de redes,  se anexan los informes mensuales (Enero - Febrero-Marzo -Abril 2022) El contrato de monitoreo que se viene ejecutando es el IDU-1321-2021)
Pueden consultarse en el siguiente enlace:  https://drive.google.com/drive/folders/16NgxvpExVoH9GY6RIVui4DKEhTMUPPQg</t>
  </si>
  <si>
    <t>OAC: Se realizó la publicación y actualización de la información según las solicitudes realizadas por las áreas
enlace: https://www.idu.gov.co/page/transparencia/planeacion/rendicion-de-cuentas
1. Informe rendición de cuentas
2. FO-SC-35 Formato informe rendición de cuentas ORSC 12 enero
3. Informe consolidado audiencia pública dialogo ciudadano sector movilidad 2021</t>
  </si>
  <si>
    <t xml:space="preserve">El 28 de febrero de 2022 se realizó la Audienca de RC del sector Movilidad de manera presencial en el auditorio de compensar y virtual a través de Facebook live. https://www.idu.gov.co/Archivos_Portal/2022/Transparencia/planeacion/rendicion-de-cuentas/03-marzo/INFORME-CONSOLIDADO-AUDIENCIA-PUBLICA-DIALOGO-CIUDADANO-SECTOR-MOVILIDAD-2021-REALIZADO-EN-2022.pdf
OAC:
"Se realizó la publicación y actualización de la información según las solicitudes realizadas por las áreas" enlace de consulta evidencias:
https://drive.google.com/drive/folders/1iggHRtK_stdgjQkfRsHvm8Fzq3XP5K94
(Piezas de invitación redes sociales - piezas sinergia redes sociales - rendición de cuentas (Preguntas redes sociales) - Video Facebook live - Mesnajes de invitación en redes  - Mensajes IDU SInergia)
Enlace Facebooklive:  https://www.facebook.com/secretariamovilidadbogota/videos/3001812236703244
</t>
  </si>
  <si>
    <t xml:space="preserve">ORSC:Se divulgan 2 piezas de comunicación, una de licencia de intervencion y ocupacion del espacio publico y, otra del pago de solicitud de uso de espacio publico para aprovecamiento economico. Se adjunta evidencia.
OAC: PAGINA WEB (Se encuentra publicados los tramites y servicios de la entidad en la página web )
enlace: https://www.idu.gov.co/page/tramites-y-servicios-idu
PIEZAS COMUNICACION INTERNA La elaboración de estas piezas, se maneja como de una estrategia de comunicación con la ORSC. La OAC se encuentra dispuesta a atender los requerimiento de acuerdo con las necesidades de divulgación interna de los trámites y servicios que se requieran divulgar internamente. </t>
  </si>
  <si>
    <t>"Se realizó la publicación y actualización de la información según las solicitudes realizadas por las áreas. 
Se hizo la publicación de la información requerida como Transparencia pasiva, la cual se puede consultar en el siguiente link:  
https://www.idu.gov.co/page/ley-1712-de-2014</t>
  </si>
  <si>
    <t>Se esta realizando la actualización de la matriz, para empezar a llevar a cabo el proceso de actualización en conjunto con las áreas, con el fin de publicar en el primer semestre de 2022.</t>
  </si>
  <si>
    <t xml:space="preserve">Ya se encuentra defiia la Estrategía de comunicación y las piezas a utiñizar, esta se puede validar en el drive:
https://drive.google.com/drive/u/1/folders/11kDwQluyYEhJByKzKN_nerpboBsD8YKX, se debe solicitar ingreso a la OAC si no prmite el acceso.
Cumplimiento 20%
OAC:
En lo que va del año 2022, se realizó en conjunto con la OAP, el plan de divulgación de la ley 1712 y la OAC diseñó las piezas gráficas para divulgar durante todo el año.
La información se encuentra en el siguiente link:
https://docs.google.com/spreadsheets/d/1O0R3g5J0ldkAXC_n01gvi_An2p_9gNbA/edit#gid=1880815656
</t>
  </si>
  <si>
    <r>
      <t xml:space="preserve">* El Plan de Gestión de la Integridad 2022 adoptado fue publicado en la intranet (mapa de procesos y listado maestro de documentos proceso GTH).
* El día 23 de febrero el Plan de Gestión de Integridad 2022 fue divulgado a través del Informativo IDU.
Evidencias: Correo electrónico remitido el 23/02/2022 (Informativo IDU). 
</t>
    </r>
    <r>
      <rPr>
        <b/>
        <sz val="10"/>
        <rFont val="Arial Unicode MS"/>
        <family val="2"/>
      </rPr>
      <t xml:space="preserve">
Nota:</t>
    </r>
    <r>
      <rPr>
        <sz val="10"/>
        <rFont val="Arial Unicode MS"/>
        <family val="2"/>
      </rPr>
      <t xml:space="preserve"> en el Plan de Gestión de Integridad 2022 esta actividad quedó definida como "divulgación" y no "socialización" y con plazo comprendido entre enero y febrero de 2022, pero por error en la consolidación de PAAC (ajeno a la gestión de la STRH), la información de tal documento no coincide con el Plan de Gestión de Integridad 2022 adoptado en diciembre de 2021 (se adjunta correo y documento proyecto del Plan de Gestión de Integridad 2022 remitido a la OAP en el mes de diciembre de 2021) - Se solicitará la modificación del PAAC, de tal forma que refleje tal cual las acciones y los plazos comprendidos en el Plan de Gestión de Integridad 2022.   
OAC: Se llevó a cabo la elaboración de las piezas de comunicación tendientes a la socialización del Plan de Gestión de Integridad 2022.
Fecha: 23 de febrero
Link:  https://heyzine.com/flip-book/2c1e1a1590.html#page/10
Fecha: 1 de marzo
https://heyzine.com/flip-book/8dfc6bd30d.html#page/10</t>
    </r>
  </si>
  <si>
    <r>
      <t>La DTAI informó: 
"</t>
    </r>
    <r>
      <rPr>
        <b/>
        <i/>
        <sz val="10"/>
        <rFont val="Calibri"/>
        <family val="2"/>
        <scheme val="minor"/>
      </rPr>
      <t>3.1.</t>
    </r>
    <r>
      <rPr>
        <i/>
        <sz val="10"/>
        <rFont val="Calibri"/>
        <family val="2"/>
        <scheme val="minor"/>
      </rPr>
      <t xml:space="preserve"> </t>
    </r>
    <r>
      <rPr>
        <i/>
        <u/>
        <sz val="10"/>
        <rFont val="Calibri"/>
        <family val="2"/>
        <scheme val="minor"/>
      </rPr>
      <t>¿Se implementó la mejora del trámite en la entidad?</t>
    </r>
    <r>
      <rPr>
        <b/>
        <i/>
        <sz val="10"/>
        <rFont val="Calibri"/>
        <family val="2"/>
        <scheme val="minor"/>
      </rPr>
      <t xml:space="preserve"> </t>
    </r>
    <r>
      <rPr>
        <i/>
        <sz val="10"/>
        <rFont val="Calibri"/>
        <family val="2"/>
        <scheme val="minor"/>
      </rPr>
      <t xml:space="preserve">Si, ya se encuentra implementado.
</t>
    </r>
    <r>
      <rPr>
        <b/>
        <i/>
        <sz val="10"/>
        <rFont val="Calibri"/>
        <family val="2"/>
        <scheme val="minor"/>
      </rPr>
      <t>3.2.</t>
    </r>
    <r>
      <rPr>
        <i/>
        <sz val="10"/>
        <rFont val="Calibri"/>
        <family val="2"/>
        <scheme val="minor"/>
      </rPr>
      <t xml:space="preserve"> </t>
    </r>
    <r>
      <rPr>
        <i/>
        <u/>
        <sz val="10"/>
        <rFont val="Calibri"/>
        <family val="2"/>
        <scheme val="minor"/>
      </rPr>
      <t>¿Se actualizó el trámite en el SUIT incluyendo la mejora?</t>
    </r>
    <r>
      <rPr>
        <i/>
        <sz val="10"/>
        <rFont val="Calibri"/>
        <family val="2"/>
        <scheme val="minor"/>
      </rPr>
      <t xml:space="preserve"> Quedo actualizado en el SUIT, se adjunta evidencia de la página del SUIT para el pago de aprovechamiento económico a través de PSE (http://visor.suit.gov.co/VisorSUIT/index.jsf?FI=33579).
</t>
    </r>
    <r>
      <rPr>
        <b/>
        <i/>
        <sz val="10"/>
        <rFont val="Calibri"/>
        <family val="2"/>
        <scheme val="minor"/>
      </rPr>
      <t>3.3.</t>
    </r>
    <r>
      <rPr>
        <i/>
        <sz val="10"/>
        <rFont val="Calibri"/>
        <family val="2"/>
        <scheme val="minor"/>
      </rPr>
      <t xml:space="preserve"> </t>
    </r>
    <r>
      <rPr>
        <i/>
        <u/>
        <sz val="10"/>
        <rFont val="Calibri"/>
        <family val="2"/>
        <scheme val="minor"/>
      </rPr>
      <t>¿Se ha realizado la socialización de la mejora tanto en la entidad como con los usuarios?</t>
    </r>
    <r>
      <rPr>
        <i/>
        <sz val="10"/>
        <rFont val="Calibri"/>
        <family val="2"/>
        <scheme val="minor"/>
      </rPr>
      <t xml:space="preserve"> Si, se socializó en: » Informativo IDU del 13/abril/2022 en las páginas 5 y 6; » Twiter IDU el 28/abril/2022. 
</t>
    </r>
    <r>
      <rPr>
        <b/>
        <i/>
        <sz val="10"/>
        <rFont val="Calibri"/>
        <family val="2"/>
        <scheme val="minor"/>
      </rPr>
      <t>3.4.</t>
    </r>
    <r>
      <rPr>
        <i/>
        <sz val="10"/>
        <rFont val="Calibri"/>
        <family val="2"/>
        <scheme val="minor"/>
      </rPr>
      <t xml:space="preserve"> </t>
    </r>
    <r>
      <rPr>
        <i/>
        <u/>
        <sz val="10"/>
        <rFont val="Calibri"/>
        <family val="2"/>
        <scheme val="minor"/>
      </rPr>
      <t>¿El usuario está recibiendo los beneficios de la mejora del trámite? ¿Cuáles son esos beneficios?</t>
    </r>
    <r>
      <rPr>
        <i/>
        <sz val="10"/>
        <rFont val="Calibri"/>
        <family val="2"/>
        <scheme val="minor"/>
      </rPr>
      <t xml:space="preserve"> Si, el usuario efectivamente está siendo beneficiado. Los principales beneficios son: Ahorro de tiempo y dinero al no tener que desplazarse hasta una entidad bancaria; mayor agilidad en la gestión del trámite al reportar el pago en línea.
</t>
    </r>
    <r>
      <rPr>
        <b/>
        <i/>
        <sz val="10"/>
        <rFont val="Calibri"/>
        <family val="2"/>
        <scheme val="minor"/>
      </rPr>
      <t>3.5.</t>
    </r>
    <r>
      <rPr>
        <i/>
        <sz val="10"/>
        <rFont val="Calibri"/>
        <family val="2"/>
        <scheme val="minor"/>
      </rPr>
      <t xml:space="preserve"> </t>
    </r>
    <r>
      <rPr>
        <i/>
        <u/>
        <sz val="10"/>
        <rFont val="Calibri"/>
        <family val="2"/>
        <scheme val="minor"/>
      </rPr>
      <t>¿La entidad ya cuenta con mecanismos para medir los beneficios que recibirá el usuario por la mejora del trámite?</t>
    </r>
    <r>
      <rPr>
        <i/>
        <sz val="10"/>
        <rFont val="Calibri"/>
        <family val="2"/>
        <scheme val="minor"/>
      </rPr>
      <t xml:space="preserve"> Si, desde la ORSC tienen establecidas y realizan encuestas a los usuario, frente a la satisfacción en la gestión de los trámites.</t>
    </r>
    <r>
      <rPr>
        <sz val="10"/>
        <rFont val="Calibri"/>
        <family val="2"/>
        <scheme val="minor"/>
      </rPr>
      <t xml:space="preserve">" 
Indicó que el porcentaje de avance fue del 100 %. 
</t>
    </r>
  </si>
  <si>
    <r>
      <t>La DTAI informó: 
"</t>
    </r>
    <r>
      <rPr>
        <i/>
        <sz val="10"/>
        <rFont val="Calibri"/>
        <family val="2"/>
        <scheme val="minor"/>
      </rPr>
      <t>• Se elaboró el cronograma para la ejecución de las acciones del PAAC, ajustando el alcance y las fechas de cumplimiento.
• Se está implementando la nueva lista de chequeo de radicación inicial, la cual fue modificada en octubre de 2021 eliminando algunos requisitos, no obstante, estos requisitos también deben ser eliminados del Manual y Guía técnica.
• En la modificación del Manual y la Guía también se necesita incluir las nuevas disposiciones del POT. 
Observación: En la lista de chequeo, el requisito ajuste del diseño geométrico se eliminó en los ítems del numeral C2.</t>
    </r>
    <r>
      <rPr>
        <sz val="10"/>
        <rFont val="Calibri"/>
        <family val="2"/>
        <scheme val="minor"/>
      </rPr>
      <t xml:space="preserve">" 
Indicó que el porcentaje de avance fue del 15 %. 
La OAP y la DG no emitieron pronunciamiento respecto a esta acción. </t>
    </r>
  </si>
  <si>
    <r>
      <t>La DTAI informó: 
"</t>
    </r>
    <r>
      <rPr>
        <i/>
        <sz val="10"/>
        <rFont val="Calibri"/>
        <family val="2"/>
        <scheme val="minor"/>
      </rPr>
      <t>• Se elaboró el cronograma para la ejecución de las acciones del PAAC, ajustando el alcance y las fechas de cumplimiento.
• Se está implementando la nueva lista de chequeo de radicación inicial, la cual fue modificada en octubre de 2021 eliminando algunos requisitos, no obstante, estos requisitos también deben ser eliminados del Manual y Guía técnica.
• En la modificación del Manual y la Guía también se necesita incluir las nuevas disposiciones del POT. 
Observación: En la lista de chequeo, el requisito diseño de redes secas se eliminó en los ítems del numeral B.</t>
    </r>
    <r>
      <rPr>
        <sz val="10"/>
        <rFont val="Calibri"/>
        <family val="2"/>
        <scheme val="minor"/>
      </rPr>
      <t xml:space="preserve">" 
Indicó que el porcentaje de avance fue del 15 %. 
La OAP y la DG no emitieron pronunciamiento respecto a esta acción. </t>
    </r>
  </si>
  <si>
    <r>
      <t>La DTAI informó: 
"</t>
    </r>
    <r>
      <rPr>
        <i/>
        <sz val="10"/>
        <rFont val="Calibri"/>
        <family val="2"/>
        <scheme val="minor"/>
      </rPr>
      <t>• Se elaboró el cronograma para la ejecución de las acciones del PAAC, ajustando el alcance y las fechas de cumplimiento.
• Se está implementando la nueva lista de chequeo de radicación inicial, la cual fue modificada en octubre de 2021 eliminando algunos requisitos, no obstante, estos requisitos también deben ser eliminados del Manual y Guía técnica.
• En la modificación del Manual y la Guía también se necesita incluir las nuevas disposiciones del POT. 
Observación: En la lista de chequeo, el requisito diseño de redes de gas natural se eliminó en los ítems del numeral B.</t>
    </r>
    <r>
      <rPr>
        <sz val="10"/>
        <rFont val="Calibri"/>
        <family val="2"/>
        <scheme val="minor"/>
      </rPr>
      <t xml:space="preserve">" 
Indicó que el porcentaje de avance fue del 15 %. 
La OAP y la DG no emitieron pronunciamiento respecto a esta acción. </t>
    </r>
  </si>
  <si>
    <r>
      <t>La DTAI informó: 
"</t>
    </r>
    <r>
      <rPr>
        <i/>
        <sz val="10"/>
        <rFont val="Calibri"/>
        <family val="2"/>
        <scheme val="minor"/>
      </rPr>
      <t>• Se elaboró el cronograma para la ejecución de las acciones del PAAC, ajustando el alcance y las fechas de cumplimiento.
• Se está implementando la nueva lista de chequeo de radicación inicial, la cual fue modificada en octubre de 2021 eliminando algunos requisitos, no obstante, estos requisitos también deben ser eliminados del Manual y Guía técnica.
• En la modificación del Manual y la Guía también se necesita incluir las nuevas disposiciones del POT. 
Observación: En la lista de chequeo, el requisito de nivelación de subrasante se eliminó en los ítems del numeral C2.</t>
    </r>
    <r>
      <rPr>
        <sz val="10"/>
        <rFont val="Calibri"/>
        <family val="2"/>
        <scheme val="minor"/>
      </rPr>
      <t xml:space="preserve">" 
Indicó que el porcentaje de avance fue del 15 %. 
La OAP y la DG no emitieron pronunciamiento respecto a esta acción. </t>
    </r>
  </si>
  <si>
    <r>
      <t>La DTAI informó: 
"</t>
    </r>
    <r>
      <rPr>
        <i/>
        <sz val="10"/>
        <rFont val="Calibri"/>
        <family val="2"/>
        <scheme val="minor"/>
      </rPr>
      <t>• Se elaboró el cronograma para la ejecución de las acciones del PAAC, ajustando el alcance y las fechas de cumplimiento.
• Se está implementando la nueva lista de chequeo de radicación inicial, la cual fue modificada en octubre de 2021 eliminando algunos requisitos, no obstante, estos requisitos también deben ser eliminados del Manual y Guía técnica.
• En la modificación del Manual y la Guía también se necesita incluir las nuevas disposiciones del POT. 
Observación: En la lista de chequeo, el requisito del cronograma de ejecución solo aplica para el trámite de instrumentos (según Item C.1.8.), se eliminó para áreas de cesión.</t>
    </r>
    <r>
      <rPr>
        <sz val="10"/>
        <rFont val="Calibri"/>
        <family val="2"/>
        <scheme val="minor"/>
      </rPr>
      <t xml:space="preserve">" 
Indicó que el porcentaje de avance fue del 15 %. 
La OAP y la DG no emitieron pronunciamiento respecto a esta acción. </t>
    </r>
  </si>
  <si>
    <r>
      <t>La DTAI informó: 
"</t>
    </r>
    <r>
      <rPr>
        <i/>
        <sz val="10"/>
        <rFont val="Arial Unicode MS"/>
        <family val="2"/>
      </rPr>
      <t>• Se elaboró el cronograma para la ejecución de las acciones del PAAC, ajustando el alcance y las fechas de cumplimiento.
• Se está implementando la nueva lista de chequeo de radicación inicial, la cual fue modificada en octubre de 2021 eliminando algunos requisitos, no obstante, estos requisitos también deben ser eliminados del Manual y Guía técnica.
• En la modificación del Manual y la Guía también se necesita incluir las nuevas disposiciones del POT. 
Observación: En la lista de cheque, el requisito de la incorporación de plano se eliminó de la descripción del ítem A.2.</t>
    </r>
    <r>
      <rPr>
        <sz val="10"/>
        <rFont val="Arial Unicode MS"/>
        <family val="2"/>
      </rPr>
      <t xml:space="preserve">" 
Indicó que el porcentaje de avance fue del 15 %  
La OAP y la DG no emitieron pronunciamiento respecto a esta acción. </t>
    </r>
  </si>
  <si>
    <r>
      <t xml:space="preserve">La DTAI anexó en su respuesta cinco archivos, uno de ellos llamado " 6. Cronograma Botón PSE.xlsx", el cual presenta el cronograma obligatorio que deben tener las acciones de racionalización de trámites. El cronograma presenta 5 actividades, con planteamiento de realización desde enero hasta abril de 2022, así:  
1. Desarrollo y/o modificación por parte del Banco de Occidente: realización ENERO – FEBRERO. 
2. Revisión del diseño y pruebas del botón PSE: realización MARZO. 
3. Puesta en producción del botón: realización Primera semana de ABRIL. 
4. Actualizar en el SUIT: realización Segunda semana de ABRIL. 
5. Divulgar a la ciudadanía: realización Tercera y cuarta semanas de ABRIL. 
Como se observa, aunque la ejecución de las acciones de racionalización iniciaba el 01/02/2022, programaron actividades desde enero. No obstante, dado que a 30/04/2022 ya debía estar finalizada la acción, la verificación se circunscribió a que se hubiesen realizado la implementación de la opción de pago en línea, la publicación de la mejora en SUIT y la divulgación a la ciudadanía y a la gente IDU. 
Se evidenció que está implementado y se accede desde https://www.idu.gov.co/page/pagos-en-linea-pse,  Opción “Pagos en línea diferentes a valorización”, botón “Pagar en línea” (https://www.e-collect.com/customers/Plus/PagosIDUServicios.htm)  En la página que muestra, llamada “Módulo de Recaudos” se da clic en el botón “INGRESE AQUÍ”  en la página que muestra ahora se da clic en el botón “AGREGAR”  y en el formulario que despliega se escogería, en la casilla “Tipo de pago”, la opción “Aprovechamiento espacio publico” (sic) y se diligencian los demás campos  luego clic en el botón “AGREGAR y desde ahí continúa el pago. También se observó la actualización de la información del trámite en el SUIT, con la inclusión, en la sección de “Realizar el pago”, el enlace directo “Pago aprovechamiento económico PSE” que apunta a https://www.idu.gov.co/page/pagos-en-linea-pse. Por último, se evidenció la comunicación al interior del IDU a través del “Informativo IDU” del 13/04/2022 y a la ciudadanía a través de Twitter con publicaciones del  28 y 30 de abril, con dos adicionales el 04 y el 06 de mayo de 2022. 
</t>
    </r>
    <r>
      <rPr>
        <b/>
        <sz val="10"/>
        <rFont val="Arial Unicode MS"/>
        <family val="2"/>
      </rPr>
      <t xml:space="preserve">
De acuerdo con lo expuesto se determinó que la acción se cumplió al 100 %, tanto para el primer cuatrimestre de 2022 como para la ejecución anua</t>
    </r>
    <r>
      <rPr>
        <sz val="10"/>
        <rFont val="Arial Unicode MS"/>
        <family val="2"/>
      </rPr>
      <t xml:space="preserve">l. La acción se considera cumplida en su totalidad.
Por otra parte, en la respuesta al requerimiento efectuado por la Oficina de Control Interno indicaron que los mecanismos para medir los beneficios son la realización de encuestas, por parte de la ORSC, a los usuarios frente a la satisfacción en la gestión de los trámites. No obstante no es claro si estas encuestas considerarán la revisión de la implementación de esta mejora específica, por lo cual se recomienda verificar y de no ser así, asegurarse de que se implemente o incluya este aspecto en las encuestas.
</t>
    </r>
  </si>
  <si>
    <r>
      <rPr>
        <sz val="10"/>
        <rFont val="Arial Unicode MS"/>
        <family val="2"/>
      </rPr>
      <t xml:space="preserve">La DTAI anexó en su respuesta seis archivos, uno de ellos llamado "1. Cronograma acciones PAAC_URBANIZADORES.xlsx", el cual presenta el cronograma obligatorio que deben tener las acciones de racionalización de trámites. Cabe aclarar que éste cronograma es único para todas las eliminaciones de requisitos ("1. Eliminación de requisito de Incorporación del plano urbanístico en la base cartográfica de la SDP",   "2. Eliminación de requisito de Cronograma de ejecución de obras de áreas de cesión,   "3. Eliminación de requisito de  Nivelación de la subrasante",   "4. Eliminación de requisito de Ajuste del diseño geométrico",   "5. Eliminación de requisito de  Diseño de redes secas (telemáticas)", y   "6. Eliminación de requisito de Diseño de redes de gas natural") planteadas en la estrategia de racionalización de trámites. 
De hecho, de acuerdo con aclaración de la Oficina de Relacionamiento y Servicio a la Ciudadanía (ORSC), se registraron como acciones diferentes, pero es realmente una única acción. En correo del 09/05/2022 comunicaron: “[…] </t>
    </r>
    <r>
      <rPr>
        <i/>
        <sz val="10"/>
        <rFont val="Arial Unicode MS"/>
        <family val="2"/>
      </rPr>
      <t>inicialmente dentro del PAAC la primera acción se dividió en el número de documentos que se iban a eliminar del trámite de Intervención a Urbanizadores y/o terceros, esto por solicitud de la asesora Alejandra de la Función Pública, sin embargo en el momento de registrar la acción en el SUIT se evidenció que no permitía registrar dividida la acción ya que que decia</t>
    </r>
    <r>
      <rPr>
        <sz val="10"/>
        <rFont val="Arial Unicode MS"/>
        <family val="2"/>
      </rPr>
      <t xml:space="preserve"> (sic) </t>
    </r>
    <r>
      <rPr>
        <i/>
        <sz val="10"/>
        <rFont val="Arial Unicode MS"/>
        <family val="2"/>
      </rPr>
      <t>que ya estaba registrada para el trámite. 
Por lo anterior realmente solo es una acción la cual incluye la eliminación de varios documentos, y se va a modificar el PAAC para que quede la estrategia tal cual se vea reflejado en el SUIT, esto aprovechando que se van a incluir dos acciones nuevas que fueron aprobadas en el pasado Comité Institucional de Gestión y Desempeño realizado el 27 de abril del año en curso</t>
    </r>
    <r>
      <rPr>
        <sz val="10"/>
        <rFont val="Arial Unicode MS"/>
        <family val="2"/>
      </rPr>
      <t>”. Se verificó en SUIT y está como una única acción llamada “</t>
    </r>
    <r>
      <rPr>
        <b/>
        <i/>
        <sz val="10"/>
        <rFont val="Arial Unicode MS"/>
        <family val="2"/>
      </rPr>
      <t>Eliminación de requisitos (verificaciones)</t>
    </r>
    <r>
      <rPr>
        <sz val="10"/>
        <rFont val="Arial Unicode MS"/>
        <family val="2"/>
      </rPr>
      <t>”, la cual está asociada a la mejora "</t>
    </r>
    <r>
      <rPr>
        <i/>
        <sz val="10"/>
        <rFont val="Arial Unicode MS"/>
        <family val="2"/>
      </rPr>
      <t>Se eliminará el requisito para este trámite: Incorporación del plan urbanístico en la base cartográfica de la SDP, Cronograma de ejecución de obras de áreas de cesión, nivelación de la subrasante, ajuste del diseño geométrico, Diseño de redes secas (telemáticas) y diseño de redes de gas natural</t>
    </r>
    <r>
      <rPr>
        <sz val="10"/>
        <rFont val="Arial Unicode MS"/>
        <family val="2"/>
      </rPr>
      <t xml:space="preserve">". Así, con base en la aclaración de la ORSC y lo verificado en SUIT, el análisis se hará como si fuera una sola acción. 
El cronograma presenta 18 actividades, con planteamiento de realización de 4 de ellas desde agosto hasta diciembre de 2021 ("Revisión de requisitos y análisis de viabilidad del mejoramiento"; "Ajuste requerimientos de listas de chequeo de radicación inicial"; "Solicitud de ajuste de formatos, revisión y aprobación de ajustes de formatos de listas de chequeo"; y "Revisión y análisis de condiciones normativas y reglamentarias del nuevo POT para el trámite") y una actividad a realizar desde octubre de 2021 hasta diciembre de 2022 ("Inicio de implementación de la eliminación de requisitos"). Se recuerda que el Plan Anticorrupción y de Atención al Ciudadano es anual, además de que en el documento oficial se evidenció que la acción daba inicio en febrero de 2022. Por tanto, las acciones que en el cronograma se presentan como a desarrollar (o desarrolladas) en 2021 no serán consideradas para el seguimiento que se efectúa al cumplimiento de la acción en el primer cuatrimestre de 2022 y sólo se tomará lo actuado en la vigencia actual. También se observó que el cronograma no registra el mes de febrero, que era el de inicio de la acción, según el PAAC.  
De acuerdo con lo anterior, para efecto del seguimiento del PAAC en la actual vigencia se tomará en cuenta lo desarrollado a partir de febrero 1 de 2022, es decir las siguientes actividades: 
1. Mesas de trabajo con grupo interno para modificación y actualización del Manual y Guia (sic): realización JULIO – SEPTIEMBRE.
2. Mesas de trabajo con SGDU para modificación y actualización del Manual: realización ABRIL – JUNIO.
3. Mesas de trabajo con SGI para modificación y actualización del Manual y Guia (sic): realización SEPTIEMBRE.
4. Mesas de trabajo con DTP para modificación y actualización del Manual y Guia - inclusion (sic) metodología BIM: realización JULIO – SEPTIEMBRE.
5. Inicio de trámite para solicitud y aprobación de documentos en aplicativo SUE: realización SEPTIEMBRE – OCTUBRE.
6. Ajuste procedimientos de intervención de Urbanziadores (sic) y/o terceros: realización AGOSTO – SEPTIEMBRE.
7. Inicio de trámite para solicitud y aprobación de documentos en aplicativo SUE: realización SEPTIEMBRE – OCTUBRE.
8. Publicacion (sic) en SUIT: realización NOVIEMBRE.
9. Ajuste cartilla tramites (sic) y servicios: realización NOVIEMBRE.
10. Ajuste VUC: realización NOVIEMBRE.
11. Elaboración de oficios a urbanizadores entidades y curadurias, solcializando (sic) la nueva versión del Manual y Guia (sic) y envío de encuesta de medición: realización OCTUBRE – NOVIEMBRE.
12. Procesamiento de encuestas de medición de beneficios: realización DICIEMBRE.
13. Inicio de implementación de la eliminación de requisitos: realización ENERO – DICIEMBRE.     </t>
    </r>
    <r>
      <rPr>
        <sz val="10"/>
        <color rgb="FF0000FF"/>
        <rFont val="Arial Unicode MS"/>
        <family val="2"/>
      </rPr>
      <t>* NOTA: Para el cálculo del porcentaje de avance, se tomará con inicio desde febrero.</t>
    </r>
    <r>
      <rPr>
        <sz val="10"/>
        <rFont val="Arial Unicode MS"/>
        <family val="2"/>
      </rPr>
      <t xml:space="preserve">
14. Inicio de implementación Manual y Guia (sic) Técnica Actualizada: realización NOVIEMBRE – DICIEMBRE. 
Como se observa, aunque la ejecución de las acciones de racionalización iniciaba el 01/02/2022, programaron actividades desde enero. Además, las actividades 5 y 7 son iguales (no se identifica la diferencia, pero se tomarán como independientes). Si bien el cronograma no presenta el mes de febrero, dado que el inicio era en ese mes y que está entre enero y marzo, se asumirá que la acción 13 tuvo desarrollo en el mismo. Entonces, dado que son 14 actividades para desarrollar en 2022, para efectos del cálculo de porcentajes de avance cada una valdrá 7,14 % y 7,18 % la actividad 13 (que es la más larga). Ahora bien, se entiende que a final de abril debían haber adelantado parte de Mesas de trabajo con SGDU y parte de la actividad de inicio de la implementación de la eliminación de requisitos, es decir, haber alcanzado 4,43 % de ejecución anual (2,38 % de las mesas y 2,05 % de la de eliminación de requisitos).  
Como no está especificado en qué orden se eliminarían los requisitos, ni cuántas mesas se realizarán, pero presentaron evidencias de ejecución de ambas acciones, se considera cumplido el avance del primer cuatrimestre de 2022. </t>
    </r>
    <r>
      <rPr>
        <b/>
        <sz val="10"/>
        <rFont val="Arial Unicode MS"/>
        <family val="2"/>
      </rPr>
      <t>Por tanto,  efectuaron el 100 % de lo que se requería para el cuatrimestre, lo cual representa el 4,43 % de ejecución anual al corte 30/04/2022</t>
    </r>
    <r>
      <rPr>
        <sz val="10"/>
        <rFont val="Arial Unicode MS"/>
        <family val="2"/>
      </rPr>
      <t xml:space="preserve">. Esto se registrará igual para las 6 acciones de racionalización referidas al trámite de Intervención de Urbanizadores.
Se recomienda aclarar la diferencia entre las dos actividades relacionadas con la solicitud y aprobación de documentos en aplicativo SUE. 
Por otra parte, en la respuesta al requerimiento efectuado por la Oficina de Control Interno no indicaron expresamente si en la planeación de las acciones se consideró el planteamiento de mecanismos para medir los beneficios que recibirá el usuario por la mejora del trámite ni detallaron cuáles eran de haber sido planteados, aunque en el cronograma se observó la acción “Procesamiento de encuestas de medición de beneficios” para realizarse en los 15 días de diciembre de 2022. 
Al respecto se recomienda tener presente que es posible que a ese día no haya sido posible medir los beneficios y por ende, podría haber dificultades en la ejecución de esta actividad, generando posible incumplimiento. Además, es importante recordar que la exigencia de la estrategia en este aspecto es asegurar que una vez se implementen los cambios se asegure que se evaluará, con los usuarios del trámite, el impacto de las medidas implementadas y no necesariamente que se incluya en el cronograma. Por lo tanto, es importante que revisen si a esa fecha ya efectivamente, habrán realizado las encuestas respectivas con el consecuente procesamiento, que citan en el cronograma. 
En relación con los soportes, se recomienda que en lo que se allegue, se evidencie claramente lo que han efectuado en cada periodo o que se identifique qué requisitos han sido eliminados y cómo se ve reflejado esto en los manuales, guías y procedimientos (por ejemplo, los numerales eliminados, etc.). Para el efecto, si lo consideran pertinente, pueden presentar, además de los soportes, un documento que resuma lo actuado en el periodo. 
</t>
    </r>
  </si>
  <si>
    <r>
      <t xml:space="preserve">La OAP reportó que "Se realizó se verificación para el primer trimestre 2022 mediante la "Seguimiento-Matriz-Detallada 31 Marzo 2022". y señala que el "Cumplimiento del:25%, el seguimiento esta programao cuatrimestralmnte," (Sic).
Adicionalmente, la STRH, reportó, para esta acción, lo siguiente:
"* El directorio de servidores se encuentra publicado en la página web del Instituto en la siguiente dirección: https://www.idu.gov.co/page/quienes-somos-2
https://openerp.idu.gov.co/directorio_funcionarios/tabla
Al respecto es muy importante indicar que la página web en el componente del directorio de servidores se alimenta de la información del aplicativo Kactus, el cual a su vez es administrado por la STRH. Así las cosas, y considerando que elplaicativo Kactus es actualizado permanentemente por parte de la STRH, la página web debería estar reflejando la información de la totalidad de los servidores actualizada; no obstante, por un inconveniente en el proceso que "corre" la STRT para migrar la información de Kactus a la página web (acción ajena a la voluntad y gestión de la STRH), la información contenida en la página en este momento no refleja la totalidad de la información actualizada. En este marco, solicitamos que la OCI tenga en cuenta que el proceso tecnológico no es competencia de la STRH, sino de la STRT, y que la STRH viene cumpliendo a cabalidad con su labor de actualización permanente de la información de los servidores en la herramienta dispuesta para tal fin. Lo anterior se evidencia en el archivo de excel que se adjunta, el cual fue extraído del aplicativo Kactus y que refleja la actualización de la información correspondiente.
</t>
    </r>
    <r>
      <rPr>
        <b/>
        <sz val="10"/>
        <rFont val="Arial Unicode MS"/>
        <family val="2"/>
      </rPr>
      <t xml:space="preserve">Evidencia: </t>
    </r>
    <r>
      <rPr>
        <sz val="10"/>
        <rFont val="Arial Unicode MS"/>
        <family val="2"/>
      </rPr>
      <t xml:space="preserve">archivo en excel extraído de Kactus a fecha 29/04/2022 y correos electrónicos remitidos de la STRH a la STRT que soportan la situación expuesta. 
* La estructuraorgánica (organigrama) se encuentra publicada en la página web del Instituto en la siguiente dirección: https://www.idu.gov.co/page/transparencia/organizacion/organigrama
Evidencias: pantallazos de la página web del Instituto."
</t>
    </r>
  </si>
  <si>
    <r>
      <t xml:space="preserve">A la fecha de corte del presente seguimiento y de acuerdo con los soportes allegados por la OAP, se evidenció una matriz de seguimiento titulada "Seguimiento Ley de Trasnparencia (sic) a 31 de marzo 2022" (archivo Seguimiento-Matriz-Detallada 31 Marzo 2022.xlsx), basada en la Matriz de Cumplimiento Sujeto Obligado Tradicional de la Ley de Transparencia anterior, de la Procuraduría General de la Nación (PGN), que a su vez se basaba en las especificaciones de la Resolución 3564 de 2015,  derogada con la Resolución 1519 del 24 de agosto de 2020. Sin embargo, como es el instrumento presentado por la OAP, la acción se revisa con base en este.
En la matriz presentada se puede observar que, según el seguimiento efectuado por OAP, 1 de los requisitos no se cumple en el IDU (relacionado con accesibilidad de páginas web), 8 no aplican a la entidad (porque son aplicables a entidades del orden nacional) y 173 están marcados con 'Sí', lo que significa que no hubo variación con respecto a lo presentado en los dos años anteriores. Sin embargo, se pudo evidenciar que al filtrar por el Instituto de Desarrollo Urbano Idu en el portal "www.datos.gov.co", el resultado es de 0 conjuntos de datos, por lo cual el ítem de "Publicar datos abiertos en el portal www.datos.gov.co", no puede darse por cumplido. Es decir, serían 172 los aspectos cumplidos. Es de anotar que no fue presentada información relacionada con la medición del indicador y la meta o producto ("Link´s actualizados en cumplimiento a Ley de transparencia en la Web IDU ") tampoco indica cuántos y/o cuáles serían los enlaces que planeaban actualizar. Con base en lo anterior no es posible determinar un avance cierto del cumplimiento de la acción. 
No obstante, tomando en cuenta el seguimiento efectuado y presentado por la OAP, con corte 31/03/2022, y lo ya expresado, se consideró que hubo cumplimiento en 172 de 174 ítems de la matriz de cumplimiento que aplican al IDU, lo que representaría </t>
    </r>
    <r>
      <rPr>
        <b/>
        <sz val="10"/>
        <rFont val="Arial Unicode MS"/>
        <family val="2"/>
      </rPr>
      <t>cumplimiento del ítem en 98,85 % para el periodo, lo cual corresponde a 65,90 % en el acumulado anual</t>
    </r>
    <r>
      <rPr>
        <sz val="10"/>
        <rFont val="Arial Unicode MS"/>
        <family val="2"/>
      </rPr>
      <t xml:space="preserve">. 
En relación con la aclaración de la STRH respecto al directorio de servidores públicos, se aclara que en este ítem no se analiza el  detalle de completitud del directorio, ya que el PAAC tiene planteadas otras acciones en las cuales se analiza. Para el caso de la acción en comento, se verificó la aleatoria de algunos de los enlaces reportados por la OAP en su instrumento, evidenciando entre ellos la existencia del directorio y del organigrama. 
En el seguimiento se identificaron oportunidades de mejora, por lo cual se plantean las siguientes recomendaciones, que se sugiere tener en cuenta para la actualización de la información y antes de la finalización de la acción: 
+ Se recomienda reformular la meta o producto ("Link´s actualizados en cumplimiento a Ley de transparencia en la Web IDU "), ya que no indica cuántos y/o cuáles serán los enlaces actualizados.  
+ Esta acción es exactamente igual al PAAC del IDU de las vigencias 2018, 2019, 2020 y 2021. Por lo tanto, se reitera la recomendación de revisar y/o ajustar la acción de manera que sea visible la diferencia con lo efectuado los años anteriores y la evolución en la actividad.  
+ Se reitera la recomendación, efectuada en seguimientos de años anteriores, de revisar la redacción de la acción, especificando a qué se refieren las verificaciones y ajustes en los "links". Esto por cuanto la actualización de la información asociada a transparencia es algo que debe efectuarse permanentemente, no sólo durante medio año y porque, si bien en la página web está la sección de Transparencia, la actualización de la información contenida en ella no se hace en razón de los cambios técnicos sucedidos en dicha web. De hecho, los cambios son propios de la dinámica de la información que se publica, se dan en razón de las actividades de las áreas que la efectúan o por cambios normativos. 
+ Se recomienda modificar el instrumento de seguimiento para que esté acorde con los requerimientos de la Resolución 1519 de 2020, teniendo en cuenta además que la Procuraduría General de la Nación ya tiene actualizada la matriz de guía. </t>
    </r>
  </si>
  <si>
    <r>
      <t xml:space="preserve">La OAP señaló que hubo "Publicación oportuna yn con seguimiento al 31 de marzo de 2022, mediante la Seguimiento-Matriz-Detallada 31 Marzo 2022, y para este mismo perdodo se dio revisión a l obervado por la OCI en el "Matriz ITA Herramienta  para la Vigilancia del Cumplimiento Normativo Ley1712-VER_ 2021 (OBS_OCI)", se remitio respuesta y retro alimentación el 25 de abril de 2022 por correo institucional." y calcula "Cumplimiento del:25%, "
La STRH precisó lo siguiente: 
"* El directorio de servidores se encuentra publicado en la página web del Instituto en la siguiente dirección: https://www.idu.gov.co/page/quienes-somos-2
https://openerp.idu.gov.co/directorio_funcionarios/tabla
Al respecto es muy importante indicar que la página web en el componente del directorio de servidores se alimenta de la información del aplicativo Kactus, el cual a su vez es administrado por la STRH. Así las cosas, y considerando que elplaicativo Kactus es actualizado permanentemente por parte de la STRH, la página web debería estar reflejando la información de la totalidad de los servidores actualizada; no obstante, por un inconveniente en el proceso que "corre" la STRT para migrar la información de Kactus a la página web (acción ajena a la voluntad y gestión de la STRH), la información contenida en la página en este momento no refleja la totalidad de la información actualizada. En este marco, solicitamos que la OCI tenga en cuenta que el proceso tecnológico no es competencia de la STRH, sino de la STRT, y que la STRH viene cumpliendo a cabalidad con su labor de actualización permanente de la información de los servidores en la herramienta dispuesta para tal fin. Lo anterior se evidencia en el archivo de excel que se adjunta, el cual fue extraído del aplicativo Kactus y que refleja la actualización de la información correspondiente.
</t>
    </r>
    <r>
      <rPr>
        <b/>
        <sz val="10"/>
        <rFont val="Arial Unicode MS"/>
        <family val="2"/>
      </rPr>
      <t xml:space="preserve">Evidencia: </t>
    </r>
    <r>
      <rPr>
        <sz val="10"/>
        <rFont val="Arial Unicode MS"/>
        <family val="2"/>
      </rPr>
      <t xml:space="preserve">archivo en excel extrádo de Kactus a fecha 29/04/2022 y correos electrónicos remitidos a la STRT por parte de la STRH. 
* La estructuraorgánica (organigrama) se encuentra publicada en la página web del Instituto en la siguiente dirección: https://www.idu.gov.co/page/transparencia/organizacion/organigrama
Evidencias: pantallazos de la página web del Instituto."
</t>
    </r>
  </si>
  <si>
    <r>
      <t xml:space="preserve">Se verificó la información publicada en el portal web del IDU, determinándose que se encuentra la Descripción de la estructura orgánica (excepto lo relativo a funciones y deberes del IDU), el presupuesto general, el directorio de servidores públicos y contratistas (con algunas debilidades), el Normograma del IDU por procesos, el plan anual de compras (Plan Anual de Adquisiciones) y el Plan Anticorrupción y de Atención al Ciudadano 2022. 
Se encuentra información de contratación. Si bien la información publicada incluye los plazos (en días), se recomienda incluir la fecha efectiva de inicio de cada contrato (se encuentra la de suscripción, mas no la de inicio) de manera que sea posible, para los interesados en esta información, el cálculo de la fecha de finalización; esto teniendo en cuenta que la fecha efectiva de inicio de ejecución de los contratos no siempre coincide con la de suscripción. Se aclara que la recomendación de la inclusión de la fecha de inicio de los contratos se da en aras de contribuir con los principios de transparencia activa. También se recomienda ajustar el archivo que se descarga del enlace llamado "Consolidado ejecución de contratos a abril 2022", ubicado en el numeral "3.3.5 Consolidado ejecución de contratos" de la Sección de Transparencia de la web del IDU, ya que el archivo contiene una hoja por mes (enero, febrero, marzo, abril), pero en la hoja de marzo aparece información de contratos de febrero y en la de abril aparece información de contratos suscritos en febrero marzo y abril. Es decir, la información no se está presentado de manera organizada.
En cuanto al directorio de funcionarios se verificó que está incluido el correo electrónico institucional, aunque como una imagen. Esto no estaría cumpliendo las normas de accesibilidad web, dado que la imagen no puede ser "leída" por personas con limitaciones visuales. Se encontró (en verificación del 10/05/2021) que faltaba el teléfono de 24 registros de un total de 416 que presentaba, además de que faltaban al menos 51 nombres por registrar y sobraban, por lo menos, 11; tampoco se había actualizado la información de personas que cambiaron de cargo y/o dependencia por encargo o ascenso. La STRH manifestó que "[...] por un inconveniente en el proceso que "corre" la STRT para migrar la información de Kactus a la página web (acción ajena a la voluntad y gestión de la STRH), la información contenida en la página en este momento no refleja la totalidad de la información actualizada. […]”, lo que corrobora las observaciones mencionadas. 
Ahora bien, solicitan que “[…] la OCI tenga en cuenta que el proceso tecnológico no es competencia de la STRH, sino de la STRT, y que la STRH viene cumpliendo a cabalidad con su labor de actualización permanente de la información de los servidores [...]". A este respecto se le informa que el PAAC es un instrumento institucional, independiente de las áreas responsables de la ejecución de las acciones. No se desconoce el esfuerzo que efectúa la STRH por mantener actualizada la información del personal de planta que se vincula o desvincula del IDU, No obstante, en el marco de Transparencia y Acceso a la Información, la información presentada a la ciudadanía no está completa, por lo que no es posible, para el caso del presente seguimiento, obviar dicha situación. Se recomienda entonces, efectuar las gestiones con la STRT para que se corrijan los inconvenientes tecnológicos aludidos por la STRH o buscar la manera de presentar el directorio de servidores en otro formato (por ejemplo, Excel) que permita una lectura fácil y la copia de la información requerida por la Ley de Transparencia. 
Frente al directorio de contratistas, se evidenció que el publicado está presentando el correo electrónico personal y no el institucional. Se recomienda efectuar las gestiones para que sea el correo electrónico institucional el que se muestre. Para los contratistas no está incluido el teléfono. Si bien se ha incrementado la completitud de la información presentada, aún faltan algunos datos, por lo cual se recomienda efectuar las gestiones que correspondan para completar el directorio con los datos exigidos. 
En relación con la información de las sedes, se observó que la información que aparece en el pie de página es coincidente con la de la sección de localización física, sucursales o regionales (numeral "1.4 Directorio Institucional (localización física y/o datos de contacto)" de la sección de Transparencia de la web IDU), e incluye las direcciones y horarios de atención. Se reconoce la gestión por corregir la situación que, en seguimientos de años anteriores, se había evidenciado incongruente. 
Así, en razón de los aspectos faltantes mencionados, relacionados con la inclusión de la información de las sedes del Instituto y de la información del directorio de servidores y contratistas, la acción no se considera completa; por tanto, </t>
    </r>
    <r>
      <rPr>
        <b/>
        <sz val="10"/>
        <rFont val="Arial Unicode MS"/>
        <family val="2"/>
      </rPr>
      <t>se calcula el avance en el periodo fue de 99,03 %, con un acumulado anual de 33,01 %.</t>
    </r>
    <r>
      <rPr>
        <sz val="10"/>
        <rFont val="Arial Unicode MS"/>
        <family val="2"/>
      </rPr>
      <t xml:space="preserve">
Se recomienda: 
- Establecer con exactitud a quién le corresponde la administración de la información directorio, tanto de servidores como de contratistas y, de ser el caso, ajustar las acciones del PAAC indicando la distribución de actividades que cada área involucrada deba efectuar. 
- Verificar cómo se va a reportar en el directorio de servidores y contratistas el teléfono dadas las condiciones de teletrabajo o trabajo en casa, tomando en consideración que lo que se debe reportar son los medios institucionales, no los personales. 
- También se recomienda efectuar la división de actividades en acciones más específicas, indicando concretamente qué área es responsable de cada literal.
</t>
    </r>
  </si>
  <si>
    <r>
      <rPr>
        <sz val="10"/>
        <rFont val="Arial Unicode MS"/>
        <family val="2"/>
      </rPr>
      <t xml:space="preserve">Se observó, en la sección de Transparencia y Acceso a la Información Pública de la página web del IDU, numeral "3. Contratación", la existencia de enlaces al SECOP I y SECOP II (que se pueden ver en el numeral "3.2.1 Contratación IDU"), portales a través de los cuales se podría encontrar la información de aprobaciones, autorizaciones, requerimientos o informes del supervisor o del interventor, que prueben la ejecución de los contratos adicionales a los de obra .  
Al 11/05/2022, se encontró el consolidado de ejecución de contratos publicado con información de enero a diciembre de 2021, en el enlace "Consolidado ejecución de contratos 2014-2021" del numeral "3.3.5 Consolidado ejecución de contratos" de la sección de Transparencia de la web del IDU. Se encontró que en el enlace "Consolidado ejecución de contratos a abril 2022" se puede descargar el archivo "Contratacion-IDU-2022-04-abril.xlsx", que presenta la relación de contratos de 2022; se evidenció que el archivo contiene una hoja por mes (enero, febrero, marzo, abril), pero en la hoja de marzo aparece información de contratos de febrero (ninguno de marzo) y en la de abril aparece información de contratos suscritos en febrero, marzo y abril. Es decir, la información no se está presentado de manera organizada.  Actualmente, toda la información de los contratos se encuentra en el enlace del numeral 3. 
Con base en lo expresado se considera que, </t>
    </r>
    <r>
      <rPr>
        <b/>
        <sz val="10"/>
        <rFont val="Arial Unicode MS"/>
        <family val="2"/>
      </rPr>
      <t>en lo correspondiente al periodo, el avance fue del 100 %</t>
    </r>
    <r>
      <rPr>
        <sz val="10"/>
        <rFont val="Arial Unicode MS"/>
        <family val="2"/>
      </rPr>
      <t xml:space="preserve">. </t>
    </r>
    <r>
      <rPr>
        <b/>
        <sz val="10"/>
        <rFont val="Arial Unicode MS"/>
        <family val="2"/>
      </rPr>
      <t>Dado que la acción es para todo el año, se considera que en el acumulado anual, la acción alcanzó el 33,33 %</t>
    </r>
    <r>
      <rPr>
        <sz val="10"/>
        <rFont val="Arial Unicode MS"/>
        <family val="2"/>
      </rPr>
      <t>. 
Se recomienda, mantener las actividades de control para asegurar que la información exigida por la norma, en relación con la contratación, se publique en la medida en que se susciten cambios o hechos que lo ameriten (por ejemplo, en el caso de los informes mensuales de ejecución de contratos, tanto de obra, como PSP y otros tipos o de la publicación de actas de liquidación), o, por lo menos, con la periodicidad mensual indicada en el PAAC, con el fin de asegurar, así, la oportunidad y completitud de la información.  
Se recomienda ir publicando lo correspondiente al mes en curso (mayo). 
Se recomienda revisar el archivo que presenta la información de 2022 y reorganizar la información según el mes que corresponda.</t>
    </r>
  </si>
  <si>
    <r>
      <t>Se observó que el directorio de funcionarios existe. Los 10 aspectos citados en el artículo 5 del Decreto 103 de 2015 son: 
(1) Nombres y apellidos completos. 
(2) País, Departamento y Ciudad de nacimiento. 
(3) Formación académica. 
(4) Experiencia laboral y profesional. 
(5) Empleo, cargo o actividad que desempeña. 
(6) Dependencia en la que presta sus servicios en la entidad o institución. 
(7) Dirección de correo electrónico institucional. 
(8) Teléfono Institucional. 
(9) Escala salarial según las categorías para servidores públicos y/o empleados del sector privado. 
(10) Objeto, valor total de los honorarios, fecha de inicio y de terminación, cuando se trate contratos de prestación de servicios.
La acción planteada, de acuerdo con el indicador, está referida únicamente al directorio de funcionarios, así que sólo aplican los ítems 1 al 9 y en el mismo, de manera general, se encuentran todos (excepto porque se encontró que había 24 registros a los que faltaba incluirle el número telefónico, y que por lo menos 51 funcionarios nuevos no se encontraron en el directorio y 11 funcionarios que salieron del IDU permanecen en el directorio). Tampoco se había actualizado la información de personas que cambiaron de cargo y/o dependencia por encargo o ascenso.</t>
    </r>
    <r>
      <rPr>
        <b/>
        <sz val="10"/>
        <rFont val="Arial Unicode MS"/>
        <family val="2"/>
      </rPr>
      <t xml:space="preserve"> El avance se calculó, entonces, en 86,40 % para el cuatrimestre y acumulado anual llegó a 28,80 %</t>
    </r>
    <r>
      <rPr>
        <sz val="10"/>
        <rFont val="Arial Unicode MS"/>
        <family val="2"/>
      </rPr>
      <t xml:space="preserve">.
Es importante mencionar que el correo electrónico institucional se visualiza como una imagen y no como texto. Esto no estaría cumpliendo las normas de accesibilidad web, dado que la imagen no puede ser "leída" por personas con limitaciones visuales.
. La STRH manifestó que "[...] por un inconveniente en el proceso que "corre" la STRT para migrar la información de Kactus a la página web (acción ajena a la voluntad y gestión de la STRH), la información contenida en la página en este momento no refleja la totalidad de la información actualizada. […]”, lo que corrobora las observaciones mencionadas. 
Ahora bien, solicitan que “[…] la OCI tenga en cuenta que el proceso tecnológico no es competencia de la STRH, sino de la STRT, y que la STRH viene cumpliendo a cabalidad con su labor de actualización permanente de la información de los servidores [...]". A este respecto se le informa que el PAAC es un instrumento institucional, independiente de las áreas responsables de la ejecución de las acciones. No se desconoce el esfuerzo que efectúa la STRH por mantener actualizada la información del personal de planta que se vincula o desvincula del IDU, No obstante, en el marco de Transparencia y Acceso a la Información, la información presentada a la ciudadanía no está completa, por lo que no es posible, para el caso del presente seguimiento, obviar dicha situación. 
Sobre el archivo “5.1.1. ARCHIVO EXTRAÍDO DE KACTUS - INFORMACIÓN SERVIDORES.xlsx”, la información reportada no incluye la totalidad de la información exigida por la Ley de Transparencia, dado que no está la formación académica, la escala salarial, país, departamento y ciudad de nacimiento, dependencia en la que presta sus servicios en la entidad, teléfono. Además de que hay un registro por cada dato de experiencia laboral incluida en el mismo (el archivo contiene 2.905 registros para 441 funcionarios). El archivo no se encuentra publicado, y de publicarse, debería ser editado para que no presente la multiplicidad de los registros.
Se recomienda entonces, efectuar las gestiones con la STRT para que se corrijan los inconvenientes tecnológicos aludidos por la STRH o buscar la manera de presentar el directorio de servidores en otro formato (por ejemplo, Excel) que permita una lectura fácil y la copia de la información requerida por la Ley de Transparencia.
Es importante precisar que la acción planteada sólo se refiere al directorio de servidores públicos (funcionarios), información a cargo de la STRH (con la colaboración de la STRT), y no al directorio de contratistas (información a cargo de otras áreas con la colaboración de la STRT). Por tanto, se recomienda, particularmente a la OAP como responsable de la consolidación del PAAC y coordinador del tema asociado al cumplimiento a la Ley de Transparencia y Acceso a la información Pública, tener en cuenta que el directorio de contratistas también debe cumplir con las condiciones de completitud y propender por la actualización según lo exigido por la normatividad.
</t>
    </r>
  </si>
  <si>
    <t>Se verificó la existencia en la página web, sección de Transparencia y Acceso a la Información Pública, del numeral "11 Transparencia Pasiva", que contiene los enlaces:   
"11.1. Medios de seguimiento para la consulta del estado de las solicitudes de información pública" (https://www.idu.gov.co/page/consulte-sus-requerimientos)  
"11.2. Formulario para la recepción de solicitudes de información pública2. (https://bogota.gov.co/sdqs/)  
"a. Formulario Niños, niñas y adolescentes" (https://sdqs.bogota.gov.co/sdqs/publico/ninos/)  
"d. Solicitud de información pública con identidad (sic) reservada". Dirige a https://www.idu.gov.co/page/canales-de-atencion, página que contiene el enlace "Solicitud de información con identificación reservada"  (https://www.procuraduria.gov.co/portal/pqrsdf_Solicitud_de_informacion_con_identificacion_reservada.page). 
La acción tiene planteadas dos fechas de corte (junio y diciembre de 2022). Es decir, cada corte valdrá 50 % y se entiende que la acción no aplica para el primer cuatrimestre, dados dichos cortes. Así que en este periodo no se calcula avance (no se tendrá en cuenta para calcular el porcentaje en el primer cuatrimestre y se registra NA), y en el acumulado anual se registrará 0 %. Se calificará en los seguimientos que se hagan a los cuatrimestres dos y tres. 
La Transparencia Pasiva está "relacionada con la respuesta a las solicitudes de acceso a la información, en términos de calidad, oportunidad y disponibilidad." (Tomado de la página web del Departamento Administrativo de la Función Pública (https://www.funcionpublica.gov.co/eva/es/transparencia2018), consultado el 11/05/2022). Dada esta definición, se reitera la recomendación de enlazar, en este numeral, también los informes que se relacionan con las solicitudes de acceso a la información que efectúen los ciudadanos. 
Se recomienda también, especificar la meta en relación con el indicador, es decir, dejar explícito cuáles y cuántos son los ítems "en cumplimiento y actualizados" de manera que se pueda determinar, con total certeza, qué se actualizó y qué no y las razones que haya para ello.</t>
  </si>
  <si>
    <t>NA</t>
  </si>
  <si>
    <r>
      <t xml:space="preserve">A la fecha de corte del presente segumiento (30/04/2022) no se había efectuado la actualización de los activos de información del IDU para 2022. Si bien afirma la STRT que "Se está proyectando la comunicación para envío a todas las dependencias de la Entidad [...]", no se conoce el estado de avance, ni allegaron los soportes correspondientes. 
Dado el planteamiento de la acción (sólo una actualización programada, aunque con seguimiento cuatrimestral) y lo reportado por la STRT, no se puede afirmar que haya avance en términos de porcentaje. Por tanto, </t>
    </r>
    <r>
      <rPr>
        <b/>
        <sz val="10"/>
        <rFont val="Arial Unicode MS"/>
        <family val="2"/>
      </rPr>
      <t>el avance del periodo y el del acumulado anual se califican en 0 %</t>
    </r>
    <r>
      <rPr>
        <sz val="10"/>
        <rFont val="Arial Unicode MS"/>
        <family val="2"/>
      </rPr>
      <t xml:space="preserve">. Es de aclarar que la fecha de fin de la actividad es en agosto, por lo cual está en tiempo para su realización. 
</t>
    </r>
  </si>
  <si>
    <t>A la fecha de corte del presente segumiento (30/04/2022) no se había efectuado ninguna actualización del esquema de publicación del IDU para 2022. No obstante, dado que son dos fechas especificas para el cumplimiento, se considera que no aplica la calificación para el cuatrimestre 1, y el avance no se califica. Para el acumulado anual se entiende que el avance es nulo (0 %). La acción se encuentra en curso toda vez que vence en junio (primera actualización) y en diciembre (segunda actualización).</t>
  </si>
  <si>
    <t>Se verificó que el informe de solicitudes de acceso a la información de la vigencia 2021 está publicado en el portal del IDU, en el enlace "Informe de solicitudes de acceso a la información 2021" (https://www.idu.gov.co/Archivos_Portal/Ley%20de%20transparencia/pqrs/informe%20de%20solicitudes%20de%20acceso%20a%20la%20informacion/2022/Informe-de-solicitudes-de-acceso-a-la-informacion-2021.xlsx). 
Sin embargo, no es posible verificar la fecha exacta de publicación (no se puede determinar si se hizo antes del 31/01/2022, según el planteamiento de la acción), por lo cual se recomienda incluir dicho aspecto en la información que se publica.
Como hay dos fechas (31 de enero y 29 de julio de 2022) se considera que el avance del periodo es del 100 % y el acumulado anual es del 50 %.
Se recomienda relacionar este ítem, también, con lo referido a Transparencia Pasiva. Así mismo, se recomienda verificar la coherencia del planteamiento de la acción ya que la actividad menciona la generación "anualmente" del informe, lo que implicaría una vez en el año, pero plantean dos fechas en el año, lo que implicarían dos informes, así que no sería anual, sino semestral.</t>
  </si>
  <si>
    <t xml:space="preserve">De acuerdo con lo indicado por la STRH, en el cuatrimestre objeto de seguimiento, se posesionaron 62 servidores y recibieron la inducción en el tema. Allegó, digitalizadas, copias de la llamada "Ruta de posesión" para 60 funcionarios. Según lo descrito, el avance del periodo se califica en 96,77 %  y el acumulado anual en 32,26 %. 
Se recomienda evaluar la posiblidad de incluir como acción, la capacitación en el tema a contratistas nuevos y antiguos y, además, hacer reinducción en el tema a servidores antiguos. </t>
  </si>
  <si>
    <t>La OAP allegó un documento titulado "PLAN Y ESTRATEGIAS DE COMUNICACIÓN 2019" (archivo "Plan de Comunicación Ley 1712 - IDU 2022 (2).xlsx") que es similar al presentado el año anterior, y no parece estar finalizado. 
No obstante, en la carpeta drive referenciada (enlace https://drive.google.com/drive/u/1/folders/11kDwQluyYEhJByKzKN_nerpboBsD8YKX ) se encuentra el archivo "Plan de Comunicación Ley 1712 - IDU 2022 okGSL VERSIÓN FINAL.xlsx", que presenta el documento titulado "PLAN Y ESTRATEGIAS DE COMUNICACIÓN 2022", el cual presenta una serie de temas y textos relaciondos con la Ley de Transparencia y Acceso a la Información Pública, así como canales de difusión, tipos de piezas a elaborar y el cronograma (para cuándo se divulgaría la respectiva pieza). 
Se observó que propusieron 17 piezas con divulgación desde mayo hasta diciembre de 2022, a través del "Informativo IDU" y la Intranet. De acuerdo con lo anterior, y con las fechas propuestas en el planteamiento de la acción (junio y noviembre de 2022), se considera que el seguimiento no aplica para el periodo (NA), y por tanto el avance anual sería de 0%.
Es importante que se revise la coherencia entre el plan de comunicaciones presentado y  las fechas planteadas en el PAAC, porque lo actuado en diciembre podría no ser tenido en cuenta dado que la última fecha para realización de la acción, según PAAC, es 30 de noviembre de 2022.</t>
  </si>
  <si>
    <t>Esta acción está programada para diciembre, no aplica para esta revisión.</t>
  </si>
  <si>
    <r>
      <t xml:space="preserve">La STRH presentó copia del correo electrónico que evidencia el envío del proyecto del Plan de Gestión de Integridad 2022 a la OAP, en diciembre de 2021. 
Aunque la fecha de finalización quedó planteada para enero de 2021., las evidencias muestran que la acción se efectuó en diciembre del año anterior. Se calificará en 100 %, dado que personal de la STRH remitió el producto planteado (Documento con el proyecto del Plan de Gestión de Integridad), allegó copia del Plan de Gestión de Integridad 2022 aprobado (plan del 16/12/2021 y que, según la INTRODUCIÓN del documento, fue aprobado en sesión del Comité Institucional de Gestión y Desempeño del 07 de diciembre de 2021). Se considera, además, finalizada. 
La STRH  informó que "[...] </t>
    </r>
    <r>
      <rPr>
        <i/>
        <sz val="10"/>
        <rFont val="Arial Unicode MS"/>
        <family val="2"/>
      </rPr>
      <t>en el Plan de Gestión de Integridad 2022 esta actividad quedó definida para realizarse entre noviembre y diciembre de 2021, pero por error en la consolidación de PAAC (ajeno a la gestión de la STRH), la información de tal documento no coincide con el Plan de Gestión de Integridad 2022</t>
    </r>
    <r>
      <rPr>
        <sz val="10"/>
        <rFont val="Arial Unicode MS"/>
        <family val="2"/>
      </rPr>
      <t xml:space="preserve"> [...]". Efectivamente, se corroboró que hay diferencias entre lo presentado en PAAC y el Plan de Gestión de Integridad. Dado que la dependencia manifiesta que no fue error de ellos, se recomienda asegurar que, una vez remitan la información a la OAP o a quien corresponda y se genere el documento PAAC, sea verificado lo publicado con lo remitido, con el fin de que puedan efectuar los ajustes de manera oportuna. 
Por otra parte, en el Plan de Integridad vigente se observó que plantearon las acciones "1. Elaboración de Plan de Gestión de Integridad 2022" y "2. Presentar al Comité Institucional de Gestión y Desempeño del Plan de Gestión de Integridad 2022" para ser realizadas entre noviembre y diciembre de 2021. Al respecto, es necesario indicar que el PAAC es anual, y cubre el periodo desde el 1 de enero al 31 de diciembre de cada año. 
Por lo tanto, se recomienda que no se programen acciones para ejecutarse antes del primer día o después del último día del año de cubrimiento del plan anticorrupción. En este sentido, si se quiere plasmar la realización del proyecto del Plan de Gestión de Integridad (en noviembre y/o diciembre de cada año), lo que debería es  programarse como última acción de la vigencia actual, relacionada con la proyección del Plan de Gestión de Integridad de la vigencia siguiente.</t>
    </r>
  </si>
  <si>
    <r>
      <t xml:space="preserve">La STRH presentó el Plan de Gestión de Integridad 2022 aprobado plan del 16/12/2021 y que, según la INTRODUCIÓN del documento, fue aprobado en sesión del Comité Institucional de Gestión y Desempeño del 07 de diciembre de 2021). Se encontró la publicación en la sección de Transparencia y Acceso a la Información Pública de la página web, en el numeral  "4. Planeación, presupuesto e informes", enlace "4.3 Plan de Acción", que lleva a la página "Planes Estratégicos" (https://www.idu.gov.co/page/transparencia/planeacion/planes-estrategicos); dentro de esta se ubica el enlace "Plan de Gestión de Integridad" (https://www.idu.gov.co/Archivos_Portal/2022/Transparencia/planeacion/planes-estrategicos/01-enero/Planes-decreto-612/PL-TH-01_PLAN_DE_GESTION_DE_INTEGRIDAD%202022.pdf).  
Por lo tanto, la acción se considera cumplida y finalizada y se califica en 100 %, para el acumulado del periodo y para el anual.  
Se recomienda reordemar los enlaces para hacerlo más visible al igual que a los demás planes, por lo cual se sugiere inluirlo en el numeral "2.1.5.1 Políticas y lineamientos sectoriales e institucionales, Manuales, Planes estratégicos, sectoriales e institucionales" de la sección de Transparencia de la página web. 
La STRH  informó que "[...] </t>
    </r>
    <r>
      <rPr>
        <i/>
        <sz val="10"/>
        <rFont val="Arial Unicode MS"/>
        <family val="2"/>
      </rPr>
      <t>en el Plan de Gestión de Integridad 2022 esta actividad quedó definida para realizarse entre noviembre y diciembre de 2021, pero por error en la consolidación de PAAC (ajeno a la gestión de la STRH), la información de tal documento no coincide con el Plan de Gestión de Integridad 2022</t>
    </r>
    <r>
      <rPr>
        <sz val="10"/>
        <rFont val="Arial Unicode MS"/>
        <family val="2"/>
      </rPr>
      <t xml:space="preserve"> [...]". Efectivamente, se corroboró que hay diferencias entre lo presentado en PAAC y el Plan de Gestión de Integridad. Dado que la dependencia manifiesta que no fue error de ellos, se recomienda asegurar que, una vez remitan la información a la OAP o a quien corresponda y se genere el documento PAAC, sea verificado lo publicado con lo remitido, con el fin de que puedan efectuar los ajustes de manera oportuna.  
Por otra parte, en el Plan de Integridad vigente se observó que plantearon las acciones "1. Elaboración de Plan de Gestión de Integridad 2022" y "2. Presentar al Comité Institucional de Gestión y Desempeño del Plan de Gestión de Integridad 2022" para ser realizadas entre noviembre y diciembre de 2021. Al respecto, es necesario indicar que el PAAC es anual, y cubre el periodo desde el 1 de enero al 31 de diciembre de cada año.  
Por lo tanto, se recomienda que no se programen acciones para ejecutarse antes del primer día o después del último día del año de cubrimiento del plan anticorrupción. En este sentido, si se quiere plasmar la realización del proyecto del Plan de Gestión de Integridad (en noviembre y/o diciembre de cada año), lo que debería es  programarse como última acción de la vigencia actual, relacionada con la proyección del Plan de Gestión de Integridad de la vigencia siguiente.</t>
    </r>
  </si>
  <si>
    <r>
      <t xml:space="preserve">La STRH manifestó, respecto de esta acción, que "[...] </t>
    </r>
    <r>
      <rPr>
        <i/>
        <sz val="10"/>
        <rFont val="Arial Unicode MS"/>
        <family val="2"/>
      </rPr>
      <t>en el Plan de Gestión de Integridad 2022 se definieron dos actividades por aparte: "Diseño de la Encuesta de Percepción y Apropiación de los Valores de Integridad 2022" (para realizar en abril de 2022) y "Aplicación de la Encuesta de Percepción y Apropiación de los Valores de Integridad 2022" (para realizar en mayo de 2022), pero por error en la consolidación de PAAC (ajeno a la gestión de la STRH), la información de tal documento no coincide con el Plan de Gestión de Integridad 2022 adoptado en diciembre de 2021</t>
    </r>
    <r>
      <rPr>
        <sz val="10"/>
        <rFont val="Arial Unicode MS"/>
        <family val="2"/>
      </rPr>
      <t xml:space="preserve"> [...]". En el PAAC, esto quedó registrado como una única acción contemplada para efectuarse entre marzo y abril de 2022, es decir que ya debía haber finalizado, con la realización de la encuesta. 
Si se tomara así, y dado que manifiestan que el documento de la encuesta es un borrador, no se consideraría finalizado el 50 % (diseño de la encuesta). Obviamente, al no haberse aplicado el otro 50 % quedaría en cero. Pero, tomando en consideración lo manifestado por la STRH en cuanto al error en la inclusión de las acciones del Plan de Gestión de Integridad vigente, que no tenían contempladas actividades para marzo y la afectación de esto en la calificación, se tomará que esta acción no aplica para el cuatrimestre y se verificará, en el siguiente cuatrimestre, la corrección que plantea, la STRH, se solicitará a la OAP, así como el cumplimiento de las dos acciones.  Se aclara que para el próximo seguimiento esta situación debe ser corregida, para no generar posibles incumplimientos del PAAC. 
</t>
    </r>
  </si>
  <si>
    <r>
      <t xml:space="preserve">La STRH manifestó, respecto de esta acción, que "[...] </t>
    </r>
    <r>
      <rPr>
        <i/>
        <sz val="10"/>
        <rFont val="Arial Unicode MS"/>
        <family val="2"/>
      </rPr>
      <t>n el Plan de Gestión de Integridad 2022 se definió como plazo para aplicar la encuesta el mes de mayo y para analizar los resultados el mes dejunio, por lo cual no es viable el desarrollo de tales actividades a corte del mes de abril.  Por error en la consolidación de PAAC (ajeno a la gestión de la STRH), la información de tal documento no coincide con el Plan de Gestión de Integridad 2022 adoptado en diciembre de 2021</t>
    </r>
    <r>
      <rPr>
        <sz val="10"/>
        <rFont val="Arial Unicode MS"/>
        <family val="2"/>
      </rPr>
      <t xml:space="preserve"> [...]". En el PAAC quedó registrado realizar el análisis entre abril y mayo de 2022, es decir que ya debía haber algún avance en el anális de la encuesta, pero ésta aún no se aplica. De hecho, en el Plan de Gestión de Integridas está para realizarse, completa, en el segundo cuatrimestre.
Así, y en concordancia con lo expresado para la acción anterior, se tomará que esta acción no aplica para el cuatrimestre, y se verificará en el siguiente cuatrimestre la corrección que plantea la STRH, solicitará a la OAP, así como el cumplimiento completo de la acción.  
</t>
    </r>
  </si>
  <si>
    <r>
      <t xml:space="preserve">Se evidenció la publicación del plan en la Intranet y en el sistema SUE: Información documentada. Se evidenció la pieza comunicativa de socialización del Plan de Gestión de Integridad (PGI) 2022 en el Informativo IDU del 23 de febrero de 2021. 
Por tanto, la acción finaliza con 100 % de calificación para el periodo y para el año.
La STRH  informó que "[...] </t>
    </r>
    <r>
      <rPr>
        <i/>
        <sz val="10"/>
        <rFont val="Arial Unicode MS"/>
        <family val="2"/>
      </rPr>
      <t xml:space="preserve">en el Plan de Gestión de Integridad 2022 esta actividad quedó definida para realizarse entre noviembre y diciembre de 2021, pero por error en la consolidación de PAAC (ajeno a la gestión de la STRH), la información de tal documento no coincide con el Plan de Gestión de Integridad 2022 </t>
    </r>
    <r>
      <rPr>
        <sz val="10"/>
        <rFont val="Arial Unicode MS"/>
        <family val="2"/>
      </rPr>
      <t xml:space="preserve">[...]". Efectivamente, se corroboró que hay diferencias entre lo presentado en PAAC y el Plan de Gestión de Integridad (PGI). Dado que la dependencia manifiesta que no fue error de ellos, se recomienda asegurar que, una vez remitan la información a la OAP o a quien corresponda y se genere el documento PAAC, sea verificado lo publicado con lo remitido, con el fin de que puedan efectuar los ajustes de manera oportuna.  
Por otra parte, en el Plan de Integridad vigente se observó que plantearon la acción "3. Divulgar el Plan de Gestión de Integridad 2022"  para ser realizada entre enero y febrero de 2022. </t>
    </r>
  </si>
  <si>
    <t>Esta acción no está planteada así en el está PGI vigente. En ell PGI vigente está la acción "8. Encuentros de Gestores y Gestoras de Integridad (pueden ser reuniones informativas, sensibilizaciones y/o capacitaciones)" programada para efectuarse entre febrero y diciembre con un encuentro por semestre. No fue informado ningún avance respecto a la acción.  De no haberse realizado el encuentro del primer semestre, se recomienda asegurar la realización del mismo entre mayo y junio, para asegurar que se de cumplimiento a la acción. 
La acción no aplica para esta revisión.</t>
  </si>
  <si>
    <r>
      <t>E</t>
    </r>
    <r>
      <rPr>
        <sz val="10"/>
        <rFont val="Arial Unicode MS"/>
        <family val="2"/>
      </rPr>
      <t xml:space="preserve">n el Plan de Gestión de Integridad 2022 esta actividad quedó definida como "Divulgar a través de Podcast los dos valores de integridad con más bajo nivel de conocimiento desde su significado y comportamientos por parte de la Gente IDU, con base en los resultados de la Encuesta de Percepción y Apropiación de los Valores de Integridad 2021 (honestidad y compromiso), y adicionalmente, los dos valores recientemente adoptados por la Entidad (trabajo en red e innovación)",  pero por error en la consolidación de PAAC (ajeno a la gestión de la STRH), la información de tal documento no coincide con el Plan de Gestión de Integridad 2022 adoptado en diciembre de 2021 (se adjunta correo y documento proyecto del Plan de Gestión de Integridad 2022 remitido a la OAP en el mes de diciembre de 2021) - Se solicitará la modificación del PAAC, de tal forma que refleje tal cual las acciones y los plazos comprendidos en el Plan de Gestión de Integridad 2022.   
En consecuencia con lo anterior, el día 4 de enero la OAC </t>
    </r>
    <r>
      <rPr>
        <sz val="10"/>
        <rFont val="Arial Unicode MS"/>
        <family val="2"/>
      </rPr>
      <t xml:space="preserve">puvlicó (sic) y remitió unpodcast relacionado con el valor de la innovación.
</t>
    </r>
    <r>
      <rPr>
        <b/>
        <sz val="10"/>
        <rFont val="Arial Unicode MS"/>
        <family val="2"/>
      </rPr>
      <t xml:space="preserve">Evidencia: </t>
    </r>
    <r>
      <rPr>
        <sz val="10"/>
        <rFont val="Arial Unicode MS"/>
        <family val="2"/>
      </rPr>
      <t xml:space="preserve">Informativo IDU del 04/01/2022. El podcast se encuentra en la siguiente ruta: https://www.youtube.com/watch?v=ZraqiwZrIII
OAC: Se ha realizado la publicación de los valores descritos en el código de integridad en los podcast como "los valores de la casa". 
* Los podcast internos podrán consultarse en el siguiente enlace: https://youtube.com/playlist?list=PLI3bThteAupXz_cYOrByyoC-7SdhX2oCj
* Podcast internos 2022, podrán consultarse en el siguiente enlace: https://drive.google.com/drive/u/1/folders/1SxCwKPX6n5CQKz10cl88RjkW4T8xJGYB </t>
    </r>
  </si>
  <si>
    <t>N.A.</t>
  </si>
  <si>
    <t>Se registra servicio de Gestión Predial, pero en realidad es Canal Telefónico. No se tiene una meta específica</t>
  </si>
  <si>
    <t>Se verifica el cumplimiento de la acción propuesta oportunamente</t>
  </si>
  <si>
    <t>La acción se enuentra en términos de ser adelantada. Para este cuatriomestre no aplica su análisis.</t>
  </si>
  <si>
    <t>Se verifica que los plazos que se encuentran registrados no son los pertinentes para evaluar el progreso de la actividad en el desarrollo del PAAC de la vigencia 2022. Se puede evidenciar que la actividad de enero de 2022, se llevó a cabo y es la que se evalúa. Esta observación se lleva realizando en las cuatro vigencias anteriores.</t>
  </si>
  <si>
    <t>Se realizó oportunamente la revisión y publicación en enero de 2022.</t>
  </si>
  <si>
    <t>Se verificó la publicación de la información correspondiente</t>
  </si>
  <si>
    <t>Se verificaron los registros reportados porla ORSC en el sistema BACHUE para el periodo enero-abril de 2022.</t>
  </si>
  <si>
    <t>De acuerdo con el reporte de la ORSC, hasta la fecha no se ha adelantado esta acción.</t>
  </si>
  <si>
    <t>Se verificó la publicación de la información correspondiente. Sin embargo, se debe aclarar que no es clara la meta de la acción al expresar: "...Todos los proyectos de alta complejidad…". Se recomienda identificar los proyectos y cuantificar la meta para la vigencia.</t>
  </si>
  <si>
    <t>A la fecha la acción se encuentra en término para ser adelantada. Los reportes deben iniciar el segundo cuatrimestre de 2022.</t>
  </si>
  <si>
    <t>Se verifica el avance de la acción comprometida.</t>
  </si>
  <si>
    <t>Se verificó la publicación de la información correspondiente a las actividades evidenciadas para el primer cuatrimestre de 2022.</t>
  </si>
  <si>
    <t>Se verificó la publicación de la información correspondiente. Se recomienda mantener una bitácora de seguimiento de las actividades comprometidas de manera que sea clara la modificación efetauada en el periodo y se pueda contrastar con los registros en la plataforma.</t>
  </si>
  <si>
    <t>Se verifica que el CHAT BOT se encuentra disponibe para las pruebas, coincidiendo con el reporte de las dependencias.</t>
  </si>
  <si>
    <t>Se verifica el cumplimiento de la sensibilización realizada.</t>
  </si>
  <si>
    <t>El avance de la acción es inferior al equivalente al porcentaje de tiempo transcurrido en la vigencia 2022.</t>
  </si>
  <si>
    <t>Se realizó de manera anticipada.</t>
  </si>
  <si>
    <t>Se verifica el cumplimiento de la acción comprometida.</t>
  </si>
  <si>
    <t>Se adelantaron las sensibilizaciones comprometidas.</t>
  </si>
  <si>
    <r>
      <t>Se evidenció la promoción de los valores en diferentes formas tales como las piezas comunicativas de promoción de diversas actividades organizadas, convocadas o promovidas por la STRH (actividades relacionadas con el Plan Institucional de Capacitación - PIC, con el Subsistema de Seguridad y Salud en el Trabajo  - SST, entre otras). 
Con base en lo anterior y acogiendo lo manifestado por la dependencia en respuesta al informe preliminar, se considera que se ha venido desarrollando la acción, por lo cual se califica el cumplimento en el periodo de 100 %, lo que significa que el acumulado anual es de 27,28% (esto porque son 11 meses y dada la fecha de inicio de la acción, el cuatrimestre tiene 3). Es de anotar que la acción continúa hasta diciembre de 2022.
De acuerdo con lo informado por la STRH: "</t>
    </r>
    <r>
      <rPr>
        <i/>
        <sz val="10"/>
        <rFont val="Arial Unicode MS"/>
        <family val="2"/>
      </rPr>
      <t>En el marco de las diferentes actividades comprendidas en el PIC, Plan de Estímulos y Plan SST, no sólo se hace alusión a los valores de integridad a través del "sello" característico del valor o valores correspondientes en la convocatoria o reportes, sino que en el desarrollo propio de la actividades se abordan las definiciones, los comportamientos y la praxis / la vivencia de los valores, como es el caso por ejemplo de la reciente Semana de la Mujer.
Adicional a ello, debe indicarse que la actividad de los podcast está orientada a hacer énfasis en el concepto y la vivencia de los valores correspondientes</t>
    </r>
    <r>
      <rPr>
        <sz val="10"/>
        <rFont val="Arial Unicode MS"/>
        <family val="2"/>
      </rPr>
      <t xml:space="preserve">".    
</t>
    </r>
  </si>
  <si>
    <r>
      <t>Se verificó, desde febrero (que es el mes planteado inicio de la acción) la divulgación de 4 de los valores de integridad del IDU a través de podcast diferentes. Se pudo determinar que se han divulgado los valores de Trabajo en red, Honestidad, Compromiso y Justicia. Se destaca que en estos podcasts se hace una descripción del valor, de su definición o significado. Se recomienda que se presenten también los comportamientos asociados, deseables o no deseables y continuar con la divulgación a través de este medio.  Sin embargo, no se encontraron podcasts donde se hayan divulgado los valores de Innovación, Diligencia y Respeto. Desde este punto de vista, se considera, entonces, que la acción logró 57,14 % de cumplimiento en el periodo (4 / 7 * 100 %), lo que significaría un acumulado anual de 15,59 %. 
No obstante, la STRH indicó que "</t>
    </r>
    <r>
      <rPr>
        <i/>
        <sz val="10"/>
        <rFont val="Arial Unicode MS"/>
        <family val="2"/>
      </rPr>
      <t>En el Plan de Gestión de Integridad 2022 esta actividad quedó definida como "Divulgar a través de Podcast los dos valores de integridad con más bajo nivel de conocimiento desde su significado y comportamientos por parte de la Gente IDU, con base en los resultados de la Encuesta de Percepción y Apropiación de los Valores de Integridad 2021 (honestidad y compromiso), y adicionalmente, los dos valores recientemente adoptados por la Entidad (trabajo en red e innovación)</t>
    </r>
    <r>
      <rPr>
        <sz val="10"/>
        <rFont val="Arial Unicode MS"/>
        <family val="2"/>
      </rPr>
      <t xml:space="preserve">" [...]". Es decir que se centrarían en 4 de los 7 valores. La STRH mencionó que Innovación se divulgó el 4 de enero.Si bien la evidencia corresponde a enero y el periodo de ejecución de la acción corresponde a febrero-diciembre, se acepta como válido el soporte, dado que efectivamente, se realizó la divulgación del valor de Innovación. De esta manera, se califica en 100% el avance para el primer cuatrimestre de 2022, </t>
    </r>
    <r>
      <rPr>
        <sz val="10"/>
        <rFont val="Arial Unicode MS"/>
        <family val="2"/>
      </rPr>
      <t xml:space="preserve">lo que significa 33,33 % en el </t>
    </r>
    <r>
      <rPr>
        <b/>
        <sz val="10"/>
        <rFont val="Arial Unicode MS"/>
        <family val="2"/>
      </rPr>
      <t xml:space="preserve">acumulado anual, </t>
    </r>
    <r>
      <rPr>
        <sz val="10"/>
        <rFont val="Arial Unicode MS"/>
        <family val="2"/>
      </rPr>
      <t>valorándolo para los 12 meses del año.</t>
    </r>
    <r>
      <rPr>
        <sz val="10"/>
        <rFont val="Arial Unicode MS"/>
        <family val="2"/>
      </rPr>
      <t xml:space="preserve">
</t>
    </r>
  </si>
  <si>
    <r>
      <t xml:space="preserve">Indican que están adelantando la "[…] </t>
    </r>
    <r>
      <rPr>
        <i/>
        <sz val="10"/>
        <rFont val="Arial Unicode MS"/>
        <family val="2"/>
      </rPr>
      <t>revisión anual de la matriz de riesgos de soborno, por parte de la segunda línea de defensa</t>
    </r>
    <r>
      <rPr>
        <sz val="10"/>
        <rFont val="Arial Unicode MS"/>
        <family val="2"/>
      </rPr>
      <t xml:space="preserve"> […]" y que lo han realizado para "[…] 8 de los 21 procesos que cuentan con matriz de riesgos de soborno […]". Si bien señalan cuáles procesos son, no allegaron soportes que demuestren la realización de la acción, los cuales fueron solicitados en el correo remitido por la OCI. Por tal razón, no se registra porcentaje de avance.
cabe resaltar que la acción está programada para cumplirse entre abril y diciembre de 2022.</t>
    </r>
  </si>
  <si>
    <r>
      <t xml:space="preserve">De acuerdo con lo reportado, a la fecha no ha sido realizado el curso virtual Antisoborno para directivos y colaboradores del IDU – Nuevos, para que sea </t>
    </r>
    <r>
      <rPr>
        <u/>
        <sz val="10"/>
        <rFont val="Arial Unicode MS"/>
        <family val="2"/>
      </rPr>
      <t>aprobado</t>
    </r>
    <r>
      <rPr>
        <sz val="10"/>
        <rFont val="Arial Unicode MS"/>
        <family val="2"/>
      </rPr>
      <t xml:space="preserve"> por  ellos. 
La acción tiene plazo de cumplimiento en diciembre de 2022, por lo cual se recomienda agilizar las actividades relacionadas y asegurar, con el soporte de la STRH, que todos los funcionarios que ingresen durante 2022 realicen y aprueben el curso. </t>
    </r>
  </si>
  <si>
    <t xml:space="preserve">La sensibilización aludida no se considera para el seguiniento actual, porque se realizó en mayo y no en abril. En el próximo seguimiento, se registrará la ejecución d ela misma, debido al corte de este reporte.Se recomienda asgurar que, en los soportes suministrados, se incluyan las evidencias de la asistencia de socios de negocios del IDU. 
Por otra parte, en relación con las agendas de los directivos, si bien no informaron el enclace en el que se encuentran, la OCI verificó que se puede acceder a ellas a través de la sección de Transparencia, numeral "1.2.1 Agendas Directivos IDU" (enlace directo https://www.idu.gov.co/page/calendario-directivos-idu). No obstante, no está publicada la de la actual directora de la Subdirección Técnica de Conservación del Subsistema Vial (dependencia cuyo nombre se encuentra mal en la página de agendas). Tampoco están las agendas de los jefes de la Oficina de Coordinación Interinstitucional y de la Subdirección Técnica de Seguimiento a Estudios y Diseños. Por lo tanto, no se considera cumplida al 100 % esta parte de la acción. 
Dado que esta acción tiene dos metas cada una vale 50 %. Para la primera el avance es de 0 en el periodo. Para la segunda, faltan 3 agendas de directivos de 34 dependencias, lo que significa que están 31 agendas publicadas, es decir 91,18 % de cumplimiento del segundo 50 %, que al ponderarlo resulta en 45,59%. Entonces, para el periodo el cumplimiento que de 45,59 % (0 + 45,59), y en el acumulado anual, dado que la acción está planteada para 11 meses, se calcula en 12, 44 % (45,59 + 27,28 (que vale el periodo) / 100 %). 
Se evidenció además que los nombres de las dependencias no han sido actualizados a los establcidos en los Acuerdos 006/2021 y Acuerdo 002/2022, por lo cual se recomienda efectuar los ajustes pertinentes. Así mismo, se recomienda implementar mecanismos para asegurar la actualización de las agendas cuando haya cambios de directivos. </t>
  </si>
  <si>
    <t>De acuerdo con lo reportado, a la fecha no ha sido realizado el instructivo de debida diligencia y, de hecho, se planea ajustar la acción a circular dado que aún no se ha concluido la implementación, en el IDU, del Sistema de Administración de Riesgos de Lavado de Activos y Financiación del Terrorismo - SARLAFT. 
La acción tiene plazo de cumplimiento en junio de 2022, por lo cual se recomienda agilizar el ajuste de la acción en el PAAC antes de que se cumpla este plazo, con el fin de evitar posibles incumplimientos. En todo caso, se recomienda asegurar que el ajuste se realice antes del corte del próximo seguimiento.  La acción se encuentra dentro de términos para su ejecución.</t>
  </si>
  <si>
    <t xml:space="preserve">No anexaron ningún soporte que evidencie el avance en el documento de estudios previos. La acción está planteada para concluir en junio de 2022,   es decir, que se encuentra dentro de términos para su ejecución.
Se recomienda agilizar el trámite relacionado ante las instancias correspondientes. 
</t>
  </si>
  <si>
    <t xml:space="preserve"> La acción está planteada para concluir en junio de 2022, lo que significa que a esta fecha deberá estar el documento definitivo aprobado. La acción se encuentra en términos para su ejecución.
</t>
  </si>
  <si>
    <t>Ahorro en tiempo de desplazamiento para el ciudadano y agilidad en el trámite</t>
  </si>
  <si>
    <t>Facilidades de pago para los deudores de obligaciones tributarias</t>
  </si>
  <si>
    <t>Actualmente el trámite se realiza de manera presencial en donde se atiende al ciudadano en orden de llegada en la sede de la calle 22 y de manera virtual previa solicitud del ciudadano por medio de correo electrónico para que sea agendada la cita por parte del abogado responsable para que se adelante el trámite a través de Google meet. (sic)</t>
  </si>
  <si>
    <t>Se implementará una herramienta para que el ciudadano pueda agendar a través de la página web del IDU la correspondiente cita.</t>
  </si>
  <si>
    <t>Aumento de canales y/o puntos de atención</t>
  </si>
  <si>
    <t>Subdirección Técnica Jurídica y Ejecuciones fiscales, Subdirección Técnica de Recursos Tecnológicos</t>
  </si>
  <si>
    <t>Actualmente para realizar este trámite el urbanizador debe adjuntar el requisito: Incorporación del plano urbanístico en la base cartográfica de la SDP, Cronograma de ejecución de obras de áreas de cesión, nivelación de la subrasante, ajuste del diseño geométrico, Diseño de redes secas (telemáticas) y diseño de redes de gas natural.</t>
  </si>
  <si>
    <t>Se eliminará el requisito para este trámite: Incorporación del plan urbanístico en la base cartográfica de la SDP, Cronograma de ejecución de obras de áreas de cesión, nivelación de la subrasante, ajuste del diseño geométrico, Diseño de redes secas (telemáticas) y diseño de redes de gas natural.</t>
  </si>
  <si>
    <t>Consulta estado de cuenta de valorización</t>
  </si>
  <si>
    <t>Actualmente la entidad tiene inscrito como OPA la consulta del estado de cuenta de valorización</t>
  </si>
  <si>
    <t>Eliminación por decreto ley 2106 de 2019 art.6. pasa a consulta de acceso a la información pública</t>
  </si>
  <si>
    <t>Para la entidad: 
- Dar cumplimiento normativo.
Descongestionar los puntos de atención presencial al fomentar la consulta virtual y directa del ciudadano. 
Para el ciudadano: 
- Reducir el tiempo y costos asociados a desplazamiento presencial a los puntos de atención, se puede obtener de (sic)</t>
  </si>
  <si>
    <t>Normativa</t>
  </si>
  <si>
    <t>Oficina de Relacionamiento y Servicio al Ciudadano, Oficina Asesora de Planeación</t>
  </si>
  <si>
    <t>Pago en línea por PSE</t>
  </si>
  <si>
    <t>3.2.5</t>
  </si>
  <si>
    <r>
      <t>En el marco del proceso de rendición de cuentas del Sector Movilidad y en cumplimiento a lo establecido por la función pública y a lo dispuesto por la Veeduría Distrital, se adelantan espacios de diálogo con la ciudadanía para rendir cuentas sobre las acciones adelantadas por la entidad, en materia de infraestructura urbana y espacio público en la ciudad durante la vigencia 2021</t>
    </r>
    <r>
      <rPr>
        <sz val="10"/>
        <rFont val="Arial Unicode MS"/>
        <family val="2"/>
      </rPr>
      <t xml:space="preserve"> (sic)</t>
    </r>
    <r>
      <rPr>
        <b/>
        <sz val="10"/>
        <rFont val="Arial Unicode MS"/>
        <family val="2"/>
      </rPr>
      <t>.</t>
    </r>
  </si>
  <si>
    <t>Realizar 20 Ejercicios de Rendición de Cuentas vigencia 2021 (una por localidad) en conjunto con el sector Movilidad. (sic)</t>
  </si>
  <si>
    <t>Dic 2022 con seguimiento en los dos últimos cuatrimestres</t>
  </si>
  <si>
    <t>Dic 2022 
Con seguimiento en los dos últimos cuatrimestres</t>
  </si>
  <si>
    <t>60 actividades de formación</t>
  </si>
  <si>
    <t>Cambiar la clasificación en SUIT de la Consulta estado de cuenta de valorización de OPA a consulta de acceso a la información pública por decreto ley 2106 de 2019 art.6</t>
  </si>
  <si>
    <t>OPA reclasificado a consulta de información en el SUIT</t>
  </si>
  <si>
    <t>Consulta de información ajustado en el SUIT</t>
  </si>
  <si>
    <t>ORSC/OAP</t>
  </si>
  <si>
    <t>30 de septiembre del 2022</t>
  </si>
  <si>
    <t>5.1.5</t>
  </si>
  <si>
    <t>4 mesas de Construcción de Ciudad y Ciudadanía con enfoque diferencial, de género, colectivos de ciclistas urbanos y Entidades</t>
  </si>
  <si>
    <t>Evidencia</t>
  </si>
  <si>
    <t>Proyecto del Plan de Gestión de Integridad</t>
  </si>
  <si>
    <t>Documento con el proyecto del Plan de Gestión de Integridad 2022</t>
  </si>
  <si>
    <t>Plan de Gestión de Integridad 2022 aprobado</t>
  </si>
  <si>
    <t>Acta del Comité de Gestión y Desempeño en la que se apruebe el Plan de Gestión de Integridad 2022</t>
  </si>
  <si>
    <t>STRH 
SGGC 
OAP 
OAC 
Gestores de integridad</t>
  </si>
  <si>
    <t>Diciembre de 2021</t>
  </si>
  <si>
    <t xml:space="preserve">STRH 
SGGC 
OAP </t>
  </si>
  <si>
    <t>Noviembre de 2021</t>
  </si>
  <si>
    <t>3. Divulgar el Plan de Gestión de Integridad 2022</t>
  </si>
  <si>
    <t>Divulgación del Plan de Gestión de Integridad 2022 realizada</t>
  </si>
  <si>
    <t>*Pieza Comunicativa -Intranet 
*Correo electrónico remitido por gestores de integridad al equipo de trabajo de cada una de las dependencias en las que laboran</t>
  </si>
  <si>
    <t>STRH 
OAC 
Gestores de integridad</t>
  </si>
  <si>
    <t>Enero de 2022</t>
  </si>
  <si>
    <t>Febrero de 2022</t>
  </si>
  <si>
    <t>4. Diseño de la Encuesta Percepción y Apropiación de los Valores de Integridad 2022</t>
  </si>
  <si>
    <t>Instrumento de Percepción y Apropiación de los Valores de Integridad 2022 diseñado</t>
  </si>
  <si>
    <t>Instrumento de Percepción y Apropiación de los Valores de Integridad 2022</t>
  </si>
  <si>
    <t>STRH 
SGGC</t>
  </si>
  <si>
    <t>Abril de 2022</t>
  </si>
  <si>
    <t>5. Aplicación de la Encuesta de Percepción y Apropiación de los Valores de Integridad 2022</t>
  </si>
  <si>
    <t>Resultados de encuesta consolidados</t>
  </si>
  <si>
    <t>Documento con los resultados de la Encuesta de Percepción y Apropiación de los Valores de Integridad 2022 consolidados</t>
  </si>
  <si>
    <t>Mayo de 2022</t>
  </si>
  <si>
    <t>6. Analizar resultados de la Encuesta de Percepción y Apropiación de los Valores de Integridad 2022</t>
  </si>
  <si>
    <t>Informe de Percepción y apropiación de los valores de Integridad</t>
  </si>
  <si>
    <t>Documentos con el Informe de Percepción y Apropiación de los Valores de Integridad 2022</t>
  </si>
  <si>
    <t>Junio de 2022</t>
  </si>
  <si>
    <t>7. Divulgación de los resultados de la Encuesta de Percepción y Apropiación de los Valores de Integridad 2022</t>
  </si>
  <si>
    <t>Resultados de la Encuesta de Percepción y Apropiación de los Valores de Integridad 2022 divulgados entre la Gente IDU</t>
  </si>
  <si>
    <t>Pieza comunicativa dirigida a la Gente IDU</t>
  </si>
  <si>
    <t>STRH 
OAC</t>
  </si>
  <si>
    <t>Julio de 2022</t>
  </si>
  <si>
    <t>8. Encuentros de Gestores de Integridad (pueden ser reuniones informativas, sensibilizaciones y/o capacitaciones)</t>
  </si>
  <si>
    <t>2 encuentros realizados (1 por semestre)</t>
  </si>
  <si>
    <t>* Convocatoria 
*Soporte de asistencia</t>
  </si>
  <si>
    <t>Diciembre de 2022</t>
  </si>
  <si>
    <t>9. Divulgación de los valores de integridad a través de las actividades incluidas en los planes del Sistema de Estímulos, Capacitación y Seguridad y Salud en el Trabajo</t>
  </si>
  <si>
    <t>Valores de integridad divulgados a través de las piezas comunicativas enmarcadas en los planes del Sistema de Estímulos, Capacitación y Seguridad y Salud en el Trabajo</t>
  </si>
  <si>
    <t>Correos electrónicos Piezas comunicativas con logo(s) de los valores de integridad</t>
  </si>
  <si>
    <t>6.1.10</t>
  </si>
  <si>
    <t>10. Divulgar a través de Podcast los dos valores de integridad con más bajo nivel de conocimiento desde su significado y comportamientos por parte de la Gente IDU, con base en los resultados de la Encuesta de Percepción y Apropiación de los Valores de Integridad 2021 (honestidad y compromiso), y adicionalmente, los dos valores recientemente adoptados por la Entidad (trabajo en red e innovación).</t>
  </si>
  <si>
    <t>4 Podcast remitidos
(uno por cada valor y por cada trimestre)</t>
  </si>
  <si>
    <t>Correos electrónicos y pantallazos de la información sobre los valores de integridad divulgados a través de los podcast</t>
  </si>
  <si>
    <t>OAC 
STRH</t>
  </si>
  <si>
    <t>6.1.11</t>
  </si>
  <si>
    <t>6.1.12</t>
  </si>
  <si>
    <t>6.1.13</t>
  </si>
  <si>
    <t>6.1.14</t>
  </si>
  <si>
    <t>11. Incluir durante la Semana Cultural el tema de gestión de la integridad.</t>
  </si>
  <si>
    <t>Por lo menos una actividad de sensibilización sobre gestión de la Integridad</t>
  </si>
  <si>
    <t>Correos electrónicos y pieza comunicativa</t>
  </si>
  <si>
    <t>Septiembre de 2022</t>
  </si>
  <si>
    <t>Octubre de 2022</t>
  </si>
  <si>
    <t>12. Informar a los nuevos servidores el compromiso de aprobar el curso de gestión antisoborno de la plataforma Moodle, el cual hace parte integral de la inducción (esta información se suministrará en el marco de la ruta de posesión: ítem “saludo y bienvenida”)</t>
  </si>
  <si>
    <t>Informar al 100% de los nuevos servidores públicos</t>
  </si>
  <si>
    <t>Rutas de posesión de los nuevos servidores</t>
  </si>
  <si>
    <t xml:space="preserve">STRH </t>
  </si>
  <si>
    <t>13. Divulgar los valores de integridad a través de una actividad de bienestar relacionada con el mundial de fútbol Qatar 2022</t>
  </si>
  <si>
    <t>Desarrollo de actividad relacionada con el mundial de fútbol divulgando los valores</t>
  </si>
  <si>
    <t>registro fotográfico</t>
  </si>
  <si>
    <t>Noviembre de 2022</t>
  </si>
  <si>
    <t>14. Elaborar informe de las acciones realizadas en el marco del Plan de Gestión de Integridad 2022 para publicar en el Repositorio Web</t>
  </si>
  <si>
    <t>Informe de las acciones realizadas en el marco del Plan de Gestión de Integridad 2022 publicado</t>
  </si>
  <si>
    <t>Pantallazo de la página web que evidencie la publicación del informe en el repositorio e informe</t>
  </si>
  <si>
    <t>Acción modificada en versiones 12 o13</t>
  </si>
  <si>
    <t>Acción incluida en versiones 12 o13</t>
  </si>
  <si>
    <t>FECHA DE PUBLICACIÓN SEGUIMIENTO CORTE 31/08/2022:</t>
  </si>
  <si>
    <t>14 de septiembre de 2022</t>
  </si>
  <si>
    <t>CONVENCIONES</t>
  </si>
  <si>
    <r>
      <t>La DTAI reportó la obervación de la OCI, así: 
"</t>
    </r>
    <r>
      <rPr>
        <b/>
        <u/>
        <sz val="10"/>
        <rFont val="Arial Unicode MS"/>
        <family val="2"/>
      </rPr>
      <t>Observación OCI</t>
    </r>
    <r>
      <rPr>
        <sz val="10"/>
        <rFont val="Arial Unicode MS"/>
        <family val="2"/>
      </rPr>
      <t xml:space="preserve">:
De acuerdo con lo expuesto se determinó que </t>
    </r>
    <r>
      <rPr>
        <b/>
        <u/>
        <sz val="10"/>
        <rFont val="Arial Unicode MS"/>
        <family val="2"/>
      </rPr>
      <t>la acción se cumplió al 100%</t>
    </r>
    <r>
      <rPr>
        <sz val="10"/>
        <rFont val="Arial Unicode MS"/>
        <family val="2"/>
      </rPr>
      <t>, tanto para el primer cuatrimestre de 2022 como para la ejecución anual. La acción se considera cumplida en su totalidad."</t>
    </r>
  </si>
  <si>
    <t>La Dirección Técnica de Administración de Infraestructura (DTAI) reportó lo siguiente:  
"Se ajustó el cronograma para el cumplimiento de las acciones propuestas, verificando que ya se inició la implementación de la nueva lista de chequeo de radicación inicial actualizada en octubre de 2021, con la cual se eliminaron los requisitos mencionados. 
Este ajuste del cronograma se realizó teniendo en cuenta que se evidenció que estos requisitos no se encuentran relacionados en el Manual y Guía Técnica, por lo tanto, se procederá con la actualización del SUIT y la Guía de Trámites, donde es necesario eliminar los documentos mencionados para dar cumplimiento a esta acción. 
Se eliminaron los siguientes requisitos en la lista de chequeo: 
• Incorporación del plano urbanístico en la base cartográfica de la SDP (ítem A.2)
• Cronograma de ejecución de obras de áreas de cesión (ítem C.1.8) 
• Nivelación de la subrasante (capítulo C2)
• Ajuste del diseño geométrico (capítulo C2)
• Diseño de redes secas - telemáticas (capítulo B)
• Diseño de redes de gas natural (capítulo B)"</t>
  </si>
  <si>
    <t>La acción estaba programanda para realizarse en el primer cuatrimestre, por tanto, se considera que no aplica (N.A.) para el cuatrimestre. Además, se recuerda que en ese periodo se cumplió al 100 %.</t>
  </si>
  <si>
    <r>
      <t xml:space="preserve">La STJEF describió: 
"Desde la Subdirección Técnica Jurídica y de Ejecuciones Fiscales se han adelantado las siguientes actividades:
</t>
    </r>
    <r>
      <rPr>
        <b/>
        <sz val="10"/>
        <color theme="1"/>
        <rFont val="Arial Unicode MS"/>
        <family val="2"/>
      </rPr>
      <t>1)</t>
    </r>
    <r>
      <rPr>
        <sz val="10"/>
        <color theme="1"/>
        <rFont val="Arial Unicode MS"/>
        <family val="2"/>
      </rPr>
      <t xml:space="preserve"> 23 y 29 de marzo de 2022: Se realizan reuniones con el Ingeniero en condición de representante de la firma E Y M INGENIERIA, ingeniero de la STRT del IDU, en calidad de supervisor del contrato, y el equipo de la Subdirección Técnica Jurídica y de Ejecuciones Fiscales STJEF,  en donde se socializa la necesidad que tiene la STJEF de agendar las citas virtuales para suscripción de acuerdos de pago, se plantea una propuesta de parámetros en el aplicativo y se absuelven dudas por el contratista. Finalmente se acuerdan los siguientes ajustes:
* El Aplicativo digiturno para agendamiento de acuerdos de pago virtuales debe estar colgado en página web del Instituto de Desarrollo Urbano. 
* El aplicativo debe contar con un formulario de registro de datos que permita introducir: Nombre, documento de identificación, correo electrónico (obligatorio) y CHIP del predio (Opcional).
* Una vez ingresados y confirmados los datos en el formulario del aplicativo, debe aparecer ventana con el calendario disponible para el agendamiento de la cita virtual.
* El aplicativo debe permitir a sus administradores configurar la disponibilidad de la agenda hábil, tanto fecha como hora.
* El aplicativo, de manera automática, debe restringir el agendamiento de citas para el mismo día que se está solicitando.
* El aplicativo, de manera automática, debe restringir el agendamiento de citas para los últimos cinco (05) días hábiles de cada mes. Lo anterior teniendo en cuenta las fechas de corte de facturación de cada mes y el tiempo que tarda la gestión del administrador del aplicativo agendando las citas. 
*  El aplicativo, de manera automática, debe restringir el tiempo de cada cita a dos (02) horas.
* El aplicativo debe permitir la generación de un reporte diario de las citas agendadas por los ciudadanos.
* Una vez diligenciado el formulario y agendada la cita en el calendario habilitado, el aplicativo debe enviar un correo electrónico a la dirección aportada por el ciudadano, confirmando el registro de la cita. 
</t>
    </r>
    <r>
      <rPr>
        <b/>
        <sz val="10"/>
        <color theme="1"/>
        <rFont val="Arial Unicode MS"/>
        <family val="2"/>
      </rPr>
      <t>2)</t>
    </r>
    <r>
      <rPr>
        <sz val="10"/>
        <color theme="1"/>
        <rFont val="Arial Unicode MS"/>
        <family val="2"/>
      </rPr>
      <t xml:space="preserve"> 30 de marzo y 01 de abril de 2022: Se llevan acabo reuniones con los integrantes del grupo de acuerdos de pago de la STJEF para socializar la funcionalidad del aplicativo de digiturno para agendamiento de citas para suscripción de acuerdos de pago a través de la página web del IDU,  se recepcionaron ideas y observaciones para mejora.
</t>
    </r>
    <r>
      <rPr>
        <b/>
        <sz val="10"/>
        <color theme="1"/>
        <rFont val="Arial Unicode MS"/>
        <family val="2"/>
      </rPr>
      <t>3)</t>
    </r>
    <r>
      <rPr>
        <sz val="10"/>
        <color theme="1"/>
        <rFont val="Arial Unicode MS"/>
        <family val="2"/>
      </rPr>
      <t xml:space="preserve"> 27 de abril de 2022: Se remite correo electrónico al supervisor del contrato, ingeniero de la STRT, solicitando se tengan en cuenta dos (02) mejoras dentro del proceso de diseño del aplicativo de digiturno para agendamiento virtual de citas para suscripción de acuerdos de pago. Lo anterior en vista que, para la fecha no se había realizado la entrega de la prueba funcional.
</t>
    </r>
    <r>
      <rPr>
        <b/>
        <sz val="10"/>
        <color theme="1"/>
        <rFont val="Arial Unicode MS"/>
        <family val="2"/>
      </rPr>
      <t>4)</t>
    </r>
    <r>
      <rPr>
        <sz val="10"/>
        <color theme="1"/>
        <rFont val="Arial Unicode MS"/>
        <family val="2"/>
      </rPr>
      <t xml:space="preserve"> 17 de mayo de 2022: La STJEF solicita a la STRT información del avance en el desarrollo del aplilcativo y fecha en la cual se entregará la prueba del aplicativo,  recibiendo como respuesta que se entregaría a finales del mes de mayo
</t>
    </r>
    <r>
      <rPr>
        <b/>
        <sz val="10"/>
        <color theme="1"/>
        <rFont val="Arial Unicode MS"/>
        <family val="2"/>
      </rPr>
      <t>5)</t>
    </r>
    <r>
      <rPr>
        <sz val="10"/>
        <color theme="1"/>
        <rFont val="Arial Unicode MS"/>
        <family val="2"/>
      </rPr>
      <t xml:space="preserve"> Junio 2022: El proveedor de servicio presentó desarrollo del aplicativo a la STRT Subdirección Técnica de Recursos Tecnológicos, los cuales, en su condición de supervisores del contrato, le manifestaron al contratista que debía realizar ajustes relacionados con funcionalidad y seguridad.
</t>
    </r>
    <r>
      <rPr>
        <b/>
        <sz val="10"/>
        <color theme="1"/>
        <rFont val="Arial Unicode MS"/>
        <family val="2"/>
      </rPr>
      <t>6)</t>
    </r>
    <r>
      <rPr>
        <sz val="10"/>
        <color theme="1"/>
        <rFont val="Arial Unicode MS"/>
        <family val="2"/>
      </rPr>
      <t xml:space="preserve"> Julio 2022: La STRT informa a la STJEF que la entrega del aplicativo para pruebas de la STJEF se realizaría en los primeros días de agosto de 2022.
</t>
    </r>
    <r>
      <rPr>
        <b/>
        <sz val="10"/>
        <color theme="1"/>
        <rFont val="Arial Unicode MS"/>
        <family val="2"/>
      </rPr>
      <t>7)</t>
    </r>
    <r>
      <rPr>
        <sz val="10"/>
        <color theme="1"/>
        <rFont val="Arial Unicode MS"/>
        <family val="2"/>
      </rPr>
      <t xml:space="preserve"> 23 de Agosto 2022: La STRT presenta a la STJEF la funcionalidad de esta herramienta,  a lo cual se realizaron algunas precisionesce  para que sean ajustadas por parte del proveedor.
</t>
    </r>
    <r>
      <rPr>
        <b/>
        <sz val="10"/>
        <color theme="1"/>
        <rFont val="Arial Unicode MS"/>
        <family val="2"/>
      </rPr>
      <t>8)</t>
    </r>
    <r>
      <rPr>
        <sz val="10"/>
        <color theme="1"/>
        <rFont val="Arial Unicode MS"/>
        <family val="2"/>
      </rPr>
      <t xml:space="preserve"> 29 de agosto 2022: La STJEF solicitó a la STRT se realice entrega en modo PRUEBA,  la simulación del funcionamiento de esta herramienta con el fin de tener total claridad antes de entrar en operación,  encontrándose  a la fecha septiembre 2/22 pendiente respuesta por parte de la STRT". 
La Subdirección Técnica de Recursos Tecnológicos no efectuó reporte para esta acción. 
</t>
    </r>
  </si>
  <si>
    <t>En primer lugar es necesario aclarar que ésta es una acción nueva, incluida en la versión 12 del PAAC 2022. Por ende, no fue calificada para el primer cuatrimestre de esta vigencia (en ese seguimiento se revisó el PAAC versión 11). 
La STJEF anexó un documento con el cronograma para el desarrollo de la acción, el cual contiene 7 acciones, así: 
1. Realizar mesa de trabajo con la STRT para conocer la funcionalidad del aplicativo en desarrollo y el aporte a la STJEF en el agendamiento de citas virtuales para acuerdos de pago: Para realización en MARZO. 
2. Identificar las necesidades técnicas como funcionales de la STJEF para el agendamiento  de citas virtuales de acuerdos de pago y presentarlas al proveedor del aplicativo cuyo supervisor es la STRT: Para realización entre MARZO y ABRIL. 
3. Realizar seguimiento al desarrollo del Aplicativo,  evaluarlo en modo prueba antes de salir en producción. Para realización entre MAYO y AGOSTO. 
4. Recibir del proveedor, el aplicativo para entrar en producción. Para realización en SEPTIEMBRE.  
5. Recibir de parte del proveedor, capacitación para la administración uso y aplicación del aplicativo de agendamiento virtual para acuerdos de pago: Para realización en SEPTIEMBRE.   
6. Entrar en operación con el aplicativo de agendamiento virtual. Para realización entre OCTUBRE y NOVIEMBRE. 
7. Realizar seguimiento a la funcionalidad del aplicativo: Para realización en NOVIEMBRE. 
La dependencia anexó el documento "ANTECEDENTES APLICATIVO PARA CITAS VIRTUALES - AC DE PAGO.pdf" en el cual describen las actividades efectuadas y pantallazos relacionados. La más reciente entrada, fechada en agosto 29 de 2022, describe que "La STJEF envía respuesta de compromisos para ajustar el aplicativo presentado y solicita se agende espacio para que sea socializado en modo prueba el aplicativo antes de entrar en operación, pendiente de este agendamiento", lo cual es concordante con la actividad "Realizar seguimiento al desarrollo del Aplicativo" e indica que se ha avanzado en su desarrollo. Por tanto, se califica en 100 % el avance de la acción en el cuatrimestre y el avance anual se califica en 42,87 % al haber efectuado 3 actividades (Para el calculo se tomó que las actividades 1 a la 4 valieran 14,29 % cada una y las 3 siguientes 14,28 % cada una, para totalizar 100 %). 
Es importante anotar que la acción continúa en desarrollo. 
La STJEF no indicó cuáles son o serán los mecanismos contemplados para medir los beneficios que recibirán los usuarios con la implementación de la mejora, por lo cual se recomienda, de no haber sido considerados aún, asegurar que se planteen, de manera que una vez esté en funcionamiento el desarrollo, se pueda determinar el ahorro en tiempo y la agilidad en el trámite, como lo describe la columna de "Beneficio al Ciudadano y/o Entidad".</t>
  </si>
  <si>
    <r>
      <t xml:space="preserve">La STRT indicó que: 
"Se realizó el proceso de consolicdación y publicación de:
</t>
    </r>
    <r>
      <rPr>
        <sz val="10"/>
        <rFont val="Calibri"/>
        <family val="2"/>
      </rPr>
      <t>●</t>
    </r>
    <r>
      <rPr>
        <sz val="7.8"/>
        <rFont val="Arial Unicode MS"/>
        <family val="2"/>
      </rPr>
      <t xml:space="preserve"> R</t>
    </r>
    <r>
      <rPr>
        <sz val="10"/>
        <rFont val="Arial Unicode MS"/>
        <family val="2"/>
      </rPr>
      <t xml:space="preserve">egistro de activos de información
</t>
    </r>
    <r>
      <rPr>
        <sz val="10"/>
        <rFont val="Calibri"/>
        <family val="2"/>
      </rPr>
      <t>●</t>
    </r>
    <r>
      <rPr>
        <sz val="7.8"/>
        <rFont val="Arial Unicode MS"/>
        <family val="2"/>
      </rPr>
      <t xml:space="preserve"> I</t>
    </r>
    <r>
      <rPr>
        <sz val="10"/>
        <rFont val="Arial Unicode MS"/>
        <family val="2"/>
      </rPr>
      <t xml:space="preserve">ndice  de información clasificada y reservada
De acuerdo a la programación proyectada.
Se Adjuntan soportes:
</t>
    </r>
    <r>
      <rPr>
        <sz val="10"/>
        <rFont val="Calibri"/>
        <family val="2"/>
      </rPr>
      <t>●</t>
    </r>
    <r>
      <rPr>
        <sz val="7.8"/>
        <rFont val="Arial Unicode MS"/>
        <family val="2"/>
      </rPr>
      <t xml:space="preserve"> </t>
    </r>
    <r>
      <rPr>
        <sz val="10"/>
        <rFont val="Arial Unicode MS"/>
        <family val="2"/>
      </rPr>
      <t xml:space="preserve">Proceso de registro en el sistema CHIE: SGSI https://openerp.idu.gov.co/web?#page=0&amp;limit=80&amp;view_type=list&amp;model=sgsi.activo_informacion&amp;menu_id=353&amp;action=341
</t>
    </r>
    <r>
      <rPr>
        <sz val="10"/>
        <rFont val="Calibri"/>
        <family val="2"/>
      </rPr>
      <t>●</t>
    </r>
    <r>
      <rPr>
        <sz val="7.8"/>
        <rFont val="Arial Unicode MS"/>
        <family val="2"/>
      </rPr>
      <t xml:space="preserve"> </t>
    </r>
    <r>
      <rPr>
        <sz val="10"/>
        <rFont val="Arial Unicode MS"/>
        <family val="2"/>
      </rPr>
      <t xml:space="preserve">Se adjunta pantallazo de soporte de publicación".
</t>
    </r>
  </si>
  <si>
    <t>La OAP reportó: 
"Información actaulizada con las dependencias involucradas.
Soporte: Esquema de publicación atualizadoo a 30 de junio de 2022 y Matriz  de seguimiento"</t>
  </si>
  <si>
    <r>
      <t xml:space="preserve">La OAP reporta como soporte la publicación del esquema de publicación, pero es un instrumento que no se relaciona con transparencia pasiva. 
No obstante, se verificó la existencia en la página web, sección de Transparencia y Acceso a la Información Pública, del numeral "11 Transparencia Pasiva", que contiene los enlaces:   
"11.1. Medios de seguimiento para la consulta del estado de las solicitudes de información pública" (https://www.idu.gov.co/page/consulte-sus-requerimientos)  
"11.2. Formulario para la recepción de solicitudes de información pública2. (https://bogota.gov.co/sdqs/)  
"a. Formulario Niños, niñas y adolescentes" (https://sdqs.bogota.gov.co/sdqs/publico/ninos/)  
"d. Solicitud de información pública con identidad (sic) reservada". Dirige a https://www.idu.gov.co/page/canales-de-atencion, página que contiene el enlace "Solicitud de información con identificación reservada"  (https://www.procuraduria.gov.co/portal/pqrsdf_Solicitud_de_informacion_con_identificacion_reservada.page). 
La acción tiene planteadas dos fechas de corte (junio y diciembre de 2022). Es decir, cada corte valdrá 50 % y se entiende que la acción no aplicaba para el primer cuatrimestre, dados dichos cortes. Así que en este periodo se calcula el primer avance (no se tuvo en cuenta para calcular el porcentaje en el primer cuatrimestre y se registró NA y en el acumulado anual se registró 0 %). Por tanto, </t>
    </r>
    <r>
      <rPr>
        <b/>
        <sz val="10"/>
        <rFont val="Arial Unicode MS"/>
        <family val="2"/>
      </rPr>
      <t>el avance para el periodo es de 100 % y el acumulado anual se considera en 50 %</t>
    </r>
    <r>
      <rPr>
        <sz val="10"/>
        <rFont val="Arial Unicode MS"/>
        <family val="2"/>
      </rPr>
      <t>.
La Transparencia Pasiva está "relacionada con la respuesta a las solicitudes de acceso a la información, en términos de calidad, oportunidad y disponibilidad." (Tomado de la página web del Departamento Administrativo de la Función Pública (https://www.funcionpublica.gov.co/eva/es/transparencia2018), consultado el 11/05/2022). Dada esta definición, se reitera la recomendación de enlazar, en este numeral, también los informes que se relacionan con las solicitudes de acceso a la información que efectúen los ciudadanos. 
Se recomienda también, especificar la meta en relación con el indicador, es decir, dejar explícito cuáles y cuántos son los ítems "en cumplimiento y actualizados" de manera que se pueda determinar, con total certeza, qué se actualizó y qué no y las razones que haya para ello.</t>
    </r>
  </si>
  <si>
    <r>
      <t xml:space="preserve">A la fecha de corte del presente segumiento (31/08/2022) se había efectuado la actualización de los activos de información del IDU para 2022. 
Dado el planteamiento de la acción (una actualización programada, aunque con seguimiento cuatrimestral) y lo reportado por la STRT, se puede afirmar que hay cumplimiento de la acción. Por tanto, </t>
    </r>
    <r>
      <rPr>
        <b/>
        <sz val="10"/>
        <rFont val="Arial Unicode MS"/>
        <family val="2"/>
      </rPr>
      <t>el avance del periodo y del del acumulado anual se califican en 100 %</t>
    </r>
    <r>
      <rPr>
        <sz val="10"/>
        <rFont val="Arial Unicode MS"/>
        <family val="2"/>
      </rPr>
      <t xml:space="preserve">. La acción se considera finalizada. 
</t>
    </r>
  </si>
  <si>
    <r>
      <t>A la fecha de corte del presente segumiento (31/08/2022) se había efectuado la primera actualización del esquema de publicación del IDU para 2022. Así, dado que son dos fechas especificas para el cumplimiento, se considera que</t>
    </r>
    <r>
      <rPr>
        <b/>
        <sz val="10"/>
        <rFont val="Arial Unicode MS"/>
        <family val="2"/>
      </rPr>
      <t xml:space="preserve"> la calificación para el cuatrimestre 2 es de 100 % y para el acumulado anual se entiende que el avance es de 50 %</t>
    </r>
    <r>
      <rPr>
        <sz val="10"/>
        <rFont val="Arial Unicode MS"/>
        <family val="2"/>
      </rPr>
      <t>. La acción se encuentra en curso toda vez que vence en diciembre (segunda actualización).</t>
    </r>
  </si>
  <si>
    <r>
      <t xml:space="preserve">La DTGC reportó: 
"De acuerdo con las competencias de la Dirección Técnica de Gestión Contractual, mensualmente se publica en la página web del IDU – Link de Transparencia – Numeral 3.3.5, la información respecto de los contratos suscritos en todas las modalidades de selección, este reporte incluye:
1. Código (Número de Contrato)
2. Nombre del contratista 
3. Objeto
4. Valor del contrato
5. Plazo 
6. Descripción tipo de contrato
7. Tipología 
8. Fecha de suscripción 
9. No. de proceso de selección
10. Link de acceso directo al SECOP 
Con el propósito de garantizar el acceso a la información de cada uno de los contratos suscritos por el Instituto de Desarrollo Urbano – IDU, se incluye Link de acceso directo al SECOP a través del cual, los ciudadanos y demás partes interesadas pueden conocer cada una de las etapas del proceso de contratación, ya que allí se encuentra publicada la etapa precontractual, contractual y la ejecución, la cual está a cargo de las áreas supervisoras y/o coordinadoras de los contratos". 
</t>
    </r>
    <r>
      <rPr>
        <b/>
        <sz val="10"/>
        <rFont val="Arial Unicode MS"/>
        <family val="2"/>
      </rPr>
      <t xml:space="preserve">
Como evidencia de cumplimiento se adjunta: </t>
    </r>
    <r>
      <rPr>
        <sz val="10"/>
        <rFont val="Arial Unicode MS"/>
        <family val="2"/>
      </rPr>
      <t xml:space="preserve">
1. Pantallazo de la Página Web en el cual se encuentra publicada la información
2. Archivo Excel con la información contractual.
3. Correo electrónico de envío del reporte de contratación mes de agosto de 2022</t>
    </r>
  </si>
  <si>
    <r>
      <t xml:space="preserve">Se observó, en la sección de Transparencia y Acceso a la Información Pública de la página web del IDU, numeral "3. Contratación", la existencia de enlaces al SECOP I y SECOP II (que se pueden ver en el numeral "3.2.1 Contratación IDU"), portales a través de los cuales se podría encontrar la información de aprobaciones, autorizaciones, requerimientos o informes del supervisor o del interventor, que prueben la ejecución de los contratos adicionales a los de obra .  
Al 10/09/2022, se encontró el consolidado de ejecución de contratos publicado con información de enero a diciembre de 2021, en el enlace "Consolidado ejecución de contratos 2014-2021" del numeral "3.3.5 Consolidado ejecución de contratos" de la sección de Transparencia de la web del IDU. Se encontró que en el enlace "Consolidado ejecución de contratos a agosto 2022" se puede descargar el archivo "Contratacion-IDU-2022-08.xlsx", que presenta la relación de contratos de 2022; se evidenció que el archivo contiene una hoja por mes (desde enero hasta agosto), pero en la hoja de marzo aparece información de contratos de febrero; en la de abril aparece información de contratos suscritos en febrero, marzo y abril y en la de agosto aparece información de contratos suscritos en julio. Es decir, la información no se está presentado de manera organizada, lo cual podría generar confusión en quienes consulten la información.  Actualmente, toda la información de los contratos se encuentra en el enlace del numeral 3. 
Con base en lo expresado se considera que, </t>
    </r>
    <r>
      <rPr>
        <b/>
        <sz val="10"/>
        <rFont val="Arial Unicode MS"/>
        <family val="2"/>
      </rPr>
      <t>en lo correspondiente al periodo, el avance fue del 100 %</t>
    </r>
    <r>
      <rPr>
        <sz val="10"/>
        <rFont val="Arial Unicode MS"/>
        <family val="2"/>
      </rPr>
      <t xml:space="preserve">. </t>
    </r>
    <r>
      <rPr>
        <b/>
        <sz val="10"/>
        <rFont val="Arial Unicode MS"/>
        <family val="2"/>
      </rPr>
      <t xml:space="preserve">Dado que la acción es para todo el año, se considera que en el acumulado anual, la acción alcanzó el 66,66 %. 
</t>
    </r>
    <r>
      <rPr>
        <sz val="10"/>
        <rFont val="Arial Unicode MS"/>
        <family val="2"/>
      </rPr>
      <t xml:space="preserve">
Se recomienda, mantener las actividades de control para asegurar que la información exigida por la norma, en relación con la contratación, se publique en la medida en que se susciten cambios o hechos que lo ameriten (por ejemplo, en el caso de los informes mensuales de ejecución de contratos, tanto de obra, como PSP y otros tipos o de la publicación de actas de liquidación), o, por lo menos, con la periodicidad mensual indicada en el PAAC, con el fin de asegurar, así, la oportunidad y completitud de la información.  
Se recomienda ir publicando lo correspondiente al mes en curso (septiembre). 
Se recomienda revisar el archivo que presenta la información de 2022 y reorganizar la información según el mes que corresponda.</t>
    </r>
  </si>
  <si>
    <t>La OAP reportó: 
"Se actualizó el esquema de publicación efectivamente el 30 e junnio de 2022,
Soporte Esquema actualizado.
Link: https://www.idu.gov.co/Archivos_Portal/2022/Transparencia/ley-de-transparencia/esquema-de-publicacion/Esquema-de-publicacion-30-Junio-2022.xlsx". 
La OAC, por su parte, indicó: "Se realizó la actualización del Esquema de Publicación de Información del primer semestre. Dicha publicación se realizó el 30 de junio de 2022:    https://www.idu.gov.co/page/ley-1712-de-2014"</t>
  </si>
  <si>
    <t>La OAP reportó: 
"Se esta dando cumplimiento al Pan de comunicaciones establecido par tal fin.
Soportes: Plande comunicciones
               Piezas de comunicación
Link drive: https://drive.google.com/drive/u/1/folders/11kDwQluyYEhJByKzKN_nerpboBsD8YKX". 
La OAC indicó, por su parte, lo siguiente: 
"En lo que va del año 2022, se realizó en conjunto con la OAP, el plan de divulgación de la ley 1712 y la OAC diseñó las piezas gráficas las cuales se encuentran en proceso de divulgación:
La información se encuentra en el siguiente link:
https://docs.google.com/spreadsheets/d/1O0R3g5J0ldkAXC_n01gvi_An2p_9gNbA/edit#gid=1880815656".</t>
  </si>
  <si>
    <r>
      <t xml:space="preserve">En la carpeta drive referenciada por la OAP (enlace https://drive.google.com/drive/u/1/folders/11kDwQluyYEhJByKzKN_nerpboBsD8YKX ) se encuentra el archivo "Plan de Comunicación Ley 1712 - IDU 2022 okGSL VERSIÓN FINAL.xlsx", que corresponde al documento titulado "PLAN Y ESTRATEGIAS DE COMUNICACIÓN 2022", el cual presenta una serie de temas y textos relacionados con la Ley de Transparencia y Acceso a la Información Pública, así como canales de difusión, tipos de piezas a elaborar y el cronograma (para qué mes se divulgaría la respectiva pieza). El acceso directo a este archivo es el reportado por la OAC. 
En el plan se observó que propusieron 17 piezas con divulgación, a través del "Informativo IDU" y la Intranet, de 4 en mayo y septiembre, 4 en junio y octubre, 4 en julio y noviembre, y 5 en agosto y diciembre de 2022 (es decir, cada pieza dos veces en el año para 34 publicaciones). No obstante, en el informativo IDU sólo evidenció la publicación de 2 piezas, una en julio y una en agosto. Es de aclarar que en la Intranet se ha evidenciado un "banner" con temas asociados a Transparencia, de acceso permanente, por lo que no se sabe cuándo se publicaron las piezas. Adicionalmente, se evidenció que hay 26  piezas gráficas  creadas y se encuentran en el Drive mencionado, pero no es posible determinar si se están divulgando.  
De acuerdo con lo anterior, y con las fechas propuestas en el planteamiento de la acción (junio y noviembre de 2022), se consideró que el seguimiento no aplicaba para el primer cuatrimestre, por tanto, cada cuatrimestre valdrá el 50 % para el acumulado anual. Ahora bien, como son dos medios de publicación, cada uno será el 50 % en cada cuatrimestre. Entonces, se considera que para el cuatrimestre actual se cumplió con lo correspondiente a la intranet (100 % *0,5= 50 %) y se publicaron 2 de 17 piezas (11,76 % *0,5= 5,88 %). Así, </t>
    </r>
    <r>
      <rPr>
        <b/>
        <sz val="10"/>
        <color theme="1"/>
        <rFont val="Arial Unicode MS"/>
        <family val="2"/>
      </rPr>
      <t>para el cuatrimestre se alcanzó el 55,88 %, que representa 27,94 % en el acumulado anual</t>
    </r>
    <r>
      <rPr>
        <sz val="10"/>
        <color theme="1"/>
        <rFont val="Arial Unicode MS"/>
        <family val="2"/>
      </rPr>
      <t>. 
Es importante que se revise la coherencia entre el plan de comunicaciones presentado y  las fechas planteadas en el PAAC, porque lo actuado en diciembre podría no ser tenido en cuenta dado que la última fecha para realización de la acción, según PAAC, es 30 de noviembre de 2022. 
Adicionalmente, se recomienda reforzar el seguimiento al plan de comunicaciones presentado e implementar acciones para asegurar la publicación de las piezas tanto en el Informativo IDU como en la Intranet, porque la divulgación no se está efectuando como lo indica el mismo-</t>
    </r>
  </si>
  <si>
    <r>
      <t xml:space="preserve">El reporte de la OAP se refiere a la publicación del Esquema de publicación (art. 12, Ley 1712/2014), el cuál no se relaciona con los ítems de la acción, ya que ésta está enmarcada en el artículo 9 de la Ley 1712/2014. El de la STRH sólo refiere el directorio de funcionarios y la estructura orgánica del IDU.
No obstante, el equipo de seguimiento de la OCI verificó la información publicada en el portal web del IDU, determinando que se encuentran: la Descripción de la estructura orgánica (excepto lo relativo a funciones y deberes del IDU), el presupuesto general, el directorio de servidores públicos y contratistas (con algunas debilidades), el Normograma del IDU por procesos, el plan anual de compras (Plan Anual de Adquisiciones) y el Plan Anticorrupción y de Atención al Ciudadano 2022. 
Se encuentra información de contratación. Si bien la información publicada incluye los plazos (en días), se recomienda incluir la fecha efectiva de inicio de cada contrato (se encuentra la de suscripción, mas no la de inicio) de manera que sea posible, para los interesados en esta información, el cálculo de la fecha de finalización; esto teniendo en cuenta que la fecha efectiva de inicio de ejecución de los contratos no siempre coincide con la de suscripción. Se aclara que la recomendación de la inclusión de la fecha de inicio de los contratos se da en aras de contribuir con los principios de transparencia activa. También se recomienda ajustar el archivo que se descarga del enlace llamado "Consolidado ejecución de contratos a agosto 2022", ubicado en el numeral "3.3.5 Consolidado ejecución de contratos" de la Sección de Transparencia de la web del IDU, ya que el archivo contiene una hoja por mes, pero en la hoja de marzo aparece información de contratos de febrero; en la de abril aparece información de contratos suscritos en febrero, marzo y abril y en la de agosto aparece información de contratos suscritos en julio. Es decir, la información no se está presentado de manera organizada y podría generar confusión en quienes consulten la información.
En cuanto al directorio de funcionarios se verificó que está incluido el correo electrónico institucional, aunque como una imagen. Esto no estaría cumpliendo las normas de accesibilidad web, dado que la imagen no puede ser "leída" por personas con limitaciones visuales. Se encontró (en verificación del 10/09/2022) que faltaba el teléfono de 93 registros de un total de 451 que presentaba, además de que sobraba, por lo menos, 1 nombre; tampoco se había actualizado la información de personas que cambiaron de cargo y/o dependencia por encargo. Es de anotar que, en comparación con el cuatrimestre 1 se evidencia una mejora sustancial en la relación de personas incluidas, aunque  de desmejoró en la inclusión del número de teléfono.
Frente al directorio de contratistas, se evidenció que el publicado está presentando el correo electrónico personal y no el institucional. Se recomienda efectuar las gestiones para que sea el correo electrónico institucional el que se muestre. Para los contratistas no está incluido el teléfono. Si bien se ha incrementado la completitud de la información presentada, aún faltan algunos datos, por lo cual se recomienda efectuar las gestiones que correspondan para completar el directorio con los datos exigidos. Es importante mencionar que se evidenciaron contratistas que ya no tienen vinculación con el IDU y que siguen apareciendo en el directorio y otros que actualmente tienen la vinculación (porque son cesionarios) pero que no están en el directorio de contratistas. También se evidenció el registro de una contratista que ahora tiene vinculación como funcionaria (es decir, está en ambos directorios).
En relación con la información de las sedes, se observó que la información que aparece en el pie de página es coincidente con la de la sección de localización física, sucursales o regionales (numeral "1.4 Directorio Institucional (localización física y/o datos de contacto)" de la sección de Transparencia de la web IDU), e incluye las direcciones y horarios de atención. No obstante, aparece la sede calle 20, pero es de recordar que se dio el yraslado de las dependencias, por lo cual se recomienda revisar y corregir lo pertinente. 
Así, en razón de los aspectos faltantes mencionados, la acción no se considera completa; por tanto, </t>
    </r>
    <r>
      <rPr>
        <b/>
        <sz val="10"/>
        <rFont val="Arial Unicode MS"/>
        <family val="2"/>
      </rPr>
      <t>se calcula el avance en el periodo fue de 97,58 %, con un acumulado anual de 65,54 %.</t>
    </r>
    <r>
      <rPr>
        <sz val="10"/>
        <rFont val="Arial Unicode MS"/>
        <family val="2"/>
      </rPr>
      <t xml:space="preserve">
Se recomienda: 
- Establecer con exactitud a quién le corresponde la administración de la información directorio, tanto de servidores como de contratistas y, de ser el caso, ajustar las acciones del PAAC indicando la distribución de actividades que cada área involucrada deba efectuar. 
- Verificar cómo se va a reportar en el directorio de servidores y contratistas el teléfono dadas las condiciones de teletrabajo o trabajo en casa, tomando en consideración que lo que se debe reportar son los medios institucionales, no los personales. 
- También se recomienda efectuar la división de actividades en acciones más específicas, indicando concretamente qué área es responsable de cada literal. 
- Revisar la información de sedes, dada la entrega de la sede Calle 20. </t>
    </r>
  </si>
  <si>
    <t>La OAP reportó: 
"Seguimiento al cumplimiento efectivo de la información publicada, para cumplimiento en la WEB IDU, sitio link: https://www.idu.gov.co/page/ley-1712-de-2014
Soporte: Acta de seguimiento segundo trimestre 2022
             Matriz de seguimiento trimestral ". 
Por otra parte, la STRH reportó: 
"* El directorio de servidores se encuentra publicado en la página web del Instituto en la siguiente dirección: https://www.idu.gov.co/page/quienes-somos-2
https://openerp.idu.gov.co/directorio_funcionarios/tabla
Al respecto debe indicarse que la página web en el componente del directorio de servidores se alimenta de la información del aplicativo Kactus, el cual a su vez es administrado por la STRH. Así las cosas, y considerando que el aplicativo Kactus es actualizado permanentemente por parte de la STRH, la página web debe reflejar la información de la totalidad de los servidores actualizada.
* La estructura orgánica (organigrama) se encuentra publicada en la página web del Instituto en la siguiente dirección: https://www.idu.gov.co/page/transparencia/organizacion/organigrama
Evidencias: pantallazos de la página web del Instituto."</t>
  </si>
  <si>
    <r>
      <t xml:space="preserve">A la fecha de corte del presente seguimiento y de acuerdo con los soportes allegados por la OAP, se evidenció una matriz de seguimiento titulada "Seguimiento Ley de Trasnparencia  (sic) a 30 de Junio 2022" (archivo Seguimiento-Matriz-Detallada 30 Junio 2022.xlsx), basada en la Matriz de Cumplimiento Sujeto Obligado Tradicional de la Ley de Transparencia anterior, de la Procuraduría General de la Nación (PGN), que a su vez se basaba en las especificaciones de la Resolución 3564 de 2015,  derogada con la Resolución 1519 del 24 de agosto de 2020. Sin embargo, como es el instrumento presentado por la OAP, la acción se revisa con base en este.
En la matriz presentada se puede observar que, según el seguimiento efectuado por OAP, 1 de los requisitos no se cumple en el IDU (relacionado con accesibilidad de páginas web), 8 no aplican a la entidad (porque son aplicables a entidades del orden nacional) y 173 están marcados con 'Sí', lo que significa que no hubo variación con respecto a lo presentado en los dos años anteriores, ni con el seguimiento efectuado en el primer cuatrimestre de 2022. Sin embargo, se pudo evidenciar que al filtrar por el Instituto de Desarrollo Urbano Idu en el portal "www.datos.gov.co", el resultado es de 0 conjuntos de datos, por lo cual el ítem de "Publicar datos abiertos en el portal www.datos.gov.co", no puede darse por cumplido. Es decir, serían 172 los aspectos cumplidos. Es de anotar que no fue presentada información relacionada con la medición del indicador y la meta o producto ("Link´s actualizados en cumplimiento a Ley de transparencia en la Web IDU "); tampoco indica cuántos y/o cuáles serían los enlaces que planeaban actualizar. Con base en lo anterior no es posible determinar un avance cierto del cumplimiento de la acción. 
No obstante, tomando en cuenta el seguimiento efectuado y presentado por la OAP, con corte 30/06/2022, y lo ya expresado, se consideró que hubo cumplimiento en 172 de 174 ítems de la matriz de cumplimiento que aplican al IDU, lo que representaría </t>
    </r>
    <r>
      <rPr>
        <b/>
        <sz val="10"/>
        <rFont val="Arial Unicode MS"/>
        <family val="2"/>
      </rPr>
      <t>cumplimiento del ítem en 98,85 % para el periodo</t>
    </r>
    <r>
      <rPr>
        <sz val="10"/>
        <rFont val="Arial Unicode MS"/>
        <family val="2"/>
      </rPr>
      <t>, lo cual suma 32,95 % al acumulado anual de 65,90 % alcanzado en el primer cuatrimestre.</t>
    </r>
    <r>
      <rPr>
        <b/>
        <sz val="10"/>
        <rFont val="Arial Unicode MS"/>
        <family val="2"/>
      </rPr>
      <t xml:space="preserve"> </t>
    </r>
    <r>
      <rPr>
        <sz val="10"/>
        <rFont val="Arial Unicode MS"/>
        <family val="2"/>
      </rPr>
      <t xml:space="preserve">Por tanto, y dado que la fecha límite para esta acción era el 30/06/2022, </t>
    </r>
    <r>
      <rPr>
        <b/>
        <sz val="10"/>
        <rFont val="Arial Unicode MS"/>
        <family val="2"/>
      </rPr>
      <t>el acumulado anual finaliza en 98,85 %</t>
    </r>
    <r>
      <rPr>
        <sz val="10"/>
        <rFont val="Arial Unicode MS"/>
        <family val="2"/>
      </rPr>
      <t xml:space="preserve">. 
En relación con la aclaración de la STRH respecto al directorio de servidores públicos, se aclara que en este ítem no se analiza el detalle de completitud del directorio, ya que el PAAC tiene planteadas otras acciones en las cuales se analiza.
En el seguimiento se identificaron oportunidades de mejora, por lo cual se plantean las siguientes recomendaciones, que se sugiere tener en cuenta para la actualización de la información y antes de la finalización de la acción: 
* Se recomienda reformular la meta o producto ("Link´s actualizados en cumplimiento a Ley de transparencia en la Web IDU "), ya que no indica cuántos y/o cuáles serán los enlaces actualizados.  
* Esta acción es exactamente igual al PAAC del IDU de las vigencias 2018, 2019, 2020 y 2021. Por lo tanto, se reitera la recomendación de revisar y/o ajustar la acción de manera que sea visible la diferencia con lo efectuado los años anteriores y la evolución en la actividad.  
* Se reitera la recomendación, efectuada en seguimientos de años anteriores, de revisar la redacción de la acción, especificando a qué se refieren las verificaciones y ajustes en los "links". Esto por cuanto la actualización de la información asociada a transparencia es algo que debe efectuarse permanentemente, no sólo durante medio año y porque, si bien en la página web está la sección de Transparencia, la actualización de la información contenida en ella no se hace en razón de los cambios técnicos sucedidos en dicha web. De hecho, los cambios son propios de la dinámica de la información que se publica, se dan en razón de las actividades de las áreas que la efectúan o por cambios normativos. 
* Se recomienda modificar el instrumento de seguimiento para que esté acorde con los requerimientos de la Resolución 1519 de 2020, teniendo en cuenta además que la Procuraduría General de la Nación ya tiene actualizada la matriz de guía, que se encuentra publicado en https://www.procuraduria.gov.co/portal/ITA.page.  
</t>
    </r>
  </si>
  <si>
    <t>La OAP reportó: 
"Se realiza el seguimiento a la actualización oportuna de la información que da cumplimiento al Esquema de Publicación.
Soporte: 
            Esquema de publicación atualizadoo a 30 de junio de 2022 y Matriz  de seguimiento".
La STRH indicó: 
"* El directorio de servidores se encuentra publicado en la página web del Instituto en la siguiente dirección: https://www.idu.gov.co/page/quienes-somos-2
https://openerp.idu.gov.co/directorio_funcionarios/tabla
Al respecto debe indicarse que la página web en el componente del directorio de servidores se alimenta de la información del aplicativo Kactus, el cual a su vez es administrado por la STRH. Así las cosas, y considerando que el aplicativo Kactus es actualizado permanentemente por parte de la STRH, la página web debe reflejar la información de la totalidad de los servidores actualizada.
* La estructura orgánica (organigrama) se encuentra publicada en la página web del Instituto en la siguiente dirección: https://www.idu.gov.co/page/transparencia/organizacion/organigrama
Evidencias: pantallazos de la página web del Instituto."</t>
  </si>
  <si>
    <t>La STRH reportó: 
"* El directorio de servidores se encuentra publicado en la página web del Instituto en la siguiente dirección: https://www.idu.gov.co/page/quienes-somos-2
https://openerp.idu.gov.co/directorio_funcionarios/tabla
Al respecto debe indicarse que la página web en el componente del directorio de servidores se alimenta de la información del aplicativo Kactus, el cual a su vez es administrado por la STRH. Así las cosas, y considerando que el aplicativo Kactus es actualizado permanentemente por parte de la STRH, la página web debe reflejar la información de la totalidad de los servidores actualizada.
Evidencias: pantallazos de la página web del Instituto."</t>
  </si>
  <si>
    <r>
      <t xml:space="preserve">Se observó que el directorio de funcionarios existe. Los 10 aspectos citados en el artículo 5 del Decreto 103 de 2015 son: 
(1) Nombres y apellidos completos. 
(2) País, Departamento y Ciudad de nacimiento. 
(3) Formación académica. 
(4) Experiencia laboral y profesional. 
(5) Empleo, cargo o actividad que desempeña. 
(6) Dependencia en la que presta sus servicios en la entidad o institución. 
(7) Dirección de correo electrónico institucional. 
(8) Teléfono Institucional. 
(9) Escala salarial según las categorías para servidores públicos y/o empleados del sector privado. 
(10) Objeto, valor total de los honorarios, fecha de inicio y de terminación, cuando se trate contratos de prestación de servicios.
La acción planteada, de acuerdo con el indicador, está referida únicamente al directorio de funcionarios, así que sólo aplican los ítems 1 al 9 y en el mismo, de manera general, se encuentran todos (excepto porque se encontró que había 93 registros a los que faltaba incluirle el número telefónico, y 1 funcionario que salió del IDU permanece en el directorio). </t>
    </r>
    <r>
      <rPr>
        <b/>
        <sz val="10"/>
        <rFont val="Arial Unicode MS"/>
        <family val="2"/>
      </rPr>
      <t>El avance se calculó, entonces, en 97,68 % para el cuatrimestre y acumulado anual llegó a 61,36 %</t>
    </r>
    <r>
      <rPr>
        <sz val="10"/>
        <rFont val="Arial Unicode MS"/>
        <family val="2"/>
      </rPr>
      <t xml:space="preserve">.
Es importante mencionar que el correo electrónico institucional se visualiza como una imagen y no como texto. Esto no estaría cumpliendo las normas de accesibilidad web, dado que la imagen no puede ser "leída" por personas con limitaciones visuales.
Se recomienda efectuar las gestiones, con la STRT, para que se corrija y/o se complete, según corresponda, la visualización de la información o buscar la manera de presentar el directorio de servidores en otro formato (por ejemplo, Excel) que permita una lectura fácil y la copia de la información requerida por la Ley de Transparencia.
Es importante precisar que la acción planteada sólo se refiere al directorio de servidores públicos (funcionarios), información a cargo de la STRH (con la colaboración de la STRT), y no al directorio de contratistas (información a cargo de otras áreas con la colaboración de la STRT). Por tanto, se recomienda, particularmente a la OAP como responsable de la consolidación del PAAC y coordinador del tema asociado al cumplimiento a la Ley de Transparencia y Acceso a la información Pública, tener en cuenta que el directorio de contratistas también debe cumplir con las condiciones de completitud y propender por la actualización según lo exigido por la normatividad.
</t>
    </r>
  </si>
  <si>
    <t>La STRH indicó que "Durante el periodo comprendido entre mayo y agosto de 2022 se posesionaron catorce (14) servidores.
Evidencia: formatos de Ruta de Posesión."</t>
  </si>
  <si>
    <r>
      <t xml:space="preserve">De acuerdo con lo indicado por la STRH, en el cuatrimestre objeto de seguimiento, se posesionaron 14 servidores y recibieron la inducción en el tema. Allegó, digitalizadas, copias de la llamada "Ruta de posesión" para los 14 funcionarios. Según lo descrito, el avance del </t>
    </r>
    <r>
      <rPr>
        <b/>
        <sz val="10"/>
        <rFont val="Arial Unicode MS"/>
        <family val="2"/>
      </rPr>
      <t>periodo se califica en 100 %  y el acumulado anual alcanzó 65,59 %</t>
    </r>
    <r>
      <rPr>
        <sz val="10"/>
        <rFont val="Arial Unicode MS"/>
        <family val="2"/>
      </rPr>
      <t xml:space="preserve">. 
Se recomienda evaluar la posiblidad de incluir como acción, la capacitación en el tema a contratistas nuevos y antiguos y, además, hacer reinducción en el tema a servidores antiguos. </t>
    </r>
  </si>
  <si>
    <t xml:space="preserve">La STRH en su reporte señaló que "Esta acción ya se cumplió y fue evaluada por la OCI con 100% en el primer seguimiento al PAAC". </t>
  </si>
  <si>
    <t>De acuerdo con lo registrado en el seguimiento del primer cuatrimestre de 2022, la acción se consideró cumplida y finalizada y se califió en 100 % para la anualidad. Por tanto, en el seguimiento actual no aplica, pero el acumulado anual es de 100 %.
Es de anotar que en dicho seguimiento se corroboró que había diferencias entre lo presentado en PAAC y el Plan de Gestión de Integridad (PGI), las cuales, según la STRH se debieron a un error de la OAP al no registrar las acciones del PGI 2022, sino uno anterior. Las correcciones pertinentes fueron registradas en el PAAC, en la versión 13.  
Dado que en el Plan de Integridad vigente se observó que plantearon las acciones "1. Elaboración de Plan de Gestión de Integridad 2022" y "2. Presentar al Comité Institucional de Gestión y Desempeño del Plan de Gestión de Integridad 2022" para ser realizadas entre noviembre y diciembre de 2021, se recomienda que no se programen acciones para ejecutarse antes del primer día o después del último día del año de cubrimiento del plan anticorrupción. En este sentido, si se quiere plasmar la realización del proyecto del Plan de Gestión de Integridad (en noviembre y/o diciembre de cada año), lo que debería es  programarse como última acción de la vigencia actual, relacionada con la proyección del Plan de Gestión de Integridad de la vigencia siguiente.</t>
  </si>
  <si>
    <t>La OAC reportó que "[…] divulgó el Plan de Gestión de Integridad de 2022:  https://docs.google.com/spreadsheets/d/1utherffEk3f_YPtRBoR2Z69t2Pe7DeQxt2yVc_9iBgg/edit?usp=sharing&amp;urp=gmail_link". 
La STRH recordó que "Esta acción ya se cumplió y fue evaluada por la OCI con 100% en el primer seguimiento al PAAC."</t>
  </si>
  <si>
    <t xml:space="preserve">De acuerdo con lo registrado en el seguimiento del primer cuatrimestre de 2022, la acción se consideró cumplida y finalizada y se califió en 100 % para la anualidad. Por tanto, en el seguimiento actual no aplica, pero el acumulado anual es de 100 %.
Es de anotar que en dicho seguimiento se corroboró que había diferencias entre lo presentado en PAAC y el Plan de Gestión de Integridad (PGI), las cuales, según la STRH se debieron a un error de la OAP al no registrar las acciones del PGI 2022, sino uno anterior. Las correcciones pertinentes fueron registradas en el PAAC, en la versión 13.  
</t>
  </si>
  <si>
    <t xml:space="preserve">La STRH indicó que "Se diseñó la herramienta (encuesta) de Percepción y Apropiación de los Valores de Integridad 2022
Evidencia: documento con la herramienta (encuesta)." </t>
  </si>
  <si>
    <t xml:space="preserve">La STRH señaló que "Se aplicó la encuesta de de Percepción y Apropiación de los Valores de Integridad 2022.
Evidencia: documento (excel) con los resultados (respuestas) de la encuesta y correo lectrónico que evidencia la aplicación de la herramienta." </t>
  </si>
  <si>
    <r>
      <t xml:space="preserve">En el seguimiento del primer cuatrimestre de 2022, la STRH manifestó, respecto de esta acción, que "[...] </t>
    </r>
    <r>
      <rPr>
        <i/>
        <sz val="10"/>
        <rFont val="Arial Unicode MS"/>
        <family val="2"/>
      </rPr>
      <t>en el Plan de Gestión de Integridad 2022 se definieron dos actividades por aparte: "Diseño de la Encuesta de Percepción y Apropiación de los Valores de Integridad 2022" (para realizar en abril de 2022) y "Aplicación de la Encuesta de Percepción y Apropiación de los Valores de Integridad 2022" (para realizar en mayo de 2022), pero por error en la consolidación de PAAC (ajeno a la gestión de la STRH), la información de tal documento no coincide con el Plan de Gestión de Integridad 2022 adoptado en diciembre de 2021</t>
    </r>
    <r>
      <rPr>
        <sz val="10"/>
        <rFont val="Arial Unicode MS"/>
        <family val="2"/>
      </rPr>
      <t xml:space="preserve"> [...]". 
En efecto, en el PAAC versión 11, esto quedó registrado como una única acción contemplada para efectuarse entre marzo y abril de 2022, es decir que debía haber finalizado, con la realización de la encuesta, durante el cuatrimestre 1. Sin embargo, el PGI 2022 quedó registrada como 2 acciones individuales, lo cual se vio reflejado hasta en la versión 13 del PAAC. 
Ahora bien, la STRH evidenció la realización de la encuesta, con 470 repuestas de las cuales 383 fueron repondidas entre el 23 y el 31 de mayo de 2022 y 83 fueron respondidas entre el 01 y el 06 de junio de 2022. Así que, dado que la STRH remitió la encuesta desde mayo y que la totalidad de las respuestas suministradas fueron dadas dentro del cuatrimestre, se considera que </t>
    </r>
    <r>
      <rPr>
        <b/>
        <sz val="10"/>
        <rFont val="Arial Unicode MS"/>
        <family val="2"/>
      </rPr>
      <t>la acción se cumplió al 100 %, tanto para el cuatrimestre como para el año</t>
    </r>
    <r>
      <rPr>
        <sz val="10"/>
        <rFont val="Arial Unicode MS"/>
        <family val="2"/>
      </rPr>
      <t xml:space="preserve">. 
</t>
    </r>
  </si>
  <si>
    <r>
      <t xml:space="preserve">La acción no estaba incluida en la versión 11 del PAAC, que fue la revisada en el primer cuatrimestre de 2022. 
Se verificó que la STRH diseñó la encuesta de percepción respectiva. Por tanto, la acción se considera cumpida. No obstante, de acuerdo con el Plan de Gestión de la Integridad (PGI), lo cual fue registrado para la versión 13 del PAAC, debía realizarse en abril de 2022, por lo cual no se da calificación para el cuatrimestre (es decir, </t>
    </r>
    <r>
      <rPr>
        <b/>
        <sz val="10"/>
        <rFont val="Arial Unicode MS"/>
        <family val="2"/>
      </rPr>
      <t>no aplica al periodo actual de seguimiento</t>
    </r>
    <r>
      <rPr>
        <sz val="10"/>
        <rFont val="Arial Unicode MS"/>
        <family val="2"/>
      </rPr>
      <t xml:space="preserve">), pero al evidenciarse su cumplimiento, </t>
    </r>
    <r>
      <rPr>
        <b/>
        <sz val="10"/>
        <rFont val="Arial Unicode MS"/>
        <family val="2"/>
      </rPr>
      <t>se califica en 100 % para la anualidad</t>
    </r>
    <r>
      <rPr>
        <sz val="10"/>
        <rFont val="Arial Unicode MS"/>
        <family val="2"/>
      </rPr>
      <t>.</t>
    </r>
  </si>
  <si>
    <t xml:space="preserve">La STRH manifestó que "Se consolidaron, sistematizaron y analizaron los resultados de la Encuesta de Percepción y Apropiación de los Valores de Integridad 2022.
Evidencia: documento informe de la encuesta." 
</t>
  </si>
  <si>
    <r>
      <t xml:space="preserve">La acción sufrió algunas modificaciones en la versión 13 del PAAC, debido al error al registrar el PGI en el PAAC versión 11.  Por ello, en el seguimiento anterior, no fue calificada (se tomó como N.A.). 
Para el presente seguimiento se determinó que la acción fue realizada y se evidenció el informe en el enlace https://drive.google.com/file/d/17A9s92GwaICulrMxmZnMPYWVD-hhPC2R/view?usp=sharing. Por lo tanto, se considera cumplida, </t>
    </r>
    <r>
      <rPr>
        <b/>
        <sz val="10"/>
        <rFont val="Arial Unicode MS"/>
        <family val="2"/>
      </rPr>
      <t>con 100 % tanto en el segundo cuatrimestre como en la vigencia</t>
    </r>
    <r>
      <rPr>
        <sz val="10"/>
        <rFont val="Arial Unicode MS"/>
        <family val="2"/>
      </rPr>
      <t xml:space="preserve">.
</t>
    </r>
  </si>
  <si>
    <t>La OAC reportó que "[…] divulgó los resultados de la encuesta de precepción y apropiación de los valores de integridad 2022:  https://docs.google.com/spreadsheets/d/1utherffEk3f_YPtRBoR2Z69t2Pe7DeQxt2yVc_9iBgg/edit?usp=sharing&amp;urp=gmail_link". 
La STRH, por su parte, indicó que "A través de correo electrónico, se divulgaron los resultados de la Encuesta Percepción y Apropiación de los Valores de Integridad 2022
Evidencia: Correo electrónico."</t>
  </si>
  <si>
    <r>
      <t>La acción no estaba incluida en la versión 11 del PAAC, que fue la revisada en el primer cuatrimestre de 2022, sino que fue incluida en la versión 13 del Plan Anticorrupción. 
Se verificó que la STRH divulgó, en julio, los resultados de la encuesta de percepción respectiva. Por tanto, la acción s</t>
    </r>
    <r>
      <rPr>
        <b/>
        <sz val="10"/>
        <rFont val="Arial Unicode MS"/>
        <family val="2"/>
      </rPr>
      <t>e considera cumplida y se califica en 100 % para el cuatrimestre como la anualidad</t>
    </r>
    <r>
      <rPr>
        <sz val="10"/>
        <rFont val="Arial Unicode MS"/>
        <family val="2"/>
      </rPr>
      <t>.</t>
    </r>
  </si>
  <si>
    <t>La STRH manifestó que "El día 29 de marzo se realizó "Un Café con el Director" con la participación de los gestores y las gestoras de integridad.
Evidencia: Convocatoria a la reunión."</t>
  </si>
  <si>
    <r>
      <t xml:space="preserve">Esta acción no estaba planteada así en la versión 11 del PAAC. En dicha versión estaba la acción "6. Capacitar a los Gestores de Integridad" programada para efectuarse entre mayo y diciembre de 2022, por lo cual en el seguimiento al primer cuatimestre se calificó como No Aplica y 0 % para el acumulado anual.
No obstante, con el ajuste efectuado en la versión 13 del PAAC para asegurar su coincidencia con el PGI vigente, y considerando que está programada para efectuarse entre febrero y diciembre con un encuentro por semestre, la STRH presentó como evidencia la realización de un encuentro de gestores de integridad en marzo de 2022. Dado que su realización fue en el primer cuatrimestre, </t>
    </r>
    <r>
      <rPr>
        <b/>
        <sz val="10"/>
        <rFont val="Arial Unicode MS"/>
        <family val="2"/>
      </rPr>
      <t>para el periodo actual se calificará, también, como N.A.</t>
    </r>
    <r>
      <rPr>
        <sz val="10"/>
        <rFont val="Arial Unicode MS"/>
        <family val="2"/>
      </rPr>
      <t xml:space="preserve">; sin embargo, </t>
    </r>
    <r>
      <rPr>
        <b/>
        <sz val="10"/>
        <rFont val="Arial Unicode MS"/>
        <family val="2"/>
      </rPr>
      <t>el porcentaje de cumplimiento anual se dejará en 50 %</t>
    </r>
    <r>
      <rPr>
        <sz val="10"/>
        <rFont val="Arial Unicode MS"/>
        <family val="2"/>
      </rPr>
      <t xml:space="preserve"> dado que se evidenció la realización del encuentro del primer semestre.  
Queda pendiente la realización del segundo encuentro entre septiembre y diciembre de 2022.</t>
    </r>
  </si>
  <si>
    <t>La STRH reportó: 
"Las diversas actividades enmarcadas en el Plan de Estímulos, Plan SST y PIC  promocionan los valores de integridad de la Gente IDU, tal como lo evidencian las piezas de comunicación remitidas a través del correo de vivemejor y de talento humano.
En el marco de las diferentes actividades comprendidas en el PIC, Plan de Estímulos y Plan SST, no sólo se hace alusión a los valores de integridad a través del "sello" característico del valor o valores correspondientes en la convocatoria o reportes, sino que en el desarrollo propio de la actividades se abordan las definiciones, los comportamientos y la praxis / la vivencia de los valores, como es el caso por ejemplo de la reciente Semana de la Mujer.
Evidencias: correos remitidos"</t>
  </si>
  <si>
    <r>
      <t xml:space="preserve">Se evidenció la promoción de los valores en diferentes formas tales como las piezas comunicativas de promoción de diversas actividades organizadas, convocadas o promovidas por la STRH (actividades relacionadas con el Plan Institucional de Capacitación - PIC, con el Subsistema de Seguridad y Salud en el Trabajo  - SST, entre otras). 
Con base en lo anterior, se considera que se ha venido desarrollando la acción, por lo cual </t>
    </r>
    <r>
      <rPr>
        <b/>
        <sz val="10"/>
        <rFont val="Arial Unicode MS"/>
        <family val="2"/>
      </rPr>
      <t>se califica el cumplimento en el periodo de 100 %</t>
    </r>
    <r>
      <rPr>
        <sz val="10"/>
        <rFont val="Arial Unicode MS"/>
        <family val="2"/>
      </rPr>
      <t xml:space="preserve">. Es importante mencionar que en la versión 11 del PAAC, la acción comenzaba ejecución en febrero, y el acumulado anterior se había calificado en 27,28% (esto porque eran 11 meses y dada la fecha de inicio de la acción, el cuatrimestre 1 tenía 3 meses). 
Sin embargo, con la modificación efectuada para la versión 13 del PAAC para incorporar el PGI 2022 vigente y real, la acción quedó contemplada a realizarse desde enero y hasta diciembre de 2022 (12 meses).
En ese orden de ideas, el </t>
    </r>
    <r>
      <rPr>
        <b/>
        <sz val="10"/>
        <rFont val="Arial Unicode MS"/>
        <family val="2"/>
      </rPr>
      <t>porcentaje anual se califica en 66,66 %</t>
    </r>
    <r>
      <rPr>
        <sz val="10"/>
        <rFont val="Arial Unicode MS"/>
        <family val="2"/>
      </rPr>
      <t>, dado que el cumplimiento en ambos cuatrimestres fue de 100 %.</t>
    </r>
    <r>
      <rPr>
        <i/>
        <sz val="10"/>
        <rFont val="Arial Unicode MS"/>
        <family val="2"/>
      </rPr>
      <t xml:space="preserve">
</t>
    </r>
    <r>
      <rPr>
        <sz val="10"/>
        <rFont val="Arial Unicode MS"/>
        <family val="2"/>
      </rPr>
      <t xml:space="preserve">
</t>
    </r>
  </si>
  <si>
    <t>La OAC señaló que "[…] elaboró el Podcast con los cuatro valores relacionados, el cual fue divulgado ver evidencia en : https://docs.google.com/spreadsheets/d/1utherffEk3f_YPtRBoR2Z69t2Pe7DeQxt2yVc_9iBgg/edit?usp=sharing&amp;urp=gmail_link", aunque no refiere cuáles son esos 4 valores. 
La STRH, por otra parte, reportó divulgación así: 
"* El 18 de mayo se remitió un podcast que hace alusión al valor de "Honestidad"
Evidencia: https://www.youtube.com/watch?v=zWs3RFRh38A
* El 02 de jun io se remitió un podcast haciendo alusión a los valores "honestidad, compromiso, innovación y trabahjo en red".
Evidencia: https://www.youtube.com/watch?v=4zio0o4wE3o
* El 10 de junio se remitió un podcast que hace alusión al valor de "Honestidad"
Evidencia: https://www.youtube.com/watch?v=IZrtjI37INg"</t>
  </si>
  <si>
    <r>
      <t>En el seguimiento anterior la STRH había indicado que "</t>
    </r>
    <r>
      <rPr>
        <i/>
        <sz val="10"/>
        <rFont val="Arial Unicode MS"/>
        <family val="2"/>
      </rPr>
      <t>En el Plan de Gestión de Integridad 2022 esta actividad quedó definida como "Divulgar a través de Podcast los dos valores de integridad con más bajo nivel de conocimiento desde su significado y comportamientos por parte de la Gente IDU, con base en los resultados de la Encuesta de Percepción y Apropiación de los Valores de Integridad 2021 (honestidad y compromiso), y adicionalmente, los dos valores recientemente adoptados por la Entidad (trabajo en red e innovación)</t>
    </r>
    <r>
      <rPr>
        <sz val="10"/>
        <rFont val="Arial Unicode MS"/>
        <family val="2"/>
      </rPr>
      <t xml:space="preserve">" [...]". Es decir que se centrarían en 4 de los 7 valores (honestidad, compromiso, trabajo en red e innovación). 
Durante el periodo, de acuerdo con las evidencias suminstradas por la STRH, cada valor de los 4 citados se divulgó al menos una vez. De esta manera, </t>
    </r>
    <r>
      <rPr>
        <b/>
        <sz val="10"/>
        <rFont val="Arial Unicode MS"/>
        <family val="2"/>
      </rPr>
      <t>se califica en 100% el avance para el segundo cuatrimestre de 2022, lo que significa 66,66 % en el acumulado anual.</t>
    </r>
    <r>
      <rPr>
        <sz val="10"/>
        <rFont val="Arial Unicode MS"/>
        <family val="2"/>
      </rPr>
      <t xml:space="preserve">
</t>
    </r>
  </si>
  <si>
    <t>La STRH senaló que esta acción "No aplica para el segundo cuatrimestre".</t>
  </si>
  <si>
    <t>la STRH afirmó que "Durante el periodo comprendido entre mayo y agosto de 2022 se posesionaron catorce (14) servidores.
Evidencia: formatos de Ruta de Posesión."</t>
  </si>
  <si>
    <t>La OAC indicpo que "A la fecha el area correspondiente no ha solicitado esta divulgación a la OAC, teniendo en cuenta que la actividad se encuentra programada para el mes de noviembre de la presente anualidad". 
La STRH señaló que esta acción "No aplica para el segundo cuatrimestre".</t>
  </si>
  <si>
    <t xml:space="preserve">Como lo afirma la STRH, la acción no es aplicable en el segundo cuatrimestre de 2022, dado que inicia en spetiembre. El acumulado anual se deja en 0 %, sin que esto afecte la calificación de su cumplimiento cuando se haga el seguimiento siguiente, acorde con las evidencias que presenten.
Es de aclarar que esta acción no estaba planteada en la versión 11 del PAAC. </t>
  </si>
  <si>
    <t>En primer lugar se hace necesario aclarar que esta acción no estaba planteada en la versión 11 del PAAC, sino que fue incluida en la versión 13 del documento. Ahora bien, lo manifestado por la OAC y la STRH es concordante con las fechas para las cuales está establecido que se efectúe la acción (desde noviembre a diciembre de 2022). Por tanto, no es aplicable en el segundo cuatrimestre de 2022 y el acumulado anual se deja en 0 %, sin que esto afecte la calificación de su cumplimiento cuando se haga el seguimiento siguiente, acorde con las evidencias que presenten.</t>
  </si>
  <si>
    <t>La STRH señaló que esta acción "No aplica para el segundo cuatrimestre".</t>
  </si>
  <si>
    <t>Esta acción está programada para diciembre, no aplica para esta revisión y el acumulado anual se deja en 0 %, sin que esto afecte la calificación de su cumplimiento cuando se haga el seguimiento siguiente, acorde con las evidencias que presenten.</t>
  </si>
  <si>
    <t>La SGGC indicó: 
"Se realizó la revisión y actualización de la Matrices de Riesgos, por parte de la segunda línea de defensa.  Mediante memorando 20225050259233 del 27 de julio se solicitó a la Oficina Asesora de planeación la publicación de la versión 6.0".</t>
  </si>
  <si>
    <t>La SGGC indicó: 
"Se ha cumplido con la programación establecida para directivos y colaboradores nuevos, en la hoja de ruta de posesión se les informa la obligación de realizar el curso virtual Antisoborno, nos encontramos en el proceso de verificación de la realización del curso por parte de los funcionarios nuevos."</t>
  </si>
  <si>
    <t>La SGGC indicó: 
"1. Se realizó la primera sensibilización dirigida a socios de negocio el 5 de mayo de 2022 en el horario de 9:00 am a 11:00 am denominada "EVENTO OBLIGACIONES DERIVADAS DE LA LEY DE TRANSPARENCIA Y ANTICORRUPCION ". Se tiene programada la segunda sensibilización para el segundo semestre de 2022.
2. Las agendas del nivel directivo se encuentran publicadas en la página web del IDU y a su vez en proceso de actualización.</t>
  </si>
  <si>
    <t>La SGGC indicó: 
"Dentro del proceso de fortalecmiento del Sistema de Gestión Antisoborno y la implementación del Sistema de Administración de Riesgos de Lavado de Activos y Financiación del Terrorismo - SARLAFT,  se  evaluó la necesidad de adoptar un instructivo de Debida Diligencia; sin embargo como resultado de dicho análisis y teniendo en cuenta que aún no contamos con el sistema SARLAFT completamente implementado se consideró la pertinencia  de ajustar el procedimientos de cesión de contratos.
Se solicitó a la OAP mediante memorando 20225050148503 del 26 de abril de 2022 la modificación de la acción "Instructivo de Debida Diligencia por Circular de debida Diligencia  para la cesión de contratos"</t>
  </si>
  <si>
    <t>La SGGC indicó: 
"Dentro del proceso de implementación del Sistema de Administración de Riesgos de Lavado de Activos y Financiación del Terrorismo - SARLAFT se elaboró el diagnóstico para determinar el alcance del Sistema en el cual se identificaron los procesos de: Gestión predial ,Gestión Financiera, Gestión Contractual, Construcción de Proyectos y Diseño de Proyectos y la documentación mínima exigida dentro del Sistema, dentro de la cual se encuentra  el Manual SARLAFT, el cual está en revisión. 
La documentación se encuentra ubicada en: https://docs.google.com/document/d/1kEHU5NDoNEjVk2EwtlbNtVuavBP-dcMK/edit"</t>
  </si>
  <si>
    <t>La SGGC indicó: 
"Dentro del proceso de implementación del Sistema de Administración de Riesgos de Lavado de Activos y Financiación del Terrorismo - SARLAFT se elaboró el diagnóstico para determinar el alcance del Sistema en el cual se identificaron los procesos de: Gestión predial , Getión Financiera, Gestión Contractual, Construcción de Proyectos y Diseño de Proyectos, respecto de los cuales se laventaron las respectivas matrices de riesgos de LAFT. Mediante Resolución # 4598 de 18 de agosto de 2022 por la cual “Por la cual se actualiza el Sistema de Gestión, los Subsistemas articulados y los Equipos de Trabajo del Comité Institucional de Gestión y Desempeño, en el marco de la operación del MIPG- SIG IDU y sus dimensiones, y se mantiene la versión 6.0 del Manual de Procesos IDU”, se doptó el Sistema SARLAFT en la entidad
La documentación se encuentra ubicada en: https://drive.google.com/drive/u/0/folders/1I-OWmQdpxS4jOP_HlefWFcaG7VhewdTu"</t>
  </si>
  <si>
    <t>La SGGC indicó: 
"Se elaboraron los estudios previos para la contratación de la herramienta de Debida Diligencia a través de un proceso de mínima cuantía, los cuales fueron radicados en la Dirección Técnica de Procesos Selectivos mediante memorando 20225260173953 del 12 de mayo de 2022. Así mismo, se dió respuesta a las observaciones planteadas por dicha área, mediante memorando  20220000181903 del 25 de mayo de 2022. Se aperturó el proceso MÍNIMA CUANTÍA No. IDU-MC10%-DTAF-007-2022, la cual mediante Resolución No 3988 de 2022 "Por la cual se declara desierto el proceso de selección de Mínima Cuantía No. IDU-MC10%-DTAF-007-2022”. A la fecha del presente seguimiento se está actualizando el estudio de mercado para tramitar nuevamente la invitación."</t>
  </si>
  <si>
    <t>De acuerdo con lo informado, la SGGC efectuó el monitoreo de riesgos de soborno respectivo. Cabe anotar que para el caso de este instrumento, dicha dependencia constituye la segunda línea de defensa. 
Con base en lo anterior, se considera que la acción fue cumplida al 100 % tanto en el cuatrimestre como en la anualidad.</t>
  </si>
  <si>
    <t xml:space="preserve">De acuerdo con lo reportado, se ha informado a los directivos y colaboradores del IDU – Nuevos que deben efectuar el curso virtual Antisoborno, no obstante no adjuntaron ninguna evidencia de que haya sido realizado y de la verificación que hace la SGGC. Por tanto el avance en el periodo se califica en 0 %. Dado que en el periodo anterior tampoco fue soportado ningún avance, el acumulado anual es también de 0%. 
La acción tiene plazo de cumplimiento en diciembre de 2022, por lo cual se recomienda agilizar las actividades relacionadas y asegurar, con el soporte de la STRH, que todos los funcionarios que ingresen durante 2022 realicen y aprueben el curso. Para dar cumplimiento efectivo de la acción, se recomienda a la SGGC que allegue los soportes que den cuenta de la realización del curso por el 100 % de los colabporadores que se posesionaron, lo cual se comparará con los reportes que hace la STRH. </t>
  </si>
  <si>
    <t xml:space="preserve">LA SGGC indicó que realizó el "EVENTO OBLIGACIONES DERIVADAS DE LA LEY DE TRANSPARENCIA Y ANTICORRUPCION" en mayo. En efecto, se verificó que el evento se realizó, pero no evidenciaron la participación de socios de negocios. Dado que la acción es relativa a los socios de negocios, esto debe ser demostrado. Así, para el periodo se toma como no cumplido, hasta que se cuente con los soportes que lo evidencien, lo cual será considerado en el seguimiento próximo. 
Por otra parte, en relación con las agendas de los directivos, si bien no informaron el enclace en el que se encuentran, la OCI verificó que se puede acceder a ellas a través de la sección de Transparencia, numeral "1.2.1 Agendas Directivos IDU" (enlace directo https://www.idu.gov.co/page/calendario-directivos-idu). No obstante, no está publicada la de Mónica Eloísa Rueda Peña, actual subdirectora de la Subdirección Técnica de Conservación del Subsistema Vial (dependencia cuyo nombre se encuentra mal en la página de agendas dado que aparece Subdirección Técnica de Mantenimiento Subsistema Vial). Muestra el nombre de Sandra Marcela Garzón Cabrera, pero no despliega nada, ya que ella no está vinculada al IDU. Por lo tanto, no se considera cumplida al 100 % esta parte de la acción. 
Dado que esta acción tiene dos metas cada una vale 50 %. Para la primera el avance es de 0 en el periodo. Para la segunda, falta 1 agenda de directivos de 36 dependencias, lo que significa que están 35 agendas publicadas, es decir 97,22 % de cumplimiento del segundo 50 %, que al ponderarlo resulta en 48,61 %. Entonces, para el periodo el cumplimiento fue de 48,61 % (0 + 48,61), y en el acumulado anual, dado que la acción está planteada para 11 meses, se calcula en 30, 12 % ((48,61 * 36,36 [que vale el periodo] / 100 %) + 14,44 % [que acumuló en el primer cuatrimestre]). 
Se evidenció, además, que los nombres de algunas dependencias (como la ya mencionada y la Oficina de Control Disciplinario Interno) no han sido actualizados a los establecidos en los Acuerdos 006/2021 y Acuerdo 002/2022, por lo cual se recomienda efectuar los ajustes pertinentes. Así mismo, se recomienda implementar mecanismos para asegurar la actualización de las agendas cuando haya cambios de directivos. </t>
  </si>
  <si>
    <t>De acuerdo con lo reportado, a la fecha no ha sido realizado el instructivo de debida diligencia. De hecho, el 26/04/2022 remitieron el memorando 20225050148503 a la Oficina Asesora de Planeación (OAP) en los siguientes términos: 
"[...] se solicita realizar el ajuste a la acción identificada en el numeral 6.3.1 del PLAN ANTICORRUPCIÓN Y DE ATENCIÓN AL CIUDADANO 2022, COMPONENTE 6: Iniciativas Adicionales, Actividad 6.3.1 “Adopción del instructivo de debida diligencia 2.0” modificado por “Adopción de la Circular de Debida Diligencia” con el producto “Circular de Debida Diligencia”. 
Lo anterior a los ajustes que se están realizando con ocasión de la implementación del SARLAFT. [...]". 
Sin embargo, revisando el histórico del documento en Orfeo, se evidenció que no fue respondido y la solicitud no fue atendida, dado que la acción continuó sin cambios desdede la versión 11 del PAAC, analizada en el cuatrimestre anterior, a las versiones 12 y 13 (ésta última es a la que se hace seguimiento por ser la vigente al corte 31/08/2022). Es de mencionar que la acción tenía plazo de cumplimiento en junio de 2022. Adicionalmente, la SGGC no presentó evidencias de haber efectuado  ajustes al procedimiento de cesión de contratos.
Por lo anterior, la calificación en el periodo y la anualidad es de 0 %. No obstante, se recomienda a la SGGC, a pesar de la extemporaneidad, efectuar las gestiones de ajuste de la acción en el PAAC a los cambios que menciona y hacerles seguimiento para asegurar su cambio en el documento del PAAC antes de que se termine la vigencia, con el fin de reversar el incumplimiento de la acción. 
Así mismo, es importante mencionar que la ejecución de las acciones debe ser evidenciada objetivamente, por lo cual se recomienda atender la solicitud de la OCI al inicio de los seguimientos, en el sentido de registrar los avances y anexar los soportes que evidencien lo actuado por las dependencias.</t>
  </si>
  <si>
    <r>
      <t xml:space="preserve">Mediante memorando 20225260173953 del 12/05/2022, de la Dirección Técnica Administrativa y Financiera (DTAF) a la Diección Técnica de Procesos Selectivos (DTPS), remitieron los documentos para "[...] </t>
    </r>
    <r>
      <rPr>
        <i/>
        <sz val="10"/>
        <rFont val="Arial Unicode MS"/>
        <family val="2"/>
      </rPr>
      <t>la apertura del proceso de minina cuantía cuyo objeto es: “Contratar los servicios de consulta en bases de datos nacionales e internacionales que recojan información, reportes y antecedentes de diferentes organismos, personas naturales y jurídicas que puedan presentar actividades sospechosas, investigaciones, procesos, condenas, entre otros; para el cumplimiento de procesos de debida diligencia y toma de decisiones del IDU para la prevención de riesgos de soborno, corrupción y Lavado de activos y financiación del terrorismo - LAFT</t>
    </r>
    <r>
      <rPr>
        <sz val="10"/>
        <rFont val="Arial Unicode MS"/>
        <family val="2"/>
      </rPr>
      <t xml:space="preserve">.” Dentro de los documentos se encuentra el formato FO-GC-04 ESTUDIOS PREVIOS CONTRATACIÓN MÍNIMA CUANTÍA, que indica, entre otros aspecos que "[...] </t>
    </r>
    <r>
      <rPr>
        <i/>
        <sz val="10"/>
        <rFont val="Arial Unicode MS"/>
        <family val="2"/>
      </rPr>
      <t>se hace necesario contratar una empresa con la debida idoneidad y experiencia en la prestación de los servicios de una herramienta tecnológica especializada de consulta para el cumplimiento de procesos de debida diligencia y toma de decisiones frente a personas naturales y jurídicas; que se ajuste a los procesos de la Entidad y al marco normativo colombiano para la prevención de riesgos de soborno, corrupción y Lavado de activos y financiación del terrorismo – LAFT.</t>
    </r>
    <r>
      <rPr>
        <sz val="10"/>
        <rFont val="Arial Unicode MS"/>
        <family val="2"/>
      </rPr>
      <t xml:space="preserve"> [...]". Así mismo se evidenció el memorando 20224150181833 del 25/05/2022 mediante el cual la DTAF da respuesta a las observaciones efectuadas por la DTPS (el número 20220000181903 es de un radicado temporal). 
A pesar de que el proceso fue declarado desierto, con Resolución 3988 del 28/06/2022 por no haber recibido ofertas, la acción se considera cumplida dado que se elaboraron los estudios previos. Así, se califica en 100 % tanto para el periodo, como para la anualidad. Se considera finalizada. 
</t>
    </r>
  </si>
  <si>
    <t>La ORSC indicó que "Se encuentra pulicado en el enlace de ley de transparencia el cual se puede consultar  en el númeral 4.10.2 en el siguiente enlace: https://www.idu.gov.co/page/ley-1712-de-2014".</t>
  </si>
  <si>
    <r>
      <t xml:space="preserve">En el primer cuatrimestre de 2022 se verificó que el informe de solicitudes de acceso a la información de la vigencia 2021 está publicado en el portal del IDU, en el enlace "Informe de solicitudes de acceso a la información 2021" (https://www.idu.gov.co/Archivos_Portal/Ley%20de%20transparencia/pqrs/informe%20de%20solicitudes%20de%20acceso%20a%20la%20informacion/2022/Informe-de-solicitudes-de-acceso-a-la-informacion-2021.xlsx), aunque no fue posible verificar la fecha exacta de publicación (no se pudo determinar si se hizo antes del 31/01/2022, según el planteamiento de la acción), por lo cual se recomienda incluir dicho aspecto en la información que se publica. esto, teniendo en cuenta, además, que el numeral "2.4.1 Criterios generales de publicación de información pública" del Anexo 2 "Estándares de publicación y divulgación información"de la Resolución MinTIC 1519 de 2020, en su literal e. establece que "Todo documento o información debe indicar la fecha de su publicación
en página web". 
Como en el planteamiento de la acción hay dos fechas (31 de enero y 29 de julio de 2022) se verificó también, que fue publicado el "Informe de solicitudes de acceso a la información 2022-I" (enlace directo https://www.idu.gov.co/Archivos_Portal/Ley%20de%20transparencia/pqrs/informe%20de%20solicitudes%20de%20acceso%20a%20la%20informacion/2022/Informe-de-solicitudes-de-acceso-a-la-informacion-2022-primer-semestre.xlsx), que corresponde al primer semestre de 2022. Se considera, entonces que el </t>
    </r>
    <r>
      <rPr>
        <b/>
        <sz val="10"/>
        <rFont val="Arial Unicode MS"/>
        <family val="2"/>
      </rPr>
      <t>cumplimiento del periodo fue 100 % y el acumulado anual llegó al 100 %</t>
    </r>
    <r>
      <rPr>
        <sz val="10"/>
        <rFont val="Arial Unicode MS"/>
        <family val="2"/>
      </rPr>
      <t>, dando por finalizada la acicón para la vigencia 2022. Para el caso de este informe, se recomienda también evidenciar la fecha de publicación en la web, para dar cumplimiento a lo indicado en el literal e. numeral 2.4 del Anexo 2 de la Resolución MinTIC 1519 de 2020. 
Se recomienda relacionar este ítem, también, con lo referido a Transparencia Pasiva, ya que ésta se refiere a las respuestas a las solicitudes o derechos de petición de la ciudadanía, instituuciones u otros actores. 
Así mismo, se recomienda verificar la coherencia del planteamiento de la acción ya que la actividad menciona la generación "anualmente" del informe, lo que implicaría una vez en el año, pero plantearon dos fechas en el año, lo que implica dos informes, así que no sería anual, sino semestral.</t>
    </r>
  </si>
  <si>
    <t>La ORSC indicó que "Se cambió la clasificación de OPA a consulta de acceso a la infomración (sic) de Consulta estado de cuenta de valorización en el SUIT, se adjunta evidencia".</t>
  </si>
  <si>
    <t>La ORSC reportó que "Se realizó el cambio de tipificación en el SUIT de Consulta de estado de cuenta de valorización de OPA a consulta de información."</t>
  </si>
  <si>
    <t>En primer lugar es necesario aclarar que ésta es una acción nueva, incluida en la versión 12 del PAAC 2022. Por ende, no fue calificada para el primer cuatrimestre de esta vigencia (en ese seguimiento se revisó el PAAC versión 11). 
Ahora bien, de acuerdo con lo indicado en el Decreto Ley 2106 de 2019 y las instrucciones dadas por el Departamento Administrativo de la Función Pública (DAFP), era necesario cambiar de tipología la OPA (Otros procedimientos Administrativos) "Consulta estado de cuenta de valorización" a la tipología de Consulta (C). En ese orden de ideas, el IDU incluyó en el PAAC esta acción de racionalización y una acción en el componente de Transparencia. El cambio fue informado a la OCI y fue gestionado ante el Comité Institucional de Gestión y Desempeño, así como en el Sistema Único de Información de Trámites (SUIT). Las fechas coinciden en PAAC y SUIT. La OAP y la ORSC efectuaron las gestiones pertinentes y solicitaron a la OCI efectuar el seguimiento que le correspondía para poder continuar con el trámite, lo cual efectuó la OCI el 08/08/2022 en el SUIT.
A la fecha del seguimiento, se pudo verificar, a través de un soporte remitido por la ORSC a la OCI, mediante el chat institucional, que en la vista de Gestión de Formatos Integrados que tiene la ORSC en el sistema SUIT, se ve como tipo C y que la tipología anterior era OPA. No obstante, en la vista de seguimiento de la OCI en el SUIT aparece la eliminación de la OPA, pero no se observa la consulta creada. Y revisando en el buscador de trámites del SUIT se generó el siguiente error "Ocurrió un error en la consulta del trámite 83718: Ocurrió un error en el mapeo de la información del trámite".  
Con base en lo anterior, y dado que la acción estaba planteada para realizarse entre mayo y septiembre de 2022, se considera que en el periodo de mayo a agosto, corte del actual seguimiento, se desarrolló el 100 % de lo esperado y el acumulado anual se calcula en 80 %. 
Se recomienda efectuar las gestiones ante el DAFP para la corrección de los inconvenientes mencionados, principalmente en cuanto a la información que deberían visualizar las (los) ciudadanas(os) en el buscador de trámites sobre esta Consulta.</t>
  </si>
  <si>
    <t>Es de aclarar que esta acción no se encontraba en la versión 11 del PAAC, a la cual se efectuó seguimiento al corte del primer cuatrimestre de 2022. Fue incluida en la versión 12 del Plan, fechada el 26/07/2022. 
Ahora bien, de acuerdo con lo indicado en el Decreto Ley 2106 de 2019 y las instrucciones dadas por el Departamento Administrativo de la Función Pública (DAFP), era necesario cambiar de tipología la OPA (Otros procedimientos Administrativos) "Consulta estado de cuenta de valorización" a la tipología de Consulta (C). En ese orden de ideas, el IDU incluyó en el PAAC una acción de racionalización en el componente respectivo y esta acción en el componente de Transparencia. A la fecha del seguimiento, se pudo verificar, a través de un soporte remitido por la ORSC a la OCI, mediante el chat institucional, que en la vista de Gestión de Formatos Integrados que tiene la ORSC en el sistema SUIT, se ve como tipo C y que la tipología anterior era OPA. 
No obstante, en la vista de seguimiento de la OCI en el SUIT aparece la eliminación, pero no se observa la consulta. Y revisando en el buscador de trámites del SUIT se generó el siguiente error "Ocurrió un error en la consulta del trámite 83718: Ocurrió un error en el mapeo de la información del trámite".  
Con base en lo anterior, y dado que la acción estaba planteada para realizarse entre mayo y septiembre de 2022, se considera que en el periodo de mayo a agosto, corte del actual seguimiento, se desarrolló el 100 % de lo esperado y el acumulado anual se calcula en 80 %. 
Se recomienda efectuar las gestiones ante el DAFP para la corrección de los inconvenientes mencionados, principalmente en cuanto a la información que deberían visualizar las (los) ciudadanas(os) en el buscador de trámites sobre esta Consulta.</t>
  </si>
  <si>
    <t>La normatividad señala que los monitoreos deben realizarse con corte a 30 de abril, 31 de agosto y 31 de diciembre. Por tal motivo, señalamos que que las dependencias enviaron a la OAP durante el mes de enero y el mes de mayo el seguimiento a las matrices de riesgos de corrupción con corte a 31-dic-2021 y a 30-abri-2022 respectivamente. En las matrices se registró el seguimeitno a la información de los riesgos de corrupción para los 22 procesos institucionales. Con respecto al seguimiento con corte a 30 de agosto, las dependencias tiene oportunidad para enviar hasta el 6° día hábil, seguimiento que será informado en el siguiente monitoreo.
Evidencia:
Carpeta Compartida con información de riesgos por procesos: 
https://drive.google.com/drive/folders/1shvAgtZXpqn_wRo6LZtuUbHxV8Gnb6qd?usp=sharing</t>
  </si>
  <si>
    <t>En los terminos requeridos por la normatividad, la OAP consolidó y publicó la matriz de riesgos institucional que contiene los riesgos de corrupción y el seguimiento a los 22 procesos. En la vigencia 2022, se publicaron en la página web IDU los riesgos durante el mes de enero y el mes de mayo para los periodos de monitero con corte a 31-dic-2021 y 30-abr-2022.
Evidencia:
https://www.idu.gov.co/page/transparencia/planeacion/plan-anti-corrupcion</t>
  </si>
  <si>
    <t>Se realizó oportunamente la revisión y publicación en mayo de 2022.</t>
  </si>
  <si>
    <t>Se verificaron los links enunciados y se pudo establecer que el correspondiente a: "Políticas de seguridad para la protección de datos personales" no se encuentra disponible para acceso a partir de la página web.
Los demás vínculos operan y se puede acceder desde la página web.</t>
  </si>
  <si>
    <t>Los vínculos operan y se puede acceder desde la página web.</t>
  </si>
  <si>
    <t>OAC: Se realizó la publicación y actualización de la información según las solicitudes realizadas por las áreas.
*INFORMES DE GESTIÓN Y AUDITORIAS 
https://www.idu.gov.co/page/transparencia/control/control-interno</t>
  </si>
  <si>
    <t>A pesar que no se reportaron la totalidad de vínculos asociados a las actividades propias de este componente, se verifica que cada una de ellas se presentan en la página web de la entidad.</t>
  </si>
  <si>
    <t>*"Las noticias relacionadas a  la gestión de la entidad se encuentran publicadas y actualizadas en la página web. 
https://www.idu.gov.co/blog/boletin-de-prensa-idu-1  
*Boletines de prensa publicados en la página web del IDU, pueden ser consultados en el link: https://www.idu.gov.co/blog/boletin-de-prensa-idu-1
*Se ha venido llevando a cabo el monitoreo de redes,  se anexan los informes mensuales (Mayo -Junio-Julio -Abril 2022) El contrato de monitoreo que se viene ejecutando es el IDU-1321-2021)
Pueden consultarse en el siguiente enlace:  https://drive.google.com/drive/folders/16NgxvpExVoH9GY6RIVui4DKEhTMUPPQg?usp=sharing</t>
  </si>
  <si>
    <t>Se verifica que la actividad se realizó en el periodo y se encuentran habilitados los lnks en la página web.</t>
  </si>
  <si>
    <t>OAC: Se realizó la publicación y actualización de la información según las solicitudes realizadas por las áreas
enlace: https://www.idu.gov.co/page/transparencia/planeacion/rendicion-de-cuentas
1. Informe rendición de cuentas localidades- 
2. Nodo sector movilidad distrital –Sistema Nacional de Rendición de Cuentas (SNRdC)</t>
  </si>
  <si>
    <t>Se verifica que la actividad se realizó de manera parcial en el periodo y se encuentran habilitados los links de seis de los ocho años registrados en la página web (Faltan 2015 y 2022). De acuerdo con la ORSC, se han realizado diez rendiciones de cuentas en las localidades del Distrito entre los meses de junio hasta agosto de 2022, las cuales no se encuentran registradas en el sitio dispuesto en la página web. Se encuentra referenciado el nodo sectorial, pero no hay información asociada a él.</t>
  </si>
  <si>
    <t xml:space="preserve">Con corte a 31 de agosto se registran 297 comites IDU, en lo corrido del año, de los cuales 140 se han reportado en el periodo de mayo a agosto. 
El reporte inicial del primer cuatrimentre (110) se asjustó en 47 registros para un total 157 registros.
</t>
  </si>
  <si>
    <t>Los reportes que realizaron en este segundo cuatrimestre con respecto a los espacios de diálogo registrados en el primer cuatrimestre de 2022, no es coherente con las registradas oficialment en el primer cuatrimestre de 2022. Se recomienda que estos registros, por ser recuperados del aplicativo BACHUE, sean documentados adecuadamente en los soportes que se envían para la verificación de cada periodo, evitando los alcances que pueden dar lugar a malas interpretaciones y resaltan las dificultades de esteblecer adecuadamente las fechas de corte, para el reporte de las reuniones por parte de los gestores.</t>
  </si>
  <si>
    <t xml:space="preserve">Se realizó la mesa de Construcción de Ciudad y Ciudadanía: Mujer y género el día 11 de mayo de 2022.
</t>
  </si>
  <si>
    <t>Se calcula el avance de la acción, teniendo en cuenta el tiempo restante y realizando la distribución de manera proporcional, lo que da lugar a un compromiso de dos talleres por cuatrimestre. Por lo anterior, al realizarse un taller en el segundo cuatrimestre, se califica con un cumplimiento del 50% en el cuatrimestre y un avance del 25% en la meta anual.</t>
  </si>
  <si>
    <t>A la fecha, los profesionales sociales de la Oficina de Relacionamiento y Servicio a la Ciudadanía han asistido a 286 espacios de participación ciudadana, de los cuales 185 se realizaron en el primer periodo y 101 en el segundo periodo.</t>
  </si>
  <si>
    <t>Los reportes que realizaron en este segundo cuatrimestre con respecto a los espacios de diálogo registrados en el primer cuatrimestre de 2022, no es coherente con las registradas oficialment en el primer cuatrimestre de 2022. Se recomienda que estos registros, por ser recuperados del aplicativo BACHUE, sean documentados adecuadamente en los soportes que se envían para la verificación de cada periodo, evitando los alcances que pueden dar lugar a malas interpretaciones y resaltan las dificultades de esteblecer adecuadamente las fechas de corte.</t>
  </si>
  <si>
    <t xml:space="preserve">cumplida. Realizada en el primer cuatrimestre. </t>
  </si>
  <si>
    <r>
      <rPr>
        <sz val="10"/>
        <rFont val="Arimo"/>
      </rPr>
      <t>Se han realizado las siguientes rendiciones de cuentas por localidad
Kennedy - Junio 22
Bosa - Junio 29
Ciudad Bolivar - Julio 6
Usme - Julio 15
Tunjuelito - Julio 22
San Cristobal - Julio 29
Rafael Uribe - Agosto 3
Antonio Nariño - Agosto 20
Santa Fe - Agosto 19
Los Mártires - Agosto 24
Los soportes se encuentran en la carpeta de trabajo del equip</t>
    </r>
    <r>
      <rPr>
        <sz val="10"/>
        <color rgb="FF000000"/>
        <rFont val="Arimo"/>
      </rPr>
      <t xml:space="preserve">o GSPC </t>
    </r>
    <r>
      <rPr>
        <u/>
        <sz val="10"/>
        <color rgb="FF1155CC"/>
        <rFont val="Arimo"/>
      </rPr>
      <t>https://drive.google.com/drive/folders/1n-FE7-Lbc2p9PBDEkinl_qIViYvZKXbV</t>
    </r>
  </si>
  <si>
    <t>En este cuatrimestre no se realizaron sensibilizaciones sobre la tematica en los proyectos</t>
  </si>
  <si>
    <t>No se avanzó en el desarrollo de la meta. Se recomienda aclara cuáles son y cuál es la cantidad a que se hace referencia al mencionar "Proyectos de Alta Complejidad"</t>
  </si>
  <si>
    <t xml:space="preserve">
En el segundo cuatrimestre se realizaron 31 espacios formativos: 
En el marco del Proyecto Corredor Verde Carrera Séptima  se realizaron 15 espacio de formación que corresponden a co creación y diseño cívico y decisiones difíciles en los que se presentaron las alternativas de diseños y los impactos en las configuraciones urbanas actuales referentes
Igualmente, se realizaroón 4 cajas de herramientas con la finalidad de generar insumos de formación para fortalecer las habilidades ciudadanas en urbanismos, paisajismo, espacio público y movilidad sostenible referentes al proyecto CV7.
7 foros con universidades: Evento Cables Aéreos - Evento Desarrollo Urbano En Perspectiva De Niños Y Niñas - Evento Universidad Pedagógica - “Desarrollo Urbano, Políticas E Instrumentos De Desarrollo Territorial - Foro Cultura Ciudadana En Sistemas De Transporte Público - Mesa de inclusión y diversidad. 
6 talleres en entornos escolares: 2 de co-diseño en Maloka, 3 de cultura ciudadana referente a la cartilla Bogotá la ciudad que soñamos en el colegio José Joaquín Casas y 1 taller de diseño cívico con niños, niña y jóvenes en el marco del proyecto CV7. 
</t>
  </si>
  <si>
    <t>En la revisión 12 del PAAC se modificó la meta, disminuyéndola en un 25% y pasando de 80 a 60 actividades de formación. Se verificó que se registraron soportes de  que se llevaron a cabo las 31 actividades descritas, Se acalara que los evenetos en universidades fueron seis.</t>
  </si>
  <si>
    <t xml:space="preserve">En el segundo cuatrinestre se han desarrollado 5 mesas de trabajo para fortalecer el relacionamiento en los proyectos IDU con la SGI y SGDU, en cuyo marco se han definido 2 grandes planes de acción, uno para fortalecer el relacionamiento en etapas tempranas, el segundo para construcción, recibo y conservación. </t>
  </si>
  <si>
    <t>En este segundo cuatrimestre no se reportaron actividades con relación a la temática de género</t>
  </si>
  <si>
    <t xml:space="preserve">Durante el segundo cuatrimestre se realizaron estudios previos,mesas de trabajo, presentación en comite de contratación y se ajustó el proceso de selección abreviada de menor cuantía, radicando el mismo a su vez en la DTPS, el cual surtio su publicación en la Plataforma SECOP II (Proceso SAMC-ORSC-003) con el fin de celebrar el respecitvo contrato en el mes de septiembre. </t>
  </si>
  <si>
    <t>Para efectos de medición se establece la siguiente ponderación del avance de acuerdo con los siguientes hitos: 1. Inicio del proceso contractual 20%. Contratación e inicio del curso 50%. Finalización del curso 100% En este cuatrimestre se alcanzó el primer hito, por lo que la califcación es 20%. Se recomienda que este tipo de proyectos tenga asociada la programación a un cronograma de avance, de manera que la calificación del cumplimiento y del avance tengan ese parámetro.</t>
  </si>
  <si>
    <t>Se aplica encuesta de satisfacción en la mesa de construcción de ciudad y ciudadania realziada en el mes de mayo (mujer y Genero)</t>
  </si>
  <si>
    <t>En el periodo, se ha realizado seguimiento y se han cargado evidencias a los compromisos pendientes (principalmente los relacionados con Canal Córdoba) y se han actualizado algunos documentos en compromisos vigentes, que fueron cargados como evidencia en fechas anteriores y que han sufrido modificaciones y/o actualizaciones.
Por otra parte, mediante los Memorandos OAP 20221150217323 de fecha 16 de junio de 2022 y OAP 20221150143963 de fecha 22 de abril de 2022, dirigidos a la Oficina de Gestión Ambiental del IDU, se detallaron los compromisos (3) que el IDU en cabeza de las oficinas de Gestión Ambiental y de Relacionamiento y Servicio a la Ciudadanía, adquirió y subió a la Plataforma Colibrí de la Veeduría Distrital, en reunión No. 5 de la ‘Comisión accidental para la disminución de talas por obras viales y/o Transmilenio’, celebrada el 15 de diciembre de 2021. Dichos compromisos vencen entre octubre y diciembre de 2022.  y a la fecha no se ha cargado ninguna evidencia relacionada con su cumplimiento.</t>
  </si>
  <si>
    <t>Cumplida. Realizada en primer cuatrimestre, por lo que el acumulado anual era de 100 % y no tiene variación para este seguimiento.</t>
  </si>
  <si>
    <t>Se aclara que esta es una acción nueva, por tanto no tuvo seguimiento en el primer cuatrimestre de 2022. 
Se está cumpliendo con la proporción correspondiente a la meta.</t>
  </si>
  <si>
    <t>Se verificó el cumplimiento de la actividad propuesta. Se recomienda que en la siguiente vigencia la medición se adelante a un parámetro de satisfacción más que al cumplimiento de la actividad, toda vez que es un parámetro más acorde con el resultado esperado del relacionamiento con la ciudadanía. 
Es de aclarar que en el seguimiento efectuado en el primer cuatrimestre el avance acumulado anual era de 33,33 %, y no de 100 % (que realmente era el del cuatrimestre), toda vez que la acción es de ejecución permanente hasta diciembre. Por tanto, con corte 31/08/2022, el acumulado anual es de 66,67 %.</t>
  </si>
  <si>
    <r>
      <rPr>
        <sz val="11"/>
        <rFont val="Calibri"/>
        <family val="2"/>
        <scheme val="minor"/>
      </rPr>
      <t xml:space="preserve">El chatbot se encuentra implementado en la pagina web del IDU, en el siguiente enlace: </t>
    </r>
    <r>
      <rPr>
        <sz val="11"/>
        <color rgb="FF1155CC"/>
        <rFont val="Calibri"/>
        <family val="2"/>
        <scheme val="minor"/>
      </rPr>
      <t>https://www.idu.gov.co/page/transparencia/tramites-y-servicios/servicios-gente-idu</t>
    </r>
  </si>
  <si>
    <t>Se verifica el cumplimiento de la actividad propuesta.</t>
  </si>
  <si>
    <t>Cumplido en el anterior cuatrimestre</t>
  </si>
  <si>
    <t>Se cumplió en el primer cuatrimestre de 2022</t>
  </si>
  <si>
    <t xml:space="preserve">ORSC: En el segundo cuatrimestre se divulgaron 3 piezas de trámites y servicios.
OAC: PAGINA WEB (Se encuentra publicados los tramites y servicios de la entidad en la página web )
enlace: https://www.idu.gov.co/page/tramites-y-servicios-idu
PIEZAS COMUNICACION INTERNA La elaboración de estas piezas, se maneja como de una estrategia de comunicación con la ORSC. La OAC se encuentra dispuesta a atender los requerimiento de acuerdo con las necesidades de divulgación interna de los trámites y servicios que se requieran divulgar internamente. </t>
  </si>
  <si>
    <t>Continúa un rezago entre el tiempo transcurrido y el número de piezas de comunicación realizadas. El avance de la acción es inferior al equivalente al porcentaje de tiempo transcurrido en la vigencia 2022.</t>
  </si>
  <si>
    <t xml:space="preserve">Fue enviado el informe del segundo trimestre sobre la oportunidad de respuesta de los derechos de peticion de origen ciudadano. </t>
  </si>
  <si>
    <t>Se realizaron 8 sensibilizaciones para el manejo operativo del sistema Bachué , modulo de gestion PQRSD  a los residentes sociales de los proyectos de infraestructura a cargo del IDU.</t>
  </si>
  <si>
    <t>Se realizaron las encuestas de satisfacción de las PQRS del segundo trimestre y en los proyectos se han asesorado a los contratistas que tienen esta obligación dentro de sus pliegos contractuales. Se encuentra publicado en el observatorio de percepción ciudadana los informes de satisfaccion y los de expectativa desarrolados. https://www.idu.gov.co/page/observatorio-2022</t>
  </si>
  <si>
    <t xml:space="preserve">No fueron suministrados permisos de acceso a la carpeta compartida cuyo enlace fue relacionado en los soportes, por lo cual, aunque exista el diagnóstico que determinó el alcance, la  Resolución 4598 del 18/08/2022, “Por la cual se actualiza el Sistema de Gestión, los Subsistemas articulados y los Equipos de Trabajo del Comité Institucional de Gestión y Desempeño, en el marco de la operación del MIPG- SIG IDU y sus dimensiones, y se mantiene la versión 6.0 del Manual de Procesos IDU”, que incluye la Directriz del SG-SARLAFT, los objetivos del subsistema SARLAFT y el responsable, no es posible conocer la estructura del Manual ni saber en que estado de revisión está, si están considerando que forme parte del sistema de información docyumentada SUE (que recoge la documentación del Sistema Integrado de Gestión del Instituto).  Por lo anterior, no puede considerarse cumplida la acción, ni tampoco calificarse con 0 %. Se tomará como no aplica para este cuatrimestre y para el siguiente cuatrimestre se revisará, para determinar el cumplimiento anual.
</t>
  </si>
  <si>
    <t xml:space="preserve">Si bien no fueron suministrados permisos de acceso a la carpeta compartida cuyo enlace fue relacionado en los soportes, en la Resolución 4598 del 18/08/2022, “Por la cual se actualiza el Sistema de Gestión, los Subsistemas articulados y los Equipos de Trabajo del Comité Institucional de Gestión y Desempeño, en el marco de la operación del MIPG- SIG IDU y sus dimensiones, y se mantiene la versión 6.0 del Manual de Procesos IDU” se evidenció el artículo 29 "Adopción Directriz para la Administración del Riesgo de Lavado de Activos, Financiación del Terrorismo y contra la financiación de la Proliferación de Armas de Destrucción Masiva SG-SARLAFT", así como el artículo 30 "Objetivos del Subsistema SARLAFT", asignando como responsable del mismo al (la) subdirector(a) general  de gestión corporativa (artículo 31). Así mismo, de acuerdo con lo manifestado por la SGGC, determinaron que el alcance se circunscribe a 5 procesos: los procesos misionales de Gestión Predial, Construcción de Proyectos y Diseño de Proyectos y los de apoyo de Gestión Contractual y Gestión Financiera. No obstante lo anterior, no fue posible verificar los soportes, por lo cual no puede considerarse cumplida la acción, ni tampoco calificarse con 0 %. Se tomará como no aplica para este cuatrimestre y para el siguiente cuatrimestre se revisará, para determinar el cumplimiento anual.
No se encontró documentación en el sitio web sel Sistema Integrado de Gestión del IDU (SIGI) (https://www.idu.gov.co/page/transparencia/informacion-de-interes/sigi-), ni en el Sistema de Información Documentada SUE, o en la Intranet, por lo cual, dado que con la Resolución 4598/2022 se adoptó la directriz del SG-SARLAFT se recomienda adelantar las actualizaciones que correspondan en los diferentes instrumentos de gestión y su documentación, para que la Gente IDU, los socios de negocios, y demás partes interesadas conozcan de las gestiones que ha adelantado el IDU en la implementación de este subsistema y, en lo pertinente, se apropien del mismo. 
Igualmente, se recomienda efectuar la divulgación a través de medios como el correo electrónico institucional, los informativos IDU, las pantallas digitales, las redes sociales, etc., según estimen conveniente, de la información relacionada para el conocimiento sobre el SG-SRLAFT por parte de colaboradores IDU, proveedores, instituciones, ciudadanía en general, etc. </t>
  </si>
  <si>
    <t>Cumplida en el primer cuatrimestre de 2022</t>
  </si>
  <si>
    <t xml:space="preserve">Se verifica que los plazos que se encuentran registrados no son los pertinentes para evaluar el progreso de la actividad en el desarrollo del PAAC de la vigencia 2022. Esta observación se lleva realizando en las cuatro vigencias anteriores. 
Se puede evidenciar que la actividad de mayo de 2022, se llevó a cabo y es la que se evalúa. </t>
  </si>
  <si>
    <t xml:space="preserve">Se verifica que los plazos que se encuentran registrados no son los pertinentes para evaluar el progreso de la actividad en el desarrollo del PAAC de la vigencia 2022. Esta observación se lleva realizando en las cuatro vigenciasanteriores. 
Se puede evidenciar que la actividad de mayo de 2022, se llevó a cabo y es la que se evalúa. </t>
  </si>
  <si>
    <t>La acción se enuentra en términos de ser adelantada. Para este cuatrimestre no aplica su análisis.</t>
  </si>
  <si>
    <r>
      <t xml:space="preserve">En primer lugar se hace necesario aclarar que esta acción no estaba planteada en la versión 11 del PAAC, sino que fue incluida en la versión 13 del documento. La STRH, en el seguimiento previo, manifestó que esto se debió a un error en la inclusión de las acciones del PGI. Dado lo anterior, la acción no se calificó en dicho cuatrimestre, aunque el planteamiento de la misma indica que se realizaría desde enero de 2022. 
Para el cuatimestre de seguimiento actual, </t>
    </r>
    <r>
      <rPr>
        <sz val="10"/>
        <color rgb="FFFF0000"/>
        <rFont val="Arial Unicode MS"/>
        <family val="2"/>
      </rPr>
      <t>en lo soportado antes de la fecha de publicación del seguimiento, el 14/09/2022,</t>
    </r>
    <r>
      <rPr>
        <sz val="10"/>
        <rFont val="Arial Unicode MS"/>
        <family val="2"/>
      </rPr>
      <t xml:space="preserve"> la STRH</t>
    </r>
    <r>
      <rPr>
        <sz val="10"/>
        <color rgb="FFFF0000"/>
        <rFont val="Arial Unicode MS"/>
        <family val="2"/>
      </rPr>
      <t xml:space="preserve"> había evidenciado</t>
    </r>
    <r>
      <rPr>
        <sz val="10"/>
        <rFont val="Arial Unicode MS"/>
        <family val="2"/>
      </rPr>
      <t xml:space="preserve"> las rutas de posesión de 14 funcionarios, señalando que ese fue el número de servidores públicos posesionados. Por tanto, </t>
    </r>
    <r>
      <rPr>
        <sz val="10"/>
        <color rgb="FFFF0000"/>
        <rFont val="Arial Unicode MS"/>
        <family val="2"/>
      </rPr>
      <t>quedó determinado que había cumplido</t>
    </r>
    <r>
      <rPr>
        <sz val="10"/>
        <rFont val="Arial Unicode MS"/>
        <family val="2"/>
      </rPr>
      <t xml:space="preserve"> con el 100 % para el periodo. No obstante, el acumulado anual </t>
    </r>
    <r>
      <rPr>
        <sz val="10"/>
        <color rgb="FFFF0000"/>
        <rFont val="Arial Unicode MS"/>
        <family val="2"/>
      </rPr>
      <t xml:space="preserve">se había calificado en </t>
    </r>
    <r>
      <rPr>
        <sz val="10"/>
        <rFont val="Arial Unicode MS"/>
        <family val="2"/>
      </rPr>
      <t xml:space="preserve">33,33 %, dado que no </t>
    </r>
    <r>
      <rPr>
        <sz val="10"/>
        <color rgb="FFFF0000"/>
        <rFont val="Arial Unicode MS"/>
        <family val="2"/>
      </rPr>
      <t>había</t>
    </r>
    <r>
      <rPr>
        <sz val="10"/>
        <rFont val="Arial Unicode MS"/>
        <family val="2"/>
      </rPr>
      <t xml:space="preserve"> evidenciado lo pertinente para el cuatrimestre 1. 
</t>
    </r>
    <r>
      <rPr>
        <sz val="10"/>
        <color rgb="FFFF0000"/>
        <rFont val="Arial Unicode MS"/>
        <family val="2"/>
      </rPr>
      <t>Se recomendó allegar los soportes o hacer las aclaraciones del caso para considerar lo actuado en el primer cuatrimestre frente a esta acción, ante lo cual, la STRH, en correo del 19/09/2022 indicó que "</t>
    </r>
    <r>
      <rPr>
        <i/>
        <sz val="10"/>
        <color rgb="FFFF0000"/>
        <rFont val="Arial Unicode MS"/>
        <family val="2"/>
      </rPr>
      <t>Durante el periodo comprendido entre enero y abril de 2022 se posesionaron sesenta y dos (2) servidores</t>
    </r>
    <r>
      <rPr>
        <sz val="10"/>
        <color rgb="FFFF0000"/>
        <rFont val="Arial Unicode MS"/>
        <family val="2"/>
      </rPr>
      <t xml:space="preserve">" y allegó 5 archivos con copias ecaneadas de 62 formatos de Ruta de Posesión, que incluyen el aspecto relacionado con saludo y bienvenida. 
Al revisar los archivos se evidenció que la posesión de los 62 servidores se dio así: enero: 43 ; febrero: 13; marzo: 4; abril: 1 ; y  mayo: 1.  Como se observa, el  número real de posesionados en el primer cuatrimestre de 2022 fue de 61, no de 62, puesto que mayo es un mes del segundo cuatrimestre (la posesión de la funcionaria se dio el 12/05/2022).  Así, las cifras de posesión en cada cuatrimestre fueron de 61 para el primero y 15 para el segundo, para un total de 76 funcionarios. 
No obstante, la diferencia el total de posesionados en lo corrido del año no varió y la STRH evidenció la totalidad de las rutas de posesión, por lo cual no hay variación en lo presentado para el cuatrimestre (15 rutas de posesión de 15 funcionarios posesionados representan cumplimiento del 100 %) y en lo concerniente al acumulado anual, se ajusta a 66,67 %. 
Se recomienda evidenciar, de manera más especifica que, en el saludo y bienvenida, se  insta a los servidores a tomar el curso de gestión antisoborno y el  compromiso de aprobarlo, o, de ser posible, ajustar y/o complementar la acción de manera que se evidencie que los servidores realizaron y aprobaron el curso. Esto con el fin de asegurar su efectividad en relación con la apropiación de los conceptos asociados al Subsistema de Gestión Antisoborno y al PGI.  </t>
    </r>
    <r>
      <rPr>
        <sz val="10"/>
        <rFont val="Arial Unicode MS"/>
        <family val="2"/>
      </rPr>
      <t xml:space="preserve">
</t>
    </r>
  </si>
  <si>
    <r>
      <t xml:space="preserve">En la versión 11 del PAAC se tenía que esta acción eran 6 que, de acuerdo con la aclaración de la Oficina de Relacionamiento y Servicio a la Ciudadanía (ORSC) efectuada en el seguimiento del primer cuatrimestre, habían sido registradas como acciones diferentes, pero correspondían, realmente, a una única acción. Es de recordar que, según quedó registrado en ese seguimiento, mediante correo del 09/05/2022 comunicaron: 
“[…] inicialmente dentro del PAAC la primera acción se dividió en el número de documentos que se iban a eliminar del trámite de Intervención a Urbanizadores y/o terceros, esto por solicitud de la asesora Alejandra de la Función Pública, sin embargo en el momento de registrar la acción en el SUIT se evidenció que no permitía registrar dividida la acción ya que que decia (sic) que ya estaba registrada para el trámite. 
Por lo anterior realmente solo es una acción la cual incluye la eliminación de varios documentos, y se va a modificar el PAAC para que quede la estrategia tal cual se vea reflejado en el SUIT, esto aprovechando que se van a incluir dos acciones nuevas que fueron aprobadas en el pasado Comité Institucional de Gestión y Desempeño realizado el 27 de abril del año en curso”. 
En su momento, se verificó en SUIT y, en efecto, la acción estaba como una sola llamada “Eliminación de requisitos (verificaciones)”, asociada a la mejora "Se eliminará el requisito para este trámite: Incorporación del plan urbanístico en la base cartográfica de la SDP, Cronograma de ejecución de obras de áreas de cesión, nivelación de la subrasante, ajuste del diseño geométrico, Diseño de redes secas (telemáticas) y diseño de redes de gas natural". Así, con base en esa aclaración de la ORSC, lo verificado en SUIT y las evidencias presentadas, el análisis se efectuó como si fuera una sola acción, con iguales porcentajes de ejecución que se registraron individualmente. 
Ahora bien, para el seguimiento actual, presentaron un cronograma ajustado que relaciona 11 actividades (el anterior tenía 18). 4 de ellas tienen planteamiento desde agosto hasta diciembre de 2021 ("Revisión de requisitos y análisis de viabilidad del mejoramiento"; "Ajuste requerimientos de listas de chequeo de radicación inicial"; "Solicitud de ajuste de formatos, revisión y aprobación de ajustes de formatos de listas de chequeo"; y "Revisión y análisis de condiciones normativas y reglamentarias del nuevo POT para el trámite") y no variaron con respecto al cronograma presentado en el cuatrimestre 1 de 2022. Como se mencionó en el seguimiento a lo actuado en dicho periodo, se recuerda que el Plan Anticorrupción y de Atención al Ciudadano es anual, además de que en el documento oficial se evidenció que la acción daba inicio en febrero de 2022. Por tanto, las acciones que en el cronograma se presentan como a desarrollar (o desarrolladas) en 2021 no fueron consideradas para el seguimiento efectuado al cumplimiento de la acción en el primer cuatrimestre de 2022 y tampoco para el segundo cuatrimestre. También se observó que el cronograma no registra el mes de febrero, que era el de inicio de la acción, según el PAAC.  
En comparación con el cronograma anterior, se evidenció la eliminación de 10 de las inicialmente planteadas: "1. Mesas de trabajo con grupo interno para modificación y actualización del Manual y Guia (sic)"; "2. Mesas de trabajo con SGDU para modificación y actualización del Manual"; "3. Mesas de trabajo con SGI para modificación y actualización del Manual y Guia (sic)"; "4. Mesas de trabajo con DTP para modificación y actualización del Manual y Guia - inclusion (sic) metodología BIM"; "5. Inicio de trámite para solicitud y aprobación de documentos en aplicativo SUE"; "6. Ajuste procedimientos de intervención de Urbanziadores (sic) y/o terceros"; "7. Inicio de trámite para solicitud y aprobación de documentos en aplicativo SUE"; "11. Elaboración de oficios a urbanizadores entidades y curadurias, solcializando (sic) la nueva versión del Manual y Guia (sic) y envío de encuesta de medición"; "12. Procesamiento de encuestas de medición de beneficios"; y "14. Inicio de implementación Manual y Guia (sic) Técnica Actualizada". 
Las demás actividades incluidas en el cronograma ajustado son: 
5. Revisión de requisitos frente al contenido del Manual y la Guia de Urbanizadores: realización entre ENERO y MAYO de 2022 (actividad no incluida en el primer cronograma). 
6. Publicacion (sic) en SUIT: realización entre SEPTIEMBRE y OCTUBRE (en el cronograma anterior estaba planteada para realizarse en NOVIEMBRE). 
7. Ajuste cartilla tramites (sic) y servicios: realización entre SEPTIEMBRE y OCTUBRE (en el cronograma anterior estaba planteada para realizarse en NOVIEMBRE). 
8. Ajuste VUC: realización entre SEPTIEMBRE y OCTUBRE (en el cronograma anterior estaba planteada para realizarse en NOVIEMBRE). 
9. Socializacion interna y externa de la eliminación de requisitos : realización entre OCTUBRE y NOVIEMBRE  (actividad no incluida en el primer cronograma). 
10. Solicitud de ajuste de encuestas de medición de beneficios: realización en NOVIEMBRE  (actividad no incluida en el primer cronograma). 
11. Inicio de implementación de la eliminación de requisitos: realización entre NOVIEMBRE y DICIEMBRE  (en el cronograma anterior estaba planteada para realizarse desde ENERO a DICIEMBRE).  
*NOTA: No programaron actividades para realizarse entre junio y agosto de 2022.
Para efecto del presente seguimiento del PAAC, y considerando los ajustes en el cronograma, se tomó en cuenta lo desarrollado a partir de febrero 1 de 2022, es decir desde la actividad 5. Como se observa, aunque la ejecución de las acciones de racionalización iniciaba el 01/02/2022, programaron actividades desde enero. Si bien el cronograma no presenta el mes de febrero, dado que el inicio era en ese mes y que está entre enero y marzo, se asumirá que la acción 5 tuvo desarrollo en el mismo. Entonces, dado que son 7 actividades para desarrollar en 2022, para efectos del cálculo de porcentajes de avance cada una valdrá 14,29 % y 14,26 % la actividad 10 (que es la más corta). 
Se entiende que a final de agosto debían haber adelantado la "Revisión de requisitos frente al contenido del Manual y la Guia de Urbanizadores". En la respuesta </t>
    </r>
    <r>
      <rPr>
        <sz val="10"/>
        <color rgb="FFFF0000"/>
        <rFont val="Arial Unicode MS"/>
      </rPr>
      <t>remitida para el seguimiento</t>
    </r>
    <r>
      <rPr>
        <sz val="10"/>
        <rFont val="Arial Unicode MS"/>
        <family val="2"/>
      </rPr>
      <t xml:space="preserve"> manifestaron haber eliminado 6 requisitos, pero no suministraron ninguna evidencia de ello. Por lo tanto, el porcentaje de avance en el periodo se </t>
    </r>
    <r>
      <rPr>
        <sz val="10"/>
        <color rgb="FFFF0000"/>
        <rFont val="Arial Unicode MS"/>
      </rPr>
      <t>calificó</t>
    </r>
    <r>
      <rPr>
        <sz val="10"/>
        <rFont val="Arial Unicode MS"/>
        <family val="2"/>
      </rPr>
      <t xml:space="preserve"> en 0 % y el anual se </t>
    </r>
    <r>
      <rPr>
        <sz val="10"/>
        <color rgb="FFFF0000"/>
        <rFont val="Arial Unicode MS"/>
      </rPr>
      <t>actualizó</t>
    </r>
    <r>
      <rPr>
        <sz val="10"/>
        <rFont val="Arial Unicode MS"/>
        <family val="2"/>
      </rPr>
      <t xml:space="preserve"> a 8,87 % (éste porcentaje </t>
    </r>
    <r>
      <rPr>
        <sz val="10"/>
        <color rgb="FFFF0000"/>
        <rFont val="Arial Unicode MS"/>
      </rPr>
      <t>surgió</t>
    </r>
    <r>
      <rPr>
        <sz val="10"/>
        <rFont val="Arial Unicode MS"/>
        <family val="2"/>
      </rPr>
      <t xml:space="preserve"> de actualizar el 4,43 % alcanzado en el primer cuatrimestre a la escala actual de porcentajes por actividad dado el ajuste al cronograma, teniendo en cuenta que en el primer cuatrimestre cada actividad valía 7,14 % y ahora vale 14,29 %). </t>
    </r>
    <r>
      <rPr>
        <sz val="10"/>
        <color rgb="FFFF0000"/>
        <rFont val="Arial Unicode MS"/>
      </rPr>
      <t>No obstante, posterior al seguimiento, la DTAI aclaró que el "[...] ajuste del cronograma se realizó teniendo en cuenta que, se evidenció que estos requisitos no se encuentran relacionados en el Manual y Guía Técnica, [...]", para lo cual anexaron, entre otros documentos "[...] acta de mesa de trabajo interna de 31/ago/2022, con el análisis de cumplimiento del PAAC, donde se pueden verificar las justificaciones técnicas tomadas como base para el ajuste del cronograma y la eliminación de actividades inicialmente previstas y que no son requeridas para cumplir con la acción propuesta". Se observó que en dicha acta se cita: "4. Revisado el Manual y la Guía, se evidencia que, en cuanto a la exigencia de requisitos, todos los apartes se limitan a redireccionar al urbanizador a consultar la lista de chequeo ya indicada, razón por la cual, la eliminación de requisitos a los urbanizadores, no afecta el contenido de lo que ya se encuentra establecido en los documentos vigentes; y por tanto no se hace necesario actualizar el Manual y la Guía vigentes, solamente por este aspecto". 
De acuerdo con lo anterior y habiendo verificado que la eliminación de requisitos en la lista de chequeo se efectuó en 2021. se puede afirmar que la actividad  "Revisión de requisitos frente al contenido del Manual y la Guia de Urbanizadores" fue realizada, por lo que el porcentaje de avance anual se ajusta a 14,29 %, mintras que el porcentaje de cumplimiento en el periodo se ajusta a 100 %.L</t>
    </r>
    <r>
      <rPr>
        <sz val="10"/>
        <rFont val="Arial Unicode MS"/>
        <family val="2"/>
      </rPr>
      <t xml:space="preserve">a acción continúa en desarrollo.
Es importante mencionar que, acorde con lo establecido para estas acciones y según el cronograma ajustado, para la medición de beneficios a los usuarios tienen consideradas encuestas.
En relación con los soportes, </t>
    </r>
    <r>
      <rPr>
        <sz val="10"/>
        <color rgb="FFFF0000"/>
        <rFont val="Arial Unicode MS"/>
      </rPr>
      <t>dado que no fueron remitidos para las fechas del seguimiento, sino con posterioridad,</t>
    </r>
    <r>
      <rPr>
        <sz val="10"/>
        <rFont val="Arial Unicode MS"/>
        <family val="2"/>
      </rPr>
      <t xml:space="preserve"> se recomienda asegurar que junto con las respuestas se alleguen los soportes que evidencien claramente lo que describen han efectuado en cada periodo o que se identifique qué requisitos han sido eliminados y cómo se ve reflejado esto en los manuales, guías, procedimientos o demás documentación (por ejemplo, los numerales eliminados, etc.).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</si>
</sst>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0.0%"/>
    <numFmt numFmtId="165" formatCode="0.0"/>
    <numFmt numFmtId="166" formatCode="[$-240A]dd\-mmm\-yy"/>
  </numFmts>
  <fonts count="45">
    <font>
      <sz val="11"/>
      <color theme="1"/>
      <name val="Calibri"/>
      <family val="2"/>
      <scheme val="minor"/>
    </font>
    <font>
      <sz val="11"/>
      <color theme="1"/>
      <name val="Calibri"/>
      <family val="2"/>
      <scheme val="minor"/>
    </font>
    <font>
      <sz val="10"/>
      <name val="Arial Unicode MS"/>
      <family val="2"/>
    </font>
    <font>
      <b/>
      <sz val="10"/>
      <name val="Arial Unicode MS"/>
      <family val="2"/>
    </font>
    <font>
      <sz val="12"/>
      <name val="Arial Unicode MS"/>
      <family val="2"/>
    </font>
    <font>
      <sz val="11"/>
      <name val="Arial Unicode MS"/>
      <family val="2"/>
    </font>
    <font>
      <sz val="14"/>
      <name val="Arial Unicode MS"/>
      <family val="2"/>
    </font>
    <font>
      <b/>
      <sz val="16"/>
      <name val="Arial Unicode MS"/>
      <family val="2"/>
    </font>
    <font>
      <sz val="16"/>
      <name val="Arial Unicode MS"/>
      <family val="2"/>
    </font>
    <font>
      <b/>
      <sz val="12"/>
      <name val="Arial Unicode MS"/>
      <family val="2"/>
    </font>
    <font>
      <b/>
      <sz val="8"/>
      <name val="Arial Unicode MS"/>
      <family val="2"/>
    </font>
    <font>
      <sz val="8"/>
      <name val="Arial Unicode MS"/>
      <family val="2"/>
    </font>
    <font>
      <sz val="10"/>
      <color theme="1"/>
      <name val="Arial Unicode MS"/>
      <family val="2"/>
    </font>
    <font>
      <u/>
      <sz val="10"/>
      <color theme="1"/>
      <name val="Arial Unicode MS"/>
      <family val="2"/>
    </font>
    <font>
      <u/>
      <sz val="11"/>
      <name val="Arial Unicode MS"/>
      <family val="2"/>
    </font>
    <font>
      <sz val="10"/>
      <color theme="1"/>
      <name val="Arimo"/>
    </font>
    <font>
      <u/>
      <sz val="11"/>
      <color theme="10"/>
      <name val="Calibri"/>
      <family val="2"/>
      <scheme val="minor"/>
    </font>
    <font>
      <sz val="11"/>
      <name val="Calibri"/>
      <family val="2"/>
      <scheme val="minor"/>
    </font>
    <font>
      <sz val="10"/>
      <name val="Arial Unicode MS"/>
      <family val="2"/>
    </font>
    <font>
      <b/>
      <sz val="10"/>
      <name val="Arial Unicode MS"/>
      <family val="2"/>
    </font>
    <font>
      <sz val="10"/>
      <name val="Calibri"/>
      <family val="2"/>
      <scheme val="minor"/>
    </font>
    <font>
      <b/>
      <i/>
      <sz val="10"/>
      <name val="Calibri"/>
      <family val="2"/>
      <scheme val="minor"/>
    </font>
    <font>
      <i/>
      <sz val="10"/>
      <name val="Calibri"/>
      <family val="2"/>
      <scheme val="minor"/>
    </font>
    <font>
      <i/>
      <u/>
      <sz val="10"/>
      <name val="Calibri"/>
      <family val="2"/>
      <scheme val="minor"/>
    </font>
    <font>
      <i/>
      <sz val="10"/>
      <name val="Arial Unicode MS"/>
      <family val="2"/>
    </font>
    <font>
      <sz val="10"/>
      <color rgb="FFFF0000"/>
      <name val="Arial Unicode MS"/>
      <family val="2"/>
    </font>
    <font>
      <sz val="10"/>
      <color rgb="FF0000FF"/>
      <name val="Arial Unicode MS"/>
      <family val="2"/>
    </font>
    <font>
      <b/>
      <i/>
      <sz val="10"/>
      <name val="Arial Unicode MS"/>
      <family val="2"/>
    </font>
    <font>
      <u/>
      <sz val="10"/>
      <name val="Arial Unicode MS"/>
      <family val="2"/>
    </font>
    <font>
      <sz val="9"/>
      <color indexed="81"/>
      <name val="Tahoma"/>
      <family val="2"/>
    </font>
    <font>
      <b/>
      <sz val="9"/>
      <color indexed="81"/>
      <name val="Tahoma"/>
      <family val="2"/>
    </font>
    <font>
      <b/>
      <u/>
      <sz val="10"/>
      <name val="Arial Unicode MS"/>
      <family val="2"/>
    </font>
    <font>
      <sz val="11"/>
      <name val="Calibri Light"/>
      <family val="2"/>
      <scheme val="major"/>
    </font>
    <font>
      <b/>
      <sz val="10"/>
      <color theme="1"/>
      <name val="Arial Unicode MS"/>
      <family val="2"/>
    </font>
    <font>
      <sz val="11"/>
      <name val="Calibri"/>
      <family val="2"/>
    </font>
    <font>
      <sz val="10"/>
      <name val="Calibri"/>
      <family val="2"/>
    </font>
    <font>
      <sz val="7.8"/>
      <name val="Arial Unicode MS"/>
      <family val="2"/>
    </font>
    <font>
      <sz val="11"/>
      <color theme="1"/>
      <name val="Arimo"/>
    </font>
    <font>
      <u/>
      <sz val="10"/>
      <color rgb="FF0000FF"/>
      <name val="Arimo"/>
    </font>
    <font>
      <sz val="10"/>
      <name val="Arimo"/>
    </font>
    <font>
      <sz val="10"/>
      <color rgb="FF000000"/>
      <name val="Arimo"/>
    </font>
    <font>
      <u/>
      <sz val="10"/>
      <color rgb="FF1155CC"/>
      <name val="Arimo"/>
    </font>
    <font>
      <sz val="11"/>
      <color rgb="FF1155CC"/>
      <name val="Calibri"/>
      <family val="2"/>
      <scheme val="minor"/>
    </font>
    <font>
      <i/>
      <sz val="10"/>
      <color rgb="FFFF0000"/>
      <name val="Arial Unicode MS"/>
      <family val="2"/>
    </font>
    <font>
      <sz val="10"/>
      <color rgb="FFFF0000"/>
      <name val="Arial Unicode MS"/>
    </font>
  </fonts>
  <fills count="1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E0E6F4"/>
        <bgColor indexed="64"/>
      </patternFill>
    </fill>
    <fill>
      <patternFill patternType="solid">
        <fgColor rgb="FFD1DAEF"/>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rgb="FFFFFFCC"/>
        <bgColor indexed="64"/>
      </patternFill>
    </fill>
  </fills>
  <borders count="7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rgb="FF000000"/>
      </bottom>
      <diagonal/>
    </border>
  </borders>
  <cellStyleXfs count="6">
    <xf numFmtId="0" fontId="0" fillId="0" borderId="0"/>
    <xf numFmtId="9"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490">
    <xf numFmtId="0" fontId="0" fillId="0" borderId="0" xfId="0"/>
    <xf numFmtId="0" fontId="2" fillId="0" borderId="0" xfId="0" applyFont="1" applyFill="1" applyAlignment="1">
      <alignment vertical="center"/>
    </xf>
    <xf numFmtId="0" fontId="3" fillId="0" borderId="0" xfId="0" applyFont="1" applyFill="1" applyAlignment="1">
      <alignment horizontal="center" vertical="center" wrapText="1"/>
    </xf>
    <xf numFmtId="0" fontId="2" fillId="0" borderId="0" xfId="0" applyFont="1" applyFill="1" applyBorder="1" applyAlignment="1">
      <alignment vertical="center"/>
    </xf>
    <xf numFmtId="0" fontId="2" fillId="0" borderId="0" xfId="0" applyFont="1" applyFill="1" applyAlignment="1">
      <alignment vertical="center" wrapText="1"/>
    </xf>
    <xf numFmtId="0" fontId="3" fillId="0" borderId="0" xfId="0" applyFont="1" applyFill="1" applyBorder="1" applyAlignment="1">
      <alignment horizontal="center" vertical="center" wrapText="1"/>
    </xf>
    <xf numFmtId="0" fontId="2" fillId="3"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65" fontId="2" fillId="0" borderId="0" xfId="0" applyNumberFormat="1" applyFont="1" applyFill="1" applyAlignment="1">
      <alignment vertical="center"/>
    </xf>
    <xf numFmtId="0" fontId="2"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Border="1" applyAlignment="1">
      <alignment vertical="center" wrapText="1"/>
    </xf>
    <xf numFmtId="15" fontId="2" fillId="0" borderId="0"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wrapText="1"/>
    </xf>
    <xf numFmtId="0" fontId="2" fillId="0" borderId="0" xfId="0" applyFont="1" applyFill="1" applyBorder="1" applyAlignment="1">
      <alignment horizontal="justify" vertical="center"/>
    </xf>
    <xf numFmtId="0" fontId="3" fillId="0" borderId="0" xfId="0" applyFont="1" applyFill="1" applyAlignment="1">
      <alignment horizontal="justify" vertical="center" wrapText="1"/>
    </xf>
    <xf numFmtId="0" fontId="3" fillId="0" borderId="0" xfId="0" applyFont="1" applyFill="1" applyBorder="1" applyAlignment="1">
      <alignmen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 fillId="0" borderId="21" xfId="0" applyFont="1" applyFill="1" applyBorder="1" applyAlignment="1">
      <alignment horizontal="justify" vertical="center" wrapText="1"/>
    </xf>
    <xf numFmtId="15" fontId="2" fillId="0" borderId="11" xfId="0" applyNumberFormat="1" applyFont="1" applyFill="1" applyBorder="1" applyAlignment="1">
      <alignment vertical="center" wrapText="1"/>
    </xf>
    <xf numFmtId="15" fontId="2" fillId="0" borderId="0" xfId="0" applyNumberFormat="1" applyFont="1" applyFill="1" applyBorder="1" applyAlignment="1">
      <alignment vertical="center" wrapText="1"/>
    </xf>
    <xf numFmtId="0" fontId="2" fillId="0" borderId="0" xfId="0" applyFont="1" applyFill="1" applyAlignment="1">
      <alignment horizontal="justify" vertical="center"/>
    </xf>
    <xf numFmtId="49" fontId="2" fillId="0" borderId="39"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top" wrapText="1"/>
    </xf>
    <xf numFmtId="9" fontId="2" fillId="0" borderId="10" xfId="0" applyNumberFormat="1" applyFont="1" applyFill="1" applyBorder="1" applyAlignment="1">
      <alignment horizontal="center" vertical="top" wrapText="1"/>
    </xf>
    <xf numFmtId="10" fontId="2" fillId="0" borderId="10" xfId="0" applyNumberFormat="1" applyFont="1" applyFill="1" applyBorder="1" applyAlignment="1">
      <alignment horizontal="center" vertical="top" wrapText="1"/>
    </xf>
    <xf numFmtId="10" fontId="2"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164" fontId="2" fillId="0" borderId="10" xfId="0" applyNumberFormat="1" applyFont="1" applyFill="1" applyBorder="1" applyAlignment="1">
      <alignment horizontal="center" vertical="top" wrapText="1"/>
    </xf>
    <xf numFmtId="9" fontId="2" fillId="0" borderId="11" xfId="0" applyNumberFormat="1" applyFont="1" applyFill="1" applyBorder="1" applyAlignment="1">
      <alignment horizontal="center" vertical="center" wrapText="1"/>
    </xf>
    <xf numFmtId="9" fontId="2" fillId="3" borderId="1" xfId="0" applyNumberFormat="1" applyFont="1" applyFill="1" applyBorder="1" applyAlignment="1">
      <alignment horizontal="center" vertical="top" wrapText="1"/>
    </xf>
    <xf numFmtId="9" fontId="2" fillId="0" borderId="1" xfId="1" applyFont="1" applyFill="1" applyBorder="1" applyAlignment="1">
      <alignment horizontal="center" vertical="top" wrapText="1"/>
    </xf>
    <xf numFmtId="0" fontId="2" fillId="0" borderId="1" xfId="0" applyFont="1" applyFill="1" applyBorder="1" applyAlignment="1">
      <alignment horizontal="justify" vertical="center" wrapText="1"/>
    </xf>
    <xf numFmtId="0" fontId="2" fillId="0" borderId="32" xfId="0" applyFont="1" applyFill="1" applyBorder="1" applyAlignment="1">
      <alignment horizontal="justify" vertical="center" wrapText="1"/>
    </xf>
    <xf numFmtId="0" fontId="2" fillId="0" borderId="3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5" xfId="0" applyFont="1" applyFill="1" applyBorder="1" applyAlignment="1">
      <alignment horizontal="justify"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56"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5" fontId="2" fillId="0" borderId="0" xfId="0" applyNumberFormat="1" applyFont="1" applyFill="1" applyBorder="1" applyAlignment="1">
      <alignment horizontal="justify" vertical="top" wrapText="1"/>
    </xf>
    <xf numFmtId="9" fontId="2" fillId="0" borderId="0" xfId="0" applyNumberFormat="1" applyFont="1" applyFill="1" applyBorder="1" applyAlignment="1">
      <alignment horizontal="center" vertical="top" wrapText="1"/>
    </xf>
    <xf numFmtId="0" fontId="3" fillId="0" borderId="40" xfId="0" applyFont="1" applyFill="1" applyBorder="1" applyAlignment="1">
      <alignment horizontal="center" vertical="center" wrapText="1"/>
    </xf>
    <xf numFmtId="0" fontId="3" fillId="0" borderId="42" xfId="0" applyFont="1" applyFill="1" applyBorder="1" applyAlignment="1">
      <alignment horizontal="center" vertical="center" wrapText="1"/>
    </xf>
    <xf numFmtId="10" fontId="2" fillId="0" borderId="0" xfId="0" applyNumberFormat="1" applyFont="1" applyFill="1" applyBorder="1" applyAlignment="1">
      <alignment horizontal="center" vertical="top" wrapText="1"/>
    </xf>
    <xf numFmtId="15" fontId="4" fillId="0" borderId="0" xfId="0" applyNumberFormat="1" applyFont="1" applyFill="1" applyBorder="1" applyAlignment="1">
      <alignment horizontal="justify" vertical="top" wrapText="1"/>
    </xf>
    <xf numFmtId="0" fontId="3" fillId="0" borderId="20" xfId="0" applyFont="1" applyFill="1" applyBorder="1" applyAlignment="1">
      <alignment vertical="center" wrapText="1"/>
    </xf>
    <xf numFmtId="0" fontId="3" fillId="0" borderId="22" xfId="0" applyFont="1" applyFill="1" applyBorder="1" applyAlignment="1">
      <alignment vertical="center" wrapText="1"/>
    </xf>
    <xf numFmtId="0" fontId="3" fillId="0" borderId="13"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vertical="center" wrapText="1"/>
    </xf>
    <xf numFmtId="0" fontId="4" fillId="0" borderId="0" xfId="0" applyFont="1" applyFill="1" applyAlignment="1">
      <alignment vertical="center"/>
    </xf>
    <xf numFmtId="0" fontId="3" fillId="0" borderId="1" xfId="0" applyFont="1" applyFill="1" applyBorder="1" applyAlignment="1">
      <alignment horizontal="justify" vertical="center" wrapText="1"/>
    </xf>
    <xf numFmtId="0" fontId="3" fillId="0" borderId="29" xfId="0" applyFont="1" applyFill="1" applyBorder="1" applyAlignment="1">
      <alignment vertical="center" wrapText="1"/>
    </xf>
    <xf numFmtId="0" fontId="3" fillId="0" borderId="31" xfId="0" applyFont="1" applyFill="1" applyBorder="1" applyAlignment="1">
      <alignment vertical="center" wrapText="1"/>
    </xf>
    <xf numFmtId="0" fontId="3" fillId="0" borderId="30" xfId="0" applyFont="1" applyFill="1" applyBorder="1" applyAlignment="1">
      <alignment vertical="center" wrapText="1"/>
    </xf>
    <xf numFmtId="0" fontId="3" fillId="0" borderId="10" xfId="0" applyFont="1" applyFill="1" applyBorder="1" applyAlignment="1">
      <alignment vertical="center" wrapText="1"/>
    </xf>
    <xf numFmtId="0" fontId="6" fillId="0" borderId="0" xfId="0" applyFont="1" applyFill="1" applyAlignment="1">
      <alignment vertical="center"/>
    </xf>
    <xf numFmtId="0" fontId="10" fillId="0" borderId="0" xfId="0" applyFont="1" applyFill="1" applyAlignment="1">
      <alignment horizontal="center" vertical="center" wrapText="1"/>
    </xf>
    <xf numFmtId="0" fontId="10" fillId="0" borderId="0" xfId="0" applyFont="1" applyFill="1" applyAlignment="1">
      <alignment horizontal="justify" vertical="center" wrapText="1"/>
    </xf>
    <xf numFmtId="0" fontId="11" fillId="0" borderId="0" xfId="0" applyFont="1" applyFill="1" applyAlignment="1">
      <alignment vertical="center"/>
    </xf>
    <xf numFmtId="0" fontId="11" fillId="0" borderId="0" xfId="0" applyFont="1" applyFill="1" applyAlignment="1">
      <alignment horizontal="justify" vertical="center"/>
    </xf>
    <xf numFmtId="0" fontId="11" fillId="0" borderId="0" xfId="0" applyFont="1" applyFill="1" applyAlignment="1">
      <alignment horizontal="center" vertical="center"/>
    </xf>
    <xf numFmtId="0" fontId="11" fillId="0" borderId="0" xfId="0" applyFont="1" applyFill="1" applyAlignment="1">
      <alignment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3" borderId="0" xfId="0" applyFont="1" applyFill="1" applyAlignment="1">
      <alignment vertical="center"/>
    </xf>
    <xf numFmtId="9" fontId="2" fillId="0" borderId="1" xfId="1" applyFont="1" applyFill="1" applyBorder="1" applyAlignment="1">
      <alignment horizontal="center" vertical="top"/>
    </xf>
    <xf numFmtId="10" fontId="2" fillId="0" borderId="1" xfId="1" applyNumberFormat="1" applyFont="1" applyFill="1" applyBorder="1" applyAlignment="1">
      <alignment horizontal="center" vertical="top"/>
    </xf>
    <xf numFmtId="0" fontId="3" fillId="0" borderId="47" xfId="0"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0" fontId="2" fillId="0" borderId="51" xfId="0" applyFont="1" applyFill="1" applyBorder="1" applyAlignment="1">
      <alignment horizontal="center" vertical="center" wrapText="1"/>
    </xf>
    <xf numFmtId="49" fontId="2" fillId="0" borderId="52"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 fillId="0" borderId="28" xfId="0"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0" fontId="4" fillId="0" borderId="0" xfId="0" applyFont="1" applyFill="1" applyAlignment="1">
      <alignment horizontal="justify"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justify" vertical="center"/>
    </xf>
    <xf numFmtId="0" fontId="14" fillId="0" borderId="0" xfId="0" applyFont="1"/>
    <xf numFmtId="165" fontId="11" fillId="0" borderId="0" xfId="0" applyNumberFormat="1" applyFont="1" applyFill="1" applyAlignment="1">
      <alignment vertical="center"/>
    </xf>
    <xf numFmtId="0" fontId="2" fillId="0" borderId="0" xfId="0" applyFont="1" applyFill="1" applyBorder="1" applyAlignment="1">
      <alignment horizontal="justify" vertical="top" wrapText="1"/>
    </xf>
    <xf numFmtId="0" fontId="3" fillId="0" borderId="45" xfId="0" applyFont="1" applyFill="1" applyBorder="1" applyAlignment="1">
      <alignment horizontal="justify" vertical="center" wrapText="1"/>
    </xf>
    <xf numFmtId="0" fontId="3" fillId="0" borderId="41"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55" xfId="0" applyFont="1" applyFill="1" applyBorder="1" applyAlignment="1">
      <alignment vertical="center" wrapText="1"/>
    </xf>
    <xf numFmtId="0" fontId="3" fillId="0" borderId="49" xfId="0" applyFont="1" applyFill="1" applyBorder="1" applyAlignment="1">
      <alignment vertical="center" wrapText="1"/>
    </xf>
    <xf numFmtId="0" fontId="3" fillId="0" borderId="53" xfId="0" applyFont="1" applyFill="1" applyBorder="1" applyAlignment="1">
      <alignment vertical="center" wrapText="1"/>
    </xf>
    <xf numFmtId="0" fontId="3" fillId="0" borderId="7" xfId="0" applyFont="1" applyFill="1" applyBorder="1" applyAlignment="1">
      <alignment vertical="center" wrapText="1"/>
    </xf>
    <xf numFmtId="9" fontId="17" fillId="0" borderId="1" xfId="0" applyNumberFormat="1" applyFont="1" applyFill="1" applyBorder="1" applyAlignment="1">
      <alignment horizontal="center" vertical="top" wrapText="1"/>
    </xf>
    <xf numFmtId="10" fontId="5" fillId="0" borderId="10" xfId="0" applyNumberFormat="1" applyFont="1" applyFill="1" applyBorder="1" applyAlignment="1">
      <alignment horizontal="center" vertical="top" wrapText="1"/>
    </xf>
    <xf numFmtId="9" fontId="2" fillId="0" borderId="1" xfId="0" applyNumberFormat="1" applyFont="1" applyFill="1" applyBorder="1" applyAlignment="1">
      <alignment horizontal="center" vertical="top" wrapText="1"/>
    </xf>
    <xf numFmtId="9" fontId="2" fillId="0" borderId="10" xfId="0" applyNumberFormat="1" applyFont="1" applyFill="1" applyBorder="1" applyAlignment="1">
      <alignment horizontal="center" vertical="top" wrapText="1"/>
    </xf>
    <xf numFmtId="9" fontId="2" fillId="0" borderId="1" xfId="0" applyNumberFormat="1" applyFont="1" applyFill="1" applyBorder="1" applyAlignment="1">
      <alignment horizontal="center" vertical="top" wrapText="1"/>
    </xf>
    <xf numFmtId="9" fontId="2" fillId="0" borderId="10"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9" fontId="2" fillId="0" borderId="1" xfId="0" applyNumberFormat="1" applyFont="1" applyFill="1" applyBorder="1" applyAlignment="1">
      <alignment horizontal="center" vertical="top" wrapText="1"/>
    </xf>
    <xf numFmtId="9" fontId="2" fillId="0" borderId="10" xfId="0" applyNumberFormat="1"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32" xfId="0" applyFont="1" applyFill="1" applyBorder="1" applyAlignment="1">
      <alignment horizontal="justify" vertical="center" wrapText="1"/>
    </xf>
    <xf numFmtId="0" fontId="2" fillId="0" borderId="32" xfId="0" applyFont="1" applyFill="1" applyBorder="1" applyAlignment="1">
      <alignment horizontal="center" vertical="center" wrapText="1"/>
    </xf>
    <xf numFmtId="0" fontId="2" fillId="0" borderId="25" xfId="0" applyFont="1" applyFill="1" applyBorder="1" applyAlignment="1">
      <alignment horizontal="justify"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28"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14" fontId="2" fillId="0" borderId="20" xfId="0" applyNumberFormat="1" applyFont="1" applyFill="1" applyBorder="1" applyAlignment="1">
      <alignment horizontal="center" vertical="center" wrapText="1"/>
    </xf>
    <xf numFmtId="14" fontId="2" fillId="0" borderId="21" xfId="0" applyNumberFormat="1" applyFont="1" applyFill="1" applyBorder="1" applyAlignment="1">
      <alignment horizontal="center" vertical="center" wrapText="1"/>
    </xf>
    <xf numFmtId="0" fontId="2" fillId="13" borderId="21" xfId="0" applyFont="1" applyFill="1" applyBorder="1" applyAlignment="1">
      <alignment horizontal="justify" vertical="center" wrapText="1"/>
    </xf>
    <xf numFmtId="0" fontId="2" fillId="13" borderId="1" xfId="0" applyFont="1" applyFill="1" applyBorder="1" applyAlignment="1">
      <alignment horizontal="justify" vertical="center" wrapText="1"/>
    </xf>
    <xf numFmtId="0" fontId="2" fillId="13" borderId="1" xfId="0" applyFont="1" applyFill="1" applyBorder="1" applyAlignment="1">
      <alignment horizontal="center" vertical="center" wrapText="1"/>
    </xf>
    <xf numFmtId="14" fontId="2" fillId="13" borderId="20" xfId="0" applyNumberFormat="1" applyFont="1" applyFill="1" applyBorder="1" applyAlignment="1">
      <alignment horizontal="center" vertical="center" wrapText="1"/>
    </xf>
    <xf numFmtId="14" fontId="2" fillId="13" borderId="21" xfId="0" applyNumberFormat="1" applyFont="1" applyFill="1" applyBorder="1" applyAlignment="1">
      <alignment horizontal="center" vertical="center" wrapText="1"/>
    </xf>
    <xf numFmtId="0" fontId="3" fillId="13" borderId="20" xfId="0" applyFont="1" applyFill="1" applyBorder="1" applyAlignment="1">
      <alignment horizontal="center" vertical="center" wrapText="1"/>
    </xf>
    <xf numFmtId="0" fontId="19" fillId="13" borderId="21" xfId="0" applyFont="1" applyFill="1" applyBorder="1" applyAlignment="1">
      <alignment horizontal="justify" vertical="center" wrapText="1"/>
    </xf>
    <xf numFmtId="0" fontId="3" fillId="13" borderId="31" xfId="0" applyFont="1" applyFill="1" applyBorder="1" applyAlignment="1">
      <alignment vertical="center" wrapText="1"/>
    </xf>
    <xf numFmtId="0" fontId="2" fillId="13" borderId="32" xfId="0" applyFont="1" applyFill="1" applyBorder="1" applyAlignment="1">
      <alignment horizontal="center" vertical="center" wrapText="1"/>
    </xf>
    <xf numFmtId="0" fontId="2" fillId="13" borderId="25" xfId="0" applyFont="1" applyFill="1" applyBorder="1" applyAlignment="1">
      <alignment horizontal="justify" vertical="center" wrapText="1"/>
    </xf>
    <xf numFmtId="0" fontId="3" fillId="13" borderId="39" xfId="0" applyFont="1" applyFill="1" applyBorder="1" applyAlignment="1">
      <alignment horizontal="center" vertical="center" wrapText="1"/>
    </xf>
    <xf numFmtId="0" fontId="2" fillId="13" borderId="32" xfId="0" applyFont="1" applyFill="1" applyBorder="1" applyAlignment="1">
      <alignment horizontal="justify" vertical="center" wrapText="1"/>
    </xf>
    <xf numFmtId="0" fontId="2" fillId="13" borderId="32" xfId="0" applyFont="1" applyFill="1" applyBorder="1" applyAlignment="1">
      <alignment vertical="center" wrapText="1"/>
    </xf>
    <xf numFmtId="0" fontId="3" fillId="13" borderId="41" xfId="0" applyFont="1" applyFill="1" applyBorder="1" applyAlignment="1">
      <alignment horizontal="justify" vertical="center" wrapText="1"/>
    </xf>
    <xf numFmtId="49" fontId="2" fillId="13" borderId="39" xfId="0" applyNumberFormat="1" applyFont="1" applyFill="1" applyBorder="1" applyAlignment="1">
      <alignment horizontal="center" vertical="center" wrapText="1"/>
    </xf>
    <xf numFmtId="49" fontId="2" fillId="13" borderId="41" xfId="0" applyNumberFormat="1" applyFont="1" applyFill="1" applyBorder="1" applyAlignment="1">
      <alignment horizontal="center" vertical="center" wrapText="1"/>
    </xf>
    <xf numFmtId="43" fontId="2" fillId="0" borderId="0" xfId="5" applyFont="1" applyFill="1" applyAlignment="1">
      <alignment vertical="center"/>
    </xf>
    <xf numFmtId="43" fontId="2" fillId="0" borderId="0" xfId="5" applyFont="1" applyFill="1" applyAlignment="1">
      <alignment horizontal="justify" vertical="center"/>
    </xf>
    <xf numFmtId="43" fontId="2" fillId="0" borderId="0" xfId="5" applyFont="1" applyFill="1" applyAlignment="1">
      <alignment horizontal="center" vertical="center"/>
    </xf>
    <xf numFmtId="43" fontId="2" fillId="0" borderId="0" xfId="5" applyFont="1" applyFill="1" applyBorder="1" applyAlignment="1">
      <alignment vertical="center"/>
    </xf>
    <xf numFmtId="43" fontId="11" fillId="0" borderId="0" xfId="5" applyFont="1" applyFill="1" applyAlignment="1">
      <alignment vertical="center"/>
    </xf>
    <xf numFmtId="0" fontId="3" fillId="15" borderId="20" xfId="0" applyFont="1" applyFill="1" applyBorder="1" applyAlignment="1">
      <alignment vertical="center" wrapText="1"/>
    </xf>
    <xf numFmtId="0" fontId="2" fillId="15" borderId="1" xfId="0" applyFont="1" applyFill="1" applyBorder="1" applyAlignment="1">
      <alignment horizontal="justify" vertical="center" wrapText="1"/>
    </xf>
    <xf numFmtId="0" fontId="3" fillId="15" borderId="39" xfId="0" applyFont="1" applyFill="1" applyBorder="1" applyAlignment="1">
      <alignment horizontal="center" vertical="center" wrapText="1"/>
    </xf>
    <xf numFmtId="0" fontId="2" fillId="15" borderId="25" xfId="0" applyFont="1" applyFill="1" applyBorder="1" applyAlignment="1">
      <alignment horizontal="center" vertical="center" wrapText="1"/>
    </xf>
    <xf numFmtId="49" fontId="2" fillId="15" borderId="44" xfId="0" applyNumberFormat="1" applyFont="1" applyFill="1" applyBorder="1" applyAlignment="1">
      <alignment horizontal="center" vertical="center" wrapText="1"/>
    </xf>
    <xf numFmtId="49" fontId="2" fillId="15" borderId="45" xfId="0" applyNumberFormat="1" applyFont="1" applyFill="1" applyBorder="1" applyAlignment="1">
      <alignment horizontal="center" vertical="center" wrapText="1"/>
    </xf>
    <xf numFmtId="0" fontId="2" fillId="15" borderId="32" xfId="0" applyFont="1" applyFill="1" applyBorder="1" applyAlignment="1">
      <alignment horizontal="center" vertical="center" wrapText="1"/>
    </xf>
    <xf numFmtId="49" fontId="2" fillId="15" borderId="39" xfId="0" applyNumberFormat="1" applyFont="1" applyFill="1" applyBorder="1" applyAlignment="1">
      <alignment horizontal="center" vertical="center" wrapText="1"/>
    </xf>
    <xf numFmtId="49" fontId="2" fillId="15" borderId="41" xfId="0" applyNumberFormat="1" applyFont="1" applyFill="1" applyBorder="1" applyAlignment="1">
      <alignment horizontal="center" vertical="center" wrapText="1"/>
    </xf>
    <xf numFmtId="0" fontId="3" fillId="15" borderId="41" xfId="0" applyFont="1" applyFill="1" applyBorder="1" applyAlignment="1">
      <alignment horizontal="justify" vertical="center" wrapText="1"/>
    </xf>
    <xf numFmtId="0" fontId="3" fillId="15" borderId="31" xfId="0" applyFont="1" applyFill="1" applyBorder="1" applyAlignment="1">
      <alignment vertical="center" wrapText="1"/>
    </xf>
    <xf numFmtId="0" fontId="3" fillId="15" borderId="30" xfId="0" applyFont="1" applyFill="1" applyBorder="1" applyAlignment="1">
      <alignment vertical="center" wrapText="1"/>
    </xf>
    <xf numFmtId="0" fontId="2" fillId="13" borderId="56" xfId="0" applyFont="1" applyFill="1" applyBorder="1" applyAlignment="1">
      <alignment horizontal="justify" vertical="center" wrapText="1"/>
    </xf>
    <xf numFmtId="10" fontId="2" fillId="0" borderId="1" xfId="1" applyNumberFormat="1" applyFont="1" applyFill="1" applyBorder="1" applyAlignment="1">
      <alignment horizontal="center" vertical="top" wrapText="1"/>
    </xf>
    <xf numFmtId="9" fontId="2" fillId="0" borderId="1" xfId="1" applyNumberFormat="1" applyFont="1" applyFill="1" applyBorder="1" applyAlignment="1">
      <alignment horizontal="center" vertical="top"/>
    </xf>
    <xf numFmtId="9" fontId="2" fillId="0" borderId="10" xfId="1" applyFont="1" applyFill="1" applyBorder="1" applyAlignment="1">
      <alignment horizontal="center" vertical="top" wrapText="1"/>
    </xf>
    <xf numFmtId="10" fontId="25" fillId="0" borderId="10" xfId="0" applyNumberFormat="1" applyFont="1" applyFill="1" applyBorder="1" applyAlignment="1">
      <alignment horizontal="center" vertical="top" wrapText="1"/>
    </xf>
    <xf numFmtId="15" fontId="2" fillId="0" borderId="10" xfId="0" applyNumberFormat="1" applyFont="1" applyFill="1" applyBorder="1" applyAlignment="1">
      <alignment horizontal="justify" vertical="top" wrapText="1"/>
    </xf>
    <xf numFmtId="15" fontId="2" fillId="0" borderId="9" xfId="0" applyNumberFormat="1" applyFont="1" applyFill="1" applyBorder="1" applyAlignment="1">
      <alignment horizontal="justify" vertical="top" wrapText="1"/>
    </xf>
    <xf numFmtId="15" fontId="2" fillId="0" borderId="2" xfId="0" applyNumberFormat="1" applyFont="1" applyFill="1" applyBorder="1" applyAlignment="1">
      <alignment horizontal="justify" vertical="top" wrapText="1"/>
    </xf>
    <xf numFmtId="0" fontId="2" fillId="6" borderId="29" xfId="0" applyFont="1" applyFill="1" applyBorder="1" applyAlignment="1">
      <alignment horizontal="center" vertical="center"/>
    </xf>
    <xf numFmtId="0" fontId="2" fillId="6" borderId="66" xfId="0" applyFont="1" applyFill="1" applyBorder="1" applyAlignment="1">
      <alignment horizontal="center" vertical="center"/>
    </xf>
    <xf numFmtId="0" fontId="2" fillId="6" borderId="17" xfId="0" applyFont="1" applyFill="1" applyBorder="1" applyAlignment="1">
      <alignment horizontal="center" vertical="center"/>
    </xf>
    <xf numFmtId="0" fontId="2" fillId="13" borderId="31" xfId="0" applyFont="1" applyFill="1" applyBorder="1" applyAlignment="1">
      <alignment horizontal="center" vertical="center"/>
    </xf>
    <xf numFmtId="0" fontId="2" fillId="13" borderId="67" xfId="0" applyFont="1" applyFill="1" applyBorder="1" applyAlignment="1">
      <alignment horizontal="center" vertical="center"/>
    </xf>
    <xf numFmtId="0" fontId="2" fillId="13" borderId="18" xfId="0" applyFont="1" applyFill="1" applyBorder="1" applyAlignment="1">
      <alignment horizontal="center" vertical="center"/>
    </xf>
    <xf numFmtId="0" fontId="2" fillId="15" borderId="30" xfId="0" applyFont="1" applyFill="1" applyBorder="1" applyAlignment="1">
      <alignment horizontal="center" vertical="center"/>
    </xf>
    <xf numFmtId="0" fontId="2" fillId="15" borderId="37" xfId="0" applyFont="1" applyFill="1" applyBorder="1" applyAlignment="1">
      <alignment horizontal="center" vertical="center"/>
    </xf>
    <xf numFmtId="0" fontId="2" fillId="15" borderId="19" xfId="0" applyFont="1" applyFill="1" applyBorder="1" applyAlignment="1">
      <alignment horizontal="center" vertical="center"/>
    </xf>
    <xf numFmtId="0" fontId="19" fillId="0" borderId="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6" xfId="0" applyFont="1" applyFill="1" applyBorder="1" applyAlignment="1">
      <alignment horizontal="center" vertical="center" wrapText="1"/>
    </xf>
    <xf numFmtId="15" fontId="2" fillId="0" borderId="1" xfId="0" applyNumberFormat="1" applyFont="1" applyFill="1" applyBorder="1" applyAlignment="1">
      <alignment horizontal="justify" vertical="top" wrapText="1"/>
    </xf>
    <xf numFmtId="15" fontId="2" fillId="0" borderId="10" xfId="0" applyNumberFormat="1" applyFont="1" applyFill="1" applyBorder="1" applyAlignment="1">
      <alignment vertical="top" wrapText="1"/>
    </xf>
    <xf numFmtId="15" fontId="2" fillId="0" borderId="9" xfId="0" applyNumberFormat="1" applyFont="1" applyFill="1" applyBorder="1" applyAlignment="1">
      <alignment vertical="top" wrapText="1"/>
    </xf>
    <xf numFmtId="15" fontId="2" fillId="0" borderId="2" xfId="0" applyNumberFormat="1" applyFont="1" applyFill="1" applyBorder="1" applyAlignment="1">
      <alignment vertical="top" wrapText="1"/>
    </xf>
    <xf numFmtId="15" fontId="4" fillId="0" borderId="10" xfId="0" applyNumberFormat="1" applyFont="1" applyFill="1" applyBorder="1" applyAlignment="1">
      <alignment horizontal="justify" vertical="top" wrapText="1"/>
    </xf>
    <xf numFmtId="15" fontId="4" fillId="0" borderId="9" xfId="0" applyNumberFormat="1" applyFont="1" applyFill="1" applyBorder="1" applyAlignment="1">
      <alignment horizontal="justify" vertical="top" wrapText="1"/>
    </xf>
    <xf numFmtId="15" fontId="4" fillId="0" borderId="2" xfId="0" applyNumberFormat="1" applyFont="1" applyFill="1" applyBorder="1" applyAlignment="1">
      <alignment horizontal="justify" vertical="top" wrapText="1"/>
    </xf>
    <xf numFmtId="15" fontId="6" fillId="0" borderId="10" xfId="0" applyNumberFormat="1" applyFont="1" applyFill="1" applyBorder="1" applyAlignment="1">
      <alignment horizontal="justify" vertical="top" wrapText="1"/>
    </xf>
    <xf numFmtId="15" fontId="6" fillId="0" borderId="9" xfId="0" applyNumberFormat="1" applyFont="1" applyFill="1" applyBorder="1" applyAlignment="1">
      <alignment horizontal="justify" vertical="top" wrapText="1"/>
    </xf>
    <xf numFmtId="15" fontId="6" fillId="0" borderId="2" xfId="0" applyNumberFormat="1" applyFont="1" applyFill="1" applyBorder="1" applyAlignment="1">
      <alignment horizontal="justify" vertical="top" wrapText="1"/>
    </xf>
    <xf numFmtId="15" fontId="25" fillId="0" borderId="9" xfId="0" applyNumberFormat="1" applyFont="1" applyFill="1" applyBorder="1" applyAlignment="1">
      <alignment horizontal="justify" vertical="top" wrapText="1"/>
    </xf>
    <xf numFmtId="15" fontId="25" fillId="0" borderId="2" xfId="0" applyNumberFormat="1" applyFont="1" applyFill="1" applyBorder="1" applyAlignment="1">
      <alignment horizontal="justify" vertical="top" wrapText="1"/>
    </xf>
    <xf numFmtId="0" fontId="15" fillId="0" borderId="60" xfId="0" applyFont="1" applyBorder="1" applyAlignment="1">
      <alignment horizontal="left" vertical="top" wrapText="1"/>
    </xf>
    <xf numFmtId="0" fontId="34" fillId="0" borderId="61" xfId="0" applyFont="1" applyBorder="1"/>
    <xf numFmtId="0" fontId="34" fillId="0" borderId="62" xfId="0" applyFont="1" applyBorder="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16"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2" fillId="0" borderId="25" xfId="0" applyFont="1" applyFill="1" applyBorder="1" applyAlignment="1">
      <alignment horizontal="justify" vertical="center" wrapText="1"/>
    </xf>
    <xf numFmtId="15" fontId="2" fillId="0" borderId="29" xfId="0" applyNumberFormat="1" applyFont="1" applyFill="1" applyBorder="1" applyAlignment="1">
      <alignment horizontal="center" vertical="center" wrapText="1"/>
    </xf>
    <xf numFmtId="15" fontId="2" fillId="0" borderId="17" xfId="0" applyNumberFormat="1" applyFont="1" applyFill="1" applyBorder="1" applyAlignment="1">
      <alignment horizontal="center" vertical="center" wrapText="1"/>
    </xf>
    <xf numFmtId="0" fontId="9" fillId="8" borderId="0" xfId="0" applyFont="1" applyFill="1" applyAlignment="1">
      <alignment horizontal="center" vertical="center" wrapText="1"/>
    </xf>
    <xf numFmtId="0" fontId="16" fillId="0" borderId="44" xfId="3" applyBorder="1" applyAlignment="1">
      <alignment vertical="top" wrapText="1"/>
    </xf>
    <xf numFmtId="0" fontId="16" fillId="0" borderId="63" xfId="3" applyBorder="1" applyAlignment="1">
      <alignment vertical="top" wrapText="1"/>
    </xf>
    <xf numFmtId="0" fontId="16" fillId="0" borderId="45" xfId="3" applyBorder="1" applyAlignment="1">
      <alignment vertical="top"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7" fillId="0" borderId="60" xfId="0" applyFont="1" applyBorder="1" applyAlignment="1">
      <alignment horizontal="left" vertical="top" wrapText="1"/>
    </xf>
    <xf numFmtId="0" fontId="15" fillId="0" borderId="61" xfId="0" applyFont="1" applyBorder="1" applyAlignment="1">
      <alignment horizontal="left" vertical="top" wrapText="1"/>
    </xf>
    <xf numFmtId="0" fontId="15" fillId="0" borderId="72" xfId="0" applyFont="1" applyBorder="1" applyAlignment="1">
      <alignment horizontal="left" vertical="top" wrapText="1"/>
    </xf>
    <xf numFmtId="0" fontId="15" fillId="0" borderId="13" xfId="0" applyFont="1" applyBorder="1" applyAlignment="1">
      <alignment vertical="top" wrapText="1"/>
    </xf>
    <xf numFmtId="0" fontId="15" fillId="0" borderId="42" xfId="0" applyFont="1" applyBorder="1" applyAlignment="1">
      <alignment vertical="top" wrapText="1"/>
    </xf>
    <xf numFmtId="0" fontId="15" fillId="0" borderId="43" xfId="0" applyFont="1" applyBorder="1" applyAlignment="1">
      <alignment vertical="top" wrapText="1"/>
    </xf>
    <xf numFmtId="0" fontId="15" fillId="0" borderId="44" xfId="0" applyFont="1" applyBorder="1" applyAlignment="1">
      <alignment vertical="top" wrapText="1"/>
    </xf>
    <xf numFmtId="0" fontId="15" fillId="0" borderId="63" xfId="0" applyFont="1" applyBorder="1" applyAlignment="1">
      <alignment vertical="top" wrapText="1"/>
    </xf>
    <xf numFmtId="0" fontId="15" fillId="0" borderId="45" xfId="0" applyFont="1" applyBorder="1" applyAlignment="1">
      <alignment vertical="top" wrapText="1"/>
    </xf>
    <xf numFmtId="0" fontId="3" fillId="2" borderId="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6"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19" xfId="0" applyFont="1" applyFill="1" applyBorder="1" applyAlignment="1">
      <alignment horizontal="justify" vertical="center" wrapText="1"/>
    </xf>
    <xf numFmtId="15" fontId="2" fillId="0" borderId="10" xfId="0" applyNumberFormat="1" applyFont="1" applyFill="1" applyBorder="1" applyAlignment="1">
      <alignment horizontal="center" vertical="top" wrapText="1"/>
    </xf>
    <xf numFmtId="15" fontId="2" fillId="0" borderId="9" xfId="0" applyNumberFormat="1" applyFont="1" applyFill="1" applyBorder="1" applyAlignment="1">
      <alignment horizontal="center" vertical="top" wrapText="1"/>
    </xf>
    <xf numFmtId="15" fontId="2" fillId="0" borderId="2" xfId="0" applyNumberFormat="1" applyFont="1" applyFill="1" applyBorder="1" applyAlignment="1">
      <alignment horizontal="center" vertical="top" wrapText="1"/>
    </xf>
    <xf numFmtId="0" fontId="2" fillId="0" borderId="32" xfId="0" applyFont="1" applyFill="1" applyBorder="1" applyAlignment="1">
      <alignment horizontal="justify" vertical="center" wrapText="1"/>
    </xf>
    <xf numFmtId="0" fontId="15" fillId="0" borderId="39" xfId="0" applyFont="1" applyBorder="1" applyAlignment="1">
      <alignment vertical="top" wrapText="1"/>
    </xf>
    <xf numFmtId="0" fontId="15" fillId="0" borderId="40" xfId="0" applyFont="1" applyBorder="1" applyAlignment="1">
      <alignment vertical="top" wrapText="1"/>
    </xf>
    <xf numFmtId="0" fontId="15" fillId="0" borderId="41" xfId="0" applyFont="1" applyBorder="1" applyAlignment="1">
      <alignment vertical="top" wrapText="1"/>
    </xf>
    <xf numFmtId="0" fontId="15" fillId="0" borderId="60" xfId="0" applyFont="1" applyBorder="1" applyAlignment="1">
      <alignment horizontal="left" vertical="center" wrapText="1"/>
    </xf>
    <xf numFmtId="15" fontId="2" fillId="0" borderId="10" xfId="0" applyNumberFormat="1" applyFont="1" applyFill="1" applyBorder="1" applyAlignment="1">
      <alignment horizontal="justify" vertical="center" wrapText="1"/>
    </xf>
    <xf numFmtId="15" fontId="2" fillId="0" borderId="9" xfId="0" applyNumberFormat="1" applyFont="1" applyFill="1" applyBorder="1" applyAlignment="1">
      <alignment horizontal="justify" vertical="center" wrapText="1"/>
    </xf>
    <xf numFmtId="15" fontId="2" fillId="0" borderId="2" xfId="0" applyNumberFormat="1" applyFont="1" applyFill="1" applyBorder="1" applyAlignment="1">
      <alignment horizontal="justify" vertical="center" wrapText="1"/>
    </xf>
    <xf numFmtId="15" fontId="2" fillId="0" borderId="10" xfId="0" applyNumberFormat="1" applyFont="1" applyBorder="1" applyAlignment="1">
      <alignment horizontal="justify" vertical="center" wrapText="1"/>
    </xf>
    <xf numFmtId="15" fontId="2" fillId="0" borderId="9" xfId="0" applyNumberFormat="1" applyFont="1" applyBorder="1" applyAlignment="1">
      <alignment horizontal="justify" vertical="center" wrapText="1"/>
    </xf>
    <xf numFmtId="15" fontId="2" fillId="0" borderId="2" xfId="0" applyNumberFormat="1" applyFont="1" applyBorder="1" applyAlignment="1">
      <alignment horizontal="justify" vertical="center" wrapText="1"/>
    </xf>
    <xf numFmtId="15" fontId="2" fillId="0" borderId="10" xfId="0" applyNumberFormat="1" applyFont="1" applyFill="1" applyBorder="1" applyAlignment="1">
      <alignment horizontal="left" vertical="center" wrapText="1"/>
    </xf>
    <xf numFmtId="15" fontId="2" fillId="0" borderId="9" xfId="0" applyNumberFormat="1" applyFont="1" applyFill="1" applyBorder="1" applyAlignment="1">
      <alignment horizontal="left" vertical="center" wrapText="1"/>
    </xf>
    <xf numFmtId="15" fontId="2" fillId="0" borderId="2" xfId="0" applyNumberFormat="1" applyFont="1" applyFill="1" applyBorder="1" applyAlignment="1">
      <alignment horizontal="left" vertical="center" wrapText="1"/>
    </xf>
    <xf numFmtId="0" fontId="15" fillId="0" borderId="39" xfId="0" applyFont="1" applyFill="1" applyBorder="1" applyAlignment="1">
      <alignment vertical="top" wrapText="1"/>
    </xf>
    <xf numFmtId="0" fontId="15" fillId="0" borderId="40" xfId="0" applyFont="1" applyFill="1" applyBorder="1" applyAlignment="1">
      <alignment vertical="top" wrapText="1"/>
    </xf>
    <xf numFmtId="0" fontId="15" fillId="0" borderId="41" xfId="0" applyFont="1" applyFill="1" applyBorder="1" applyAlignment="1">
      <alignment vertical="top" wrapText="1"/>
    </xf>
    <xf numFmtId="0" fontId="12" fillId="0" borderId="60" xfId="0" applyFont="1" applyFill="1" applyBorder="1" applyAlignment="1">
      <alignment horizontal="left" vertical="top" wrapText="1"/>
    </xf>
    <xf numFmtId="0" fontId="12" fillId="0" borderId="61" xfId="0" applyFont="1" applyFill="1" applyBorder="1" applyAlignment="1">
      <alignment horizontal="left" vertical="top" wrapText="1"/>
    </xf>
    <xf numFmtId="0" fontId="5" fillId="0" borderId="61" xfId="0" applyFont="1" applyFill="1" applyBorder="1" applyAlignment="1">
      <alignment vertical="top"/>
    </xf>
    <xf numFmtId="0" fontId="5" fillId="0" borderId="62" xfId="0" applyFont="1" applyFill="1" applyBorder="1" applyAlignment="1">
      <alignment vertical="top"/>
    </xf>
    <xf numFmtId="15" fontId="2" fillId="0" borderId="10" xfId="0" applyNumberFormat="1" applyFont="1" applyFill="1" applyBorder="1" applyAlignment="1">
      <alignment horizontal="left" vertical="top" wrapText="1"/>
    </xf>
    <xf numFmtId="15" fontId="2" fillId="0" borderId="9" xfId="0" applyNumberFormat="1" applyFont="1" applyFill="1" applyBorder="1" applyAlignment="1">
      <alignment horizontal="left" vertical="top" wrapText="1"/>
    </xf>
    <xf numFmtId="15" fontId="2" fillId="0" borderId="2" xfId="0" applyNumberFormat="1" applyFont="1" applyFill="1" applyBorder="1" applyAlignment="1">
      <alignment horizontal="left" vertical="top" wrapText="1"/>
    </xf>
    <xf numFmtId="0" fontId="3" fillId="15" borderId="22" xfId="0" applyFont="1" applyFill="1" applyBorder="1" applyAlignment="1">
      <alignment horizontal="center" vertical="top" wrapText="1"/>
    </xf>
    <xf numFmtId="0" fontId="3" fillId="15" borderId="34" xfId="0" applyFont="1" applyFill="1" applyBorder="1" applyAlignment="1">
      <alignment horizontal="center" vertical="top" wrapText="1"/>
    </xf>
    <xf numFmtId="0" fontId="3" fillId="15" borderId="23" xfId="0" applyFont="1" applyFill="1" applyBorder="1" applyAlignment="1">
      <alignment horizontal="center" vertical="top" wrapText="1"/>
    </xf>
    <xf numFmtId="0" fontId="2" fillId="15" borderId="4" xfId="0" applyFont="1" applyFill="1" applyBorder="1" applyAlignment="1">
      <alignment horizontal="justify" vertical="top" wrapText="1"/>
    </xf>
    <xf numFmtId="0" fontId="2" fillId="15" borderId="6" xfId="0" applyFont="1" applyFill="1" applyBorder="1" applyAlignment="1">
      <alignment horizontal="justify" vertical="top" wrapText="1"/>
    </xf>
    <xf numFmtId="0" fontId="2" fillId="15" borderId="11" xfId="0" applyFont="1" applyFill="1" applyBorder="1" applyAlignment="1">
      <alignment horizontal="justify" vertical="top" wrapText="1"/>
    </xf>
    <xf numFmtId="0" fontId="2" fillId="15" borderId="12" xfId="0" applyFont="1" applyFill="1" applyBorder="1" applyAlignment="1">
      <alignment horizontal="justify" vertical="top" wrapText="1"/>
    </xf>
    <xf numFmtId="0" fontId="2" fillId="15" borderId="7" xfId="0" applyFont="1" applyFill="1" applyBorder="1" applyAlignment="1">
      <alignment horizontal="justify" vertical="top" wrapText="1"/>
    </xf>
    <xf numFmtId="0" fontId="2" fillId="15" borderId="3" xfId="0" applyFont="1" applyFill="1" applyBorder="1" applyAlignment="1">
      <alignment horizontal="justify" vertical="top" wrapText="1"/>
    </xf>
    <xf numFmtId="15" fontId="20" fillId="0" borderId="10" xfId="0" quotePrefix="1" applyNumberFormat="1" applyFont="1" applyFill="1" applyBorder="1" applyAlignment="1">
      <alignment horizontal="left" vertical="center" wrapText="1"/>
    </xf>
    <xf numFmtId="15" fontId="20" fillId="0" borderId="9" xfId="0" applyNumberFormat="1" applyFont="1" applyFill="1" applyBorder="1" applyAlignment="1">
      <alignment horizontal="left" vertical="center" wrapText="1"/>
    </xf>
    <xf numFmtId="15" fontId="20" fillId="0" borderId="2" xfId="0" applyNumberFormat="1" applyFont="1" applyFill="1" applyBorder="1" applyAlignment="1">
      <alignment horizontal="left" vertical="center" wrapText="1"/>
    </xf>
    <xf numFmtId="10" fontId="2" fillId="0" borderId="27" xfId="0" applyNumberFormat="1" applyFont="1" applyFill="1" applyBorder="1" applyAlignment="1">
      <alignment horizontal="center" vertical="top" wrapText="1"/>
    </xf>
    <xf numFmtId="10" fontId="2" fillId="0" borderId="65" xfId="0" applyNumberFormat="1" applyFont="1" applyFill="1" applyBorder="1" applyAlignment="1">
      <alignment horizontal="center" vertical="top" wrapText="1"/>
    </xf>
    <xf numFmtId="10" fontId="2" fillId="0" borderId="28" xfId="0" applyNumberFormat="1" applyFont="1" applyFill="1" applyBorder="1" applyAlignment="1">
      <alignment horizontal="center" vertical="top" wrapText="1"/>
    </xf>
    <xf numFmtId="15" fontId="2" fillId="0" borderId="4" xfId="0" applyNumberFormat="1" applyFont="1" applyFill="1" applyBorder="1" applyAlignment="1">
      <alignment horizontal="justify" vertical="top" wrapText="1"/>
    </xf>
    <xf numFmtId="15" fontId="2" fillId="0" borderId="5" xfId="0" applyNumberFormat="1" applyFont="1" applyFill="1" applyBorder="1" applyAlignment="1">
      <alignment horizontal="justify" vertical="top" wrapText="1"/>
    </xf>
    <xf numFmtId="15" fontId="2" fillId="0" borderId="6" xfId="0" applyNumberFormat="1" applyFont="1" applyFill="1" applyBorder="1" applyAlignment="1">
      <alignment horizontal="justify" vertical="top" wrapText="1"/>
    </xf>
    <xf numFmtId="15" fontId="2" fillId="0" borderId="11" xfId="0" applyNumberFormat="1" applyFont="1" applyFill="1" applyBorder="1" applyAlignment="1">
      <alignment horizontal="justify" vertical="top" wrapText="1"/>
    </xf>
    <xf numFmtId="15" fontId="2" fillId="0" borderId="0" xfId="0" applyNumberFormat="1" applyFont="1" applyFill="1" applyBorder="1" applyAlignment="1">
      <alignment horizontal="justify" vertical="top" wrapText="1"/>
    </xf>
    <xf numFmtId="15" fontId="2" fillId="0" borderId="12" xfId="0" applyNumberFormat="1" applyFont="1" applyFill="1" applyBorder="1" applyAlignment="1">
      <alignment horizontal="justify" vertical="top" wrapText="1"/>
    </xf>
    <xf numFmtId="15" fontId="2" fillId="0" borderId="7" xfId="0" applyNumberFormat="1" applyFont="1" applyFill="1" applyBorder="1" applyAlignment="1">
      <alignment horizontal="justify" vertical="top" wrapText="1"/>
    </xf>
    <xf numFmtId="15" fontId="2" fillId="0" borderId="8" xfId="0" applyNumberFormat="1" applyFont="1" applyFill="1" applyBorder="1" applyAlignment="1">
      <alignment horizontal="justify" vertical="top" wrapText="1"/>
    </xf>
    <xf numFmtId="15" fontId="2" fillId="0" borderId="3" xfId="0" applyNumberFormat="1" applyFont="1" applyFill="1" applyBorder="1" applyAlignment="1">
      <alignment horizontal="justify" vertical="top" wrapText="1"/>
    </xf>
    <xf numFmtId="15" fontId="2" fillId="0" borderId="4" xfId="0" quotePrefix="1" applyNumberFormat="1" applyFont="1" applyFill="1" applyBorder="1" applyAlignment="1">
      <alignment horizontal="center" vertical="top" wrapText="1"/>
    </xf>
    <xf numFmtId="15" fontId="2" fillId="0" borderId="5" xfId="0" quotePrefix="1" applyNumberFormat="1" applyFont="1" applyFill="1" applyBorder="1" applyAlignment="1">
      <alignment horizontal="center" vertical="top" wrapText="1"/>
    </xf>
    <xf numFmtId="15" fontId="2" fillId="0" borderId="6" xfId="0" quotePrefix="1" applyNumberFormat="1" applyFont="1" applyFill="1" applyBorder="1" applyAlignment="1">
      <alignment horizontal="center" vertical="top" wrapText="1"/>
    </xf>
    <xf numFmtId="15" fontId="2" fillId="0" borderId="11" xfId="0" quotePrefix="1" applyNumberFormat="1" applyFont="1" applyFill="1" applyBorder="1" applyAlignment="1">
      <alignment horizontal="center" vertical="top" wrapText="1"/>
    </xf>
    <xf numFmtId="15" fontId="2" fillId="0" borderId="0" xfId="0" quotePrefix="1" applyNumberFormat="1" applyFont="1" applyFill="1" applyBorder="1" applyAlignment="1">
      <alignment horizontal="center" vertical="top" wrapText="1"/>
    </xf>
    <xf numFmtId="15" fontId="2" fillId="0" borderId="12" xfId="0" quotePrefix="1" applyNumberFormat="1" applyFont="1" applyFill="1" applyBorder="1" applyAlignment="1">
      <alignment horizontal="center" vertical="top" wrapText="1"/>
    </xf>
    <xf numFmtId="15" fontId="2" fillId="0" borderId="7" xfId="0" quotePrefix="1" applyNumberFormat="1" applyFont="1" applyFill="1" applyBorder="1" applyAlignment="1">
      <alignment horizontal="center" vertical="top" wrapText="1"/>
    </xf>
    <xf numFmtId="15" fontId="2" fillId="0" borderId="8" xfId="0" quotePrefix="1" applyNumberFormat="1" applyFont="1" applyFill="1" applyBorder="1" applyAlignment="1">
      <alignment horizontal="center" vertical="top" wrapText="1"/>
    </xf>
    <xf numFmtId="15" fontId="2" fillId="0" borderId="3" xfId="0" quotePrefix="1" applyNumberFormat="1" applyFont="1" applyFill="1" applyBorder="1" applyAlignment="1">
      <alignment horizontal="center" vertical="top" wrapText="1"/>
    </xf>
    <xf numFmtId="9" fontId="2" fillId="0" borderId="27" xfId="0" applyNumberFormat="1" applyFont="1" applyFill="1" applyBorder="1" applyAlignment="1">
      <alignment horizontal="center" vertical="top" wrapText="1"/>
    </xf>
    <xf numFmtId="9" fontId="2" fillId="0" borderId="65" xfId="0" applyNumberFormat="1" applyFont="1" applyFill="1" applyBorder="1" applyAlignment="1">
      <alignment horizontal="center" vertical="top" wrapText="1"/>
    </xf>
    <xf numFmtId="9" fontId="2" fillId="0" borderId="28" xfId="0" applyNumberFormat="1" applyFont="1" applyFill="1" applyBorder="1" applyAlignment="1">
      <alignment horizontal="center" vertical="top" wrapText="1"/>
    </xf>
    <xf numFmtId="0" fontId="3" fillId="2" borderId="1" xfId="0" applyFont="1" applyFill="1" applyBorder="1" applyAlignment="1">
      <alignment horizontal="center" vertical="center"/>
    </xf>
    <xf numFmtId="15" fontId="2" fillId="0" borderId="10" xfId="0" quotePrefix="1" applyNumberFormat="1" applyFont="1" applyFill="1" applyBorder="1" applyAlignment="1">
      <alignment horizontal="justify" vertical="top" wrapText="1"/>
    </xf>
    <xf numFmtId="0" fontId="13" fillId="0" borderId="60" xfId="0" applyFont="1" applyFill="1" applyBorder="1" applyAlignment="1">
      <alignment horizontal="left" vertical="top" wrapText="1"/>
    </xf>
    <xf numFmtId="0" fontId="13" fillId="0" borderId="61" xfId="0" applyFont="1" applyFill="1" applyBorder="1" applyAlignment="1">
      <alignment horizontal="left" vertical="top" wrapText="1"/>
    </xf>
    <xf numFmtId="0" fontId="2" fillId="0" borderId="2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wrapText="1"/>
    </xf>
    <xf numFmtId="0" fontId="3" fillId="0" borderId="24"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2" fillId="0" borderId="1" xfId="0" applyFont="1" applyFill="1" applyBorder="1" applyAlignment="1">
      <alignment horizontal="justify" vertical="center" wrapText="1"/>
    </xf>
    <xf numFmtId="15" fontId="2" fillId="0" borderId="10" xfId="0" applyNumberFormat="1" applyFont="1" applyFill="1" applyBorder="1" applyAlignment="1">
      <alignment horizontal="center" vertical="center" wrapText="1"/>
    </xf>
    <xf numFmtId="15" fontId="2" fillId="0" borderId="2" xfId="0" applyNumberFormat="1" applyFont="1" applyFill="1" applyBorder="1" applyAlignment="1">
      <alignment horizontal="center" vertical="center" wrapText="1"/>
    </xf>
    <xf numFmtId="0" fontId="16" fillId="0" borderId="23" xfId="3" applyBorder="1" applyAlignment="1">
      <alignment vertical="top" wrapText="1"/>
    </xf>
    <xf numFmtId="0" fontId="16" fillId="0" borderId="64" xfId="3" applyBorder="1" applyAlignment="1">
      <alignment vertical="top"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15" borderId="31" xfId="0" applyFont="1" applyFill="1" applyBorder="1" applyAlignment="1">
      <alignment horizontal="center" vertical="center" wrapText="1"/>
    </xf>
    <xf numFmtId="0" fontId="2" fillId="15" borderId="18" xfId="0" applyFont="1" applyFill="1" applyBorder="1" applyAlignment="1">
      <alignment horizontal="center" vertical="center" wrapText="1"/>
    </xf>
    <xf numFmtId="0" fontId="2" fillId="13" borderId="31" xfId="0" applyFont="1" applyFill="1" applyBorder="1" applyAlignment="1">
      <alignment horizontal="center" vertical="center" wrapText="1"/>
    </xf>
    <xf numFmtId="0" fontId="2" fillId="13" borderId="18" xfId="0" applyFont="1" applyFill="1" applyBorder="1" applyAlignment="1">
      <alignment horizontal="center" vertical="center" wrapText="1"/>
    </xf>
    <xf numFmtId="0" fontId="0" fillId="0" borderId="69" xfId="0" applyBorder="1" applyAlignment="1">
      <alignment horizontal="justify" vertical="top"/>
    </xf>
    <xf numFmtId="0" fontId="0" fillId="0" borderId="70" xfId="0" applyBorder="1" applyAlignment="1">
      <alignment horizontal="justify" vertical="top"/>
    </xf>
    <xf numFmtId="0" fontId="0" fillId="0" borderId="71" xfId="0" applyBorder="1" applyAlignment="1">
      <alignment horizontal="justify" vertical="top"/>
    </xf>
    <xf numFmtId="0" fontId="2" fillId="0" borderId="31" xfId="0" applyFont="1" applyFill="1" applyBorder="1" applyAlignment="1">
      <alignment horizontal="justify" vertical="center" wrapText="1"/>
    </xf>
    <xf numFmtId="0" fontId="2" fillId="0" borderId="18" xfId="0" applyFont="1" applyFill="1" applyBorder="1" applyAlignment="1">
      <alignment horizontal="justify" vertical="center" wrapText="1"/>
    </xf>
    <xf numFmtId="0" fontId="2" fillId="0" borderId="30" xfId="0" applyFont="1" applyFill="1" applyBorder="1" applyAlignment="1">
      <alignment horizontal="justify" vertical="center" wrapText="1"/>
    </xf>
    <xf numFmtId="0" fontId="2" fillId="0" borderId="19" xfId="0" applyFont="1" applyFill="1" applyBorder="1" applyAlignment="1">
      <alignment horizontal="justify" vertical="center" wrapText="1"/>
    </xf>
    <xf numFmtId="0" fontId="2" fillId="15" borderId="53" xfId="0" applyFont="1" applyFill="1" applyBorder="1" applyAlignment="1">
      <alignment horizontal="center" vertical="center" wrapText="1"/>
    </xf>
    <xf numFmtId="0" fontId="2" fillId="15" borderId="68" xfId="0" applyFont="1" applyFill="1" applyBorder="1" applyAlignment="1">
      <alignment horizontal="center" vertical="center" wrapText="1"/>
    </xf>
    <xf numFmtId="2" fontId="2" fillId="0" borderId="10" xfId="2" applyNumberFormat="1" applyFont="1" applyFill="1" applyBorder="1" applyAlignment="1">
      <alignment horizontal="justify" vertical="top" wrapText="1"/>
    </xf>
    <xf numFmtId="2" fontId="2" fillId="0" borderId="9" xfId="2" applyNumberFormat="1" applyFont="1" applyFill="1" applyBorder="1" applyAlignment="1">
      <alignment horizontal="justify" vertical="top" wrapText="1"/>
    </xf>
    <xf numFmtId="2" fontId="2" fillId="0" borderId="2" xfId="2" applyNumberFormat="1" applyFont="1" applyFill="1" applyBorder="1" applyAlignment="1">
      <alignment horizontal="justify" vertical="top" wrapText="1"/>
    </xf>
    <xf numFmtId="2" fontId="2" fillId="0" borderId="10" xfId="0" applyNumberFormat="1" applyFont="1" applyFill="1" applyBorder="1" applyAlignment="1">
      <alignment horizontal="justify" vertical="top" wrapText="1"/>
    </xf>
    <xf numFmtId="2" fontId="2" fillId="0" borderId="9" xfId="0" applyNumberFormat="1" applyFont="1" applyFill="1" applyBorder="1" applyAlignment="1">
      <alignment horizontal="justify" vertical="top" wrapText="1"/>
    </xf>
    <xf numFmtId="2" fontId="2" fillId="0" borderId="2" xfId="0" applyNumberFormat="1" applyFont="1" applyFill="1" applyBorder="1" applyAlignment="1">
      <alignment horizontal="justify" vertical="top" wrapText="1"/>
    </xf>
    <xf numFmtId="15" fontId="5" fillId="0" borderId="10" xfId="0" applyNumberFormat="1" applyFont="1" applyFill="1" applyBorder="1" applyAlignment="1">
      <alignment horizontal="justify" vertical="top" wrapText="1"/>
    </xf>
    <xf numFmtId="15" fontId="5" fillId="0" borderId="9" xfId="0" applyNumberFormat="1" applyFont="1" applyFill="1" applyBorder="1" applyAlignment="1">
      <alignment horizontal="justify" vertical="top" wrapText="1"/>
    </xf>
    <xf numFmtId="15" fontId="5" fillId="0" borderId="2" xfId="0" applyNumberFormat="1" applyFont="1" applyFill="1" applyBorder="1" applyAlignment="1">
      <alignment horizontal="justify"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15" fontId="12" fillId="0" borderId="10" xfId="0" applyNumberFormat="1" applyFont="1" applyFill="1" applyBorder="1" applyAlignment="1">
      <alignment horizontal="justify" vertical="top" wrapText="1"/>
    </xf>
    <xf numFmtId="15" fontId="12" fillId="0" borderId="9" xfId="0" applyNumberFormat="1" applyFont="1" applyFill="1" applyBorder="1" applyAlignment="1">
      <alignment horizontal="justify" vertical="top" wrapText="1"/>
    </xf>
    <xf numFmtId="15" fontId="12" fillId="0" borderId="2" xfId="0" applyNumberFormat="1" applyFont="1" applyFill="1" applyBorder="1" applyAlignment="1">
      <alignment horizontal="justify" vertical="top" wrapText="1"/>
    </xf>
    <xf numFmtId="15" fontId="2" fillId="0" borderId="10" xfId="0" applyNumberFormat="1" applyFont="1" applyBorder="1" applyAlignment="1">
      <alignment horizontal="justify" vertical="top" wrapText="1"/>
    </xf>
    <xf numFmtId="15" fontId="2" fillId="0" borderId="9" xfId="0" applyNumberFormat="1" applyFont="1" applyBorder="1" applyAlignment="1">
      <alignment horizontal="justify" vertical="top" wrapText="1"/>
    </xf>
    <xf numFmtId="15" fontId="2" fillId="0" borderId="2" xfId="0" applyNumberFormat="1" applyFont="1" applyBorder="1" applyAlignment="1">
      <alignment horizontal="justify" vertical="top" wrapText="1"/>
    </xf>
    <xf numFmtId="15" fontId="18" fillId="0" borderId="10" xfId="0" applyNumberFormat="1" applyFont="1" applyFill="1" applyBorder="1" applyAlignment="1">
      <alignment horizontal="justify" vertical="top" wrapText="1"/>
    </xf>
    <xf numFmtId="15" fontId="18" fillId="0" borderId="9" xfId="0" applyNumberFormat="1" applyFont="1" applyFill="1" applyBorder="1" applyAlignment="1">
      <alignment horizontal="justify" vertical="top" wrapText="1"/>
    </xf>
    <xf numFmtId="15" fontId="18" fillId="0" borderId="2" xfId="0" applyNumberFormat="1" applyFont="1" applyFill="1" applyBorder="1" applyAlignment="1">
      <alignment horizontal="justify" vertical="top" wrapText="1"/>
    </xf>
    <xf numFmtId="0" fontId="9" fillId="4" borderId="0" xfId="0" applyFont="1" applyFill="1" applyAlignment="1">
      <alignment horizontal="center" vertical="center" wrapText="1"/>
    </xf>
    <xf numFmtId="166" fontId="2" fillId="0" borderId="1" xfId="0" applyNumberFormat="1" applyFont="1" applyFill="1" applyBorder="1" applyAlignment="1">
      <alignment horizontal="justify" vertical="top" wrapText="1"/>
    </xf>
    <xf numFmtId="15" fontId="2" fillId="0" borderId="30" xfId="0" applyNumberFormat="1" applyFont="1" applyFill="1" applyBorder="1" applyAlignment="1">
      <alignment horizontal="center" vertical="center" wrapText="1"/>
    </xf>
    <xf numFmtId="15" fontId="2" fillId="0" borderId="19" xfId="0" applyNumberFormat="1" applyFont="1" applyFill="1" applyBorder="1" applyAlignment="1">
      <alignment horizontal="center" vertical="center" wrapText="1"/>
    </xf>
    <xf numFmtId="17" fontId="2" fillId="0" borderId="26" xfId="0" applyNumberFormat="1" applyFont="1" applyFill="1" applyBorder="1" applyAlignment="1">
      <alignment horizontal="center" vertical="center" wrapText="1"/>
    </xf>
    <xf numFmtId="0" fontId="2" fillId="0" borderId="26" xfId="0" applyFont="1" applyFill="1" applyBorder="1" applyAlignment="1">
      <alignment horizontal="center" vertical="center" wrapText="1"/>
    </xf>
    <xf numFmtId="0" fontId="38" fillId="0" borderId="60" xfId="0" applyFont="1" applyBorder="1" applyAlignment="1">
      <alignment horizontal="left" vertical="center" wrapText="1"/>
    </xf>
    <xf numFmtId="15" fontId="12" fillId="0" borderId="60" xfId="0" applyNumberFormat="1" applyFont="1" applyFill="1" applyBorder="1" applyAlignment="1">
      <alignment horizontal="left" vertical="top" wrapText="1"/>
    </xf>
    <xf numFmtId="15" fontId="12" fillId="0" borderId="61" xfId="0" applyNumberFormat="1" applyFont="1" applyFill="1" applyBorder="1" applyAlignment="1">
      <alignment horizontal="left" vertical="top" wrapText="1"/>
    </xf>
    <xf numFmtId="0" fontId="2" fillId="15" borderId="33" xfId="0" applyFont="1" applyFill="1" applyBorder="1" applyAlignment="1">
      <alignment horizontal="justify" vertical="top" wrapText="1"/>
    </xf>
    <xf numFmtId="0" fontId="2" fillId="15" borderId="35" xfId="0" applyFont="1" applyFill="1" applyBorder="1" applyAlignment="1">
      <alignment horizontal="justify" vertical="top" wrapText="1"/>
    </xf>
    <xf numFmtId="0" fontId="2" fillId="15" borderId="36" xfId="0" applyFont="1" applyFill="1" applyBorder="1" applyAlignment="1">
      <alignment horizontal="justify" vertical="top" wrapText="1"/>
    </xf>
    <xf numFmtId="0" fontId="3" fillId="15" borderId="27" xfId="0" applyFont="1" applyFill="1" applyBorder="1" applyAlignment="1">
      <alignment horizontal="justify" vertical="top" wrapText="1"/>
    </xf>
    <xf numFmtId="0" fontId="3" fillId="15" borderId="65" xfId="0" applyFont="1" applyFill="1" applyBorder="1" applyAlignment="1">
      <alignment horizontal="justify" vertical="top" wrapText="1"/>
    </xf>
    <xf numFmtId="0" fontId="3" fillId="15" borderId="28" xfId="0" applyFont="1" applyFill="1" applyBorder="1" applyAlignment="1">
      <alignment horizontal="justify" vertical="top" wrapText="1"/>
    </xf>
    <xf numFmtId="0" fontId="2" fillId="13" borderId="1" xfId="0" applyFont="1" applyFill="1" applyBorder="1" applyAlignment="1">
      <alignment horizontal="justify" vertical="center" wrapText="1"/>
    </xf>
    <xf numFmtId="15" fontId="32" fillId="0" borderId="4" xfId="0" quotePrefix="1" applyNumberFormat="1" applyFont="1" applyFill="1" applyBorder="1" applyAlignment="1">
      <alignment horizontal="left" vertical="top" wrapText="1"/>
    </xf>
    <xf numFmtId="15" fontId="32" fillId="0" borderId="5" xfId="0" quotePrefix="1" applyNumberFormat="1" applyFont="1" applyFill="1" applyBorder="1" applyAlignment="1">
      <alignment horizontal="left" vertical="top" wrapText="1"/>
    </xf>
    <xf numFmtId="15" fontId="32" fillId="0" borderId="6" xfId="0" quotePrefix="1" applyNumberFormat="1" applyFont="1" applyFill="1" applyBorder="1" applyAlignment="1">
      <alignment horizontal="left" vertical="top" wrapText="1"/>
    </xf>
    <xf numFmtId="15" fontId="32" fillId="0" borderId="11" xfId="0" quotePrefix="1" applyNumberFormat="1" applyFont="1" applyFill="1" applyBorder="1" applyAlignment="1">
      <alignment horizontal="left" vertical="top" wrapText="1"/>
    </xf>
    <xf numFmtId="15" fontId="32" fillId="0" borderId="0" xfId="0" quotePrefix="1" applyNumberFormat="1" applyFont="1" applyFill="1" applyBorder="1" applyAlignment="1">
      <alignment horizontal="left" vertical="top" wrapText="1"/>
    </xf>
    <xf numFmtId="15" fontId="32" fillId="0" borderId="12" xfId="0" quotePrefix="1" applyNumberFormat="1" applyFont="1" applyFill="1" applyBorder="1" applyAlignment="1">
      <alignment horizontal="left" vertical="top" wrapText="1"/>
    </xf>
    <xf numFmtId="15" fontId="32" fillId="0" borderId="7" xfId="0" quotePrefix="1" applyNumberFormat="1" applyFont="1" applyFill="1" applyBorder="1" applyAlignment="1">
      <alignment horizontal="left" vertical="top" wrapText="1"/>
    </xf>
    <xf numFmtId="15" fontId="32" fillId="0" borderId="8" xfId="0" quotePrefix="1" applyNumberFormat="1" applyFont="1" applyFill="1" applyBorder="1" applyAlignment="1">
      <alignment horizontal="left" vertical="top" wrapText="1"/>
    </xf>
    <xf numFmtId="15" fontId="32" fillId="0" borderId="3" xfId="0" quotePrefix="1" applyNumberFormat="1" applyFont="1" applyFill="1" applyBorder="1" applyAlignment="1">
      <alignment horizontal="left" vertical="top" wrapText="1"/>
    </xf>
    <xf numFmtId="15" fontId="25" fillId="0" borderId="4" xfId="0" applyNumberFormat="1" applyFont="1" applyFill="1" applyBorder="1" applyAlignment="1">
      <alignment horizontal="justify" vertical="top" wrapText="1"/>
    </xf>
    <xf numFmtId="15" fontId="25" fillId="0" borderId="5" xfId="0" applyNumberFormat="1" applyFont="1" applyFill="1" applyBorder="1" applyAlignment="1">
      <alignment horizontal="justify" vertical="top" wrapText="1"/>
    </xf>
    <xf numFmtId="15" fontId="25" fillId="0" borderId="6" xfId="0" applyNumberFormat="1" applyFont="1" applyFill="1" applyBorder="1" applyAlignment="1">
      <alignment horizontal="justify" vertical="top" wrapText="1"/>
    </xf>
    <xf numFmtId="15" fontId="25" fillId="0" borderId="11" xfId="0" applyNumberFormat="1" applyFont="1" applyFill="1" applyBorder="1" applyAlignment="1">
      <alignment horizontal="justify" vertical="top" wrapText="1"/>
    </xf>
    <xf numFmtId="15" fontId="25" fillId="0" borderId="0" xfId="0" applyNumberFormat="1" applyFont="1" applyFill="1" applyBorder="1" applyAlignment="1">
      <alignment horizontal="justify" vertical="top" wrapText="1"/>
    </xf>
    <xf numFmtId="15" fontId="25" fillId="0" borderId="12" xfId="0" applyNumberFormat="1" applyFont="1" applyFill="1" applyBorder="1" applyAlignment="1">
      <alignment horizontal="justify" vertical="top" wrapText="1"/>
    </xf>
    <xf numFmtId="15" fontId="25" fillId="0" borderId="7" xfId="0" applyNumberFormat="1" applyFont="1" applyFill="1" applyBorder="1" applyAlignment="1">
      <alignment horizontal="justify" vertical="top" wrapText="1"/>
    </xf>
    <xf numFmtId="15" fontId="25" fillId="0" borderId="8" xfId="0" applyNumberFormat="1" applyFont="1" applyFill="1" applyBorder="1" applyAlignment="1">
      <alignment horizontal="justify" vertical="top" wrapText="1"/>
    </xf>
    <xf numFmtId="15" fontId="25" fillId="0" borderId="3" xfId="0" applyNumberFormat="1" applyFont="1" applyFill="1" applyBorder="1" applyAlignment="1">
      <alignment horizontal="justify" vertical="top" wrapText="1"/>
    </xf>
    <xf numFmtId="0" fontId="2" fillId="15" borderId="27" xfId="0" applyFont="1" applyFill="1" applyBorder="1" applyAlignment="1">
      <alignment horizontal="center" vertical="top" wrapText="1"/>
    </xf>
    <xf numFmtId="0" fontId="2" fillId="15" borderId="65" xfId="0" applyFont="1" applyFill="1" applyBorder="1" applyAlignment="1">
      <alignment horizontal="center" vertical="top" wrapText="1"/>
    </xf>
    <xf numFmtId="0" fontId="2" fillId="15" borderId="28" xfId="0" applyFont="1" applyFill="1" applyBorder="1" applyAlignment="1">
      <alignment horizontal="center" vertical="top" wrapText="1"/>
    </xf>
    <xf numFmtId="14" fontId="2" fillId="15" borderId="22" xfId="0" applyNumberFormat="1" applyFont="1" applyFill="1" applyBorder="1" applyAlignment="1">
      <alignment horizontal="center" vertical="top" wrapText="1"/>
    </xf>
    <xf numFmtId="14" fontId="2" fillId="15" borderId="34" xfId="0" applyNumberFormat="1" applyFont="1" applyFill="1" applyBorder="1" applyAlignment="1">
      <alignment horizontal="center" vertical="top" wrapText="1"/>
    </xf>
    <xf numFmtId="14" fontId="2" fillId="15" borderId="23" xfId="0" applyNumberFormat="1" applyFont="1" applyFill="1" applyBorder="1" applyAlignment="1">
      <alignment horizontal="center" vertical="top" wrapText="1"/>
    </xf>
    <xf numFmtId="14" fontId="2" fillId="15" borderId="33" xfId="0" applyNumberFormat="1" applyFont="1" applyFill="1" applyBorder="1" applyAlignment="1">
      <alignment horizontal="center" vertical="top" wrapText="1"/>
    </xf>
    <xf numFmtId="14" fontId="2" fillId="15" borderId="35" xfId="0" applyNumberFormat="1" applyFont="1" applyFill="1" applyBorder="1" applyAlignment="1">
      <alignment horizontal="center" vertical="top" wrapText="1"/>
    </xf>
    <xf numFmtId="14" fontId="2" fillId="15" borderId="36" xfId="0" applyNumberFormat="1" applyFont="1" applyFill="1" applyBorder="1" applyAlignment="1">
      <alignment horizontal="center" vertical="top" wrapText="1"/>
    </xf>
    <xf numFmtId="15" fontId="2" fillId="0" borderId="1" xfId="0" applyNumberFormat="1" applyFont="1" applyBorder="1" applyAlignment="1">
      <alignment horizontal="justify" vertical="top" wrapText="1"/>
    </xf>
    <xf numFmtId="15" fontId="2" fillId="0" borderId="4" xfId="0" applyNumberFormat="1" applyFont="1" applyFill="1" applyBorder="1" applyAlignment="1">
      <alignment horizontal="center" vertical="top" wrapText="1"/>
    </xf>
    <xf numFmtId="15" fontId="2" fillId="0" borderId="5" xfId="0" applyNumberFormat="1" applyFont="1" applyFill="1" applyBorder="1" applyAlignment="1">
      <alignment horizontal="center" vertical="top" wrapText="1"/>
    </xf>
    <xf numFmtId="15" fontId="2" fillId="0" borderId="6" xfId="0" applyNumberFormat="1" applyFont="1" applyFill="1" applyBorder="1" applyAlignment="1">
      <alignment horizontal="center" vertical="top" wrapText="1"/>
    </xf>
    <xf numFmtId="15" fontId="2" fillId="0" borderId="11" xfId="0" applyNumberFormat="1" applyFont="1" applyFill="1" applyBorder="1" applyAlignment="1">
      <alignment horizontal="center" vertical="top" wrapText="1"/>
    </xf>
    <xf numFmtId="15" fontId="2" fillId="0" borderId="0" xfId="0" applyNumberFormat="1" applyFont="1" applyFill="1" applyBorder="1" applyAlignment="1">
      <alignment horizontal="center" vertical="top" wrapText="1"/>
    </xf>
    <xf numFmtId="15" fontId="2" fillId="0" borderId="12" xfId="0" applyNumberFormat="1" applyFont="1" applyFill="1" applyBorder="1" applyAlignment="1">
      <alignment horizontal="center" vertical="top" wrapText="1"/>
    </xf>
    <xf numFmtId="15" fontId="2" fillId="0" borderId="7" xfId="0" applyNumberFormat="1" applyFont="1" applyFill="1" applyBorder="1" applyAlignment="1">
      <alignment horizontal="center" vertical="top" wrapText="1"/>
    </xf>
    <xf numFmtId="15" fontId="2" fillId="0" borderId="8" xfId="0" applyNumberFormat="1" applyFont="1" applyFill="1" applyBorder="1" applyAlignment="1">
      <alignment horizontal="center" vertical="top" wrapText="1"/>
    </xf>
    <xf numFmtId="15" fontId="2" fillId="0" borderId="3" xfId="0" applyNumberFormat="1" applyFont="1" applyFill="1" applyBorder="1" applyAlignment="1">
      <alignment horizontal="center" vertical="top" wrapText="1"/>
    </xf>
    <xf numFmtId="15" fontId="15" fillId="0" borderId="60" xfId="0" applyNumberFormat="1" applyFont="1" applyBorder="1" applyAlignment="1">
      <alignment horizontal="left" vertical="top" wrapText="1"/>
    </xf>
    <xf numFmtId="0" fontId="2" fillId="0" borderId="27" xfId="0" applyFont="1" applyFill="1" applyBorder="1" applyAlignment="1">
      <alignment horizontal="center" vertical="center" wrapText="1"/>
    </xf>
    <xf numFmtId="15" fontId="2" fillId="3" borderId="10" xfId="0" applyNumberFormat="1" applyFont="1" applyFill="1" applyBorder="1" applyAlignment="1">
      <alignment horizontal="justify" vertical="top" wrapText="1"/>
    </xf>
    <xf numFmtId="15" fontId="2" fillId="3" borderId="9" xfId="0" applyNumberFormat="1" applyFont="1" applyFill="1" applyBorder="1" applyAlignment="1">
      <alignment horizontal="justify" vertical="top" wrapText="1"/>
    </xf>
    <xf numFmtId="15" fontId="2" fillId="3" borderId="2" xfId="0" applyNumberFormat="1" applyFont="1" applyFill="1" applyBorder="1" applyAlignment="1">
      <alignment horizontal="justify" vertical="top" wrapText="1"/>
    </xf>
    <xf numFmtId="0" fontId="7" fillId="0" borderId="0" xfId="0" applyFont="1" applyFill="1" applyAlignment="1">
      <alignment horizontal="center" vertical="center" wrapText="1"/>
    </xf>
    <xf numFmtId="0" fontId="7" fillId="11" borderId="0" xfId="0" applyFont="1" applyFill="1" applyAlignment="1">
      <alignment horizontal="center" vertical="center"/>
    </xf>
    <xf numFmtId="0" fontId="7" fillId="12" borderId="0" xfId="0" applyFont="1" applyFill="1" applyAlignment="1">
      <alignment horizontal="center" vertical="center"/>
    </xf>
    <xf numFmtId="0" fontId="7" fillId="10" borderId="0" xfId="0" applyFont="1" applyFill="1" applyAlignment="1">
      <alignment horizontal="center" vertical="center"/>
    </xf>
    <xf numFmtId="0" fontId="7" fillId="9" borderId="0" xfId="0" applyFont="1" applyFill="1" applyAlignment="1">
      <alignment horizontal="center" vertical="center"/>
    </xf>
    <xf numFmtId="0" fontId="2" fillId="15" borderId="32"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38"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0" borderId="37"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3" fillId="13" borderId="14" xfId="0" applyFont="1" applyFill="1" applyBorder="1" applyAlignment="1">
      <alignment horizontal="justify" vertical="center" wrapText="1"/>
    </xf>
    <xf numFmtId="0" fontId="3" fillId="13" borderId="18" xfId="0" applyFont="1" applyFill="1" applyBorder="1" applyAlignment="1">
      <alignment horizontal="justify" vertical="center" wrapText="1"/>
    </xf>
    <xf numFmtId="0" fontId="3" fillId="0" borderId="3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48" xfId="0" applyFont="1" applyFill="1" applyBorder="1" applyAlignment="1">
      <alignment horizontal="justify" vertical="center" wrapText="1"/>
    </xf>
    <xf numFmtId="0" fontId="3" fillId="0" borderId="3" xfId="0" applyFont="1" applyFill="1" applyBorder="1" applyAlignment="1">
      <alignment horizontal="justify" vertical="center" wrapText="1"/>
    </xf>
    <xf numFmtId="15" fontId="2" fillId="0" borderId="1" xfId="0" applyNumberFormat="1" applyFont="1" applyFill="1" applyBorder="1" applyAlignment="1">
      <alignment horizontal="left" vertical="center" wrapText="1"/>
    </xf>
    <xf numFmtId="0" fontId="37" fillId="0" borderId="60" xfId="0" applyFont="1" applyBorder="1" applyAlignment="1">
      <alignment horizontal="left" vertical="center" wrapText="1"/>
    </xf>
    <xf numFmtId="15" fontId="2" fillId="0" borderId="10" xfId="0" quotePrefix="1" applyNumberFormat="1" applyFont="1" applyFill="1" applyBorder="1" applyAlignment="1">
      <alignment horizontal="left" vertical="center" wrapText="1"/>
    </xf>
    <xf numFmtId="0" fontId="2" fillId="0" borderId="1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15" fillId="0" borderId="44" xfId="0" applyFont="1" applyFill="1" applyBorder="1" applyAlignment="1">
      <alignment vertical="top" wrapText="1"/>
    </xf>
    <xf numFmtId="0" fontId="15" fillId="0" borderId="63" xfId="0" applyFont="1" applyFill="1" applyBorder="1" applyAlignment="1">
      <alignment vertical="top" wrapText="1"/>
    </xf>
    <xf numFmtId="0" fontId="15" fillId="0" borderId="45" xfId="0" applyFont="1" applyFill="1" applyBorder="1" applyAlignment="1">
      <alignment vertical="top" wrapText="1"/>
    </xf>
    <xf numFmtId="0" fontId="2" fillId="0" borderId="2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3" fillId="14" borderId="27" xfId="0" applyFont="1" applyFill="1" applyBorder="1" applyAlignment="1">
      <alignment horizontal="center" vertical="center" wrapText="1"/>
    </xf>
    <xf numFmtId="0" fontId="3" fillId="14" borderId="28" xfId="0" applyFont="1" applyFill="1" applyBorder="1" applyAlignment="1">
      <alignment horizontal="center" vertical="center" wrapText="1"/>
    </xf>
    <xf numFmtId="0" fontId="2" fillId="15" borderId="29" xfId="0" applyFont="1" applyFill="1" applyBorder="1" applyAlignment="1">
      <alignment horizontal="center" vertical="center" wrapText="1"/>
    </xf>
    <xf numFmtId="0" fontId="2" fillId="15" borderId="17" xfId="0" applyFont="1" applyFill="1" applyBorder="1" applyAlignment="1">
      <alignment horizontal="center" vertical="center" wrapText="1"/>
    </xf>
    <xf numFmtId="0" fontId="2" fillId="0" borderId="29"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13" borderId="32" xfId="0" applyFont="1" applyFill="1" applyBorder="1" applyAlignment="1">
      <alignment horizontal="justify" vertical="center" wrapText="1"/>
    </xf>
    <xf numFmtId="0" fontId="2" fillId="13" borderId="32" xfId="0" applyFont="1" applyFill="1" applyBorder="1" applyAlignment="1">
      <alignment horizontal="center" vertical="center" wrapText="1"/>
    </xf>
    <xf numFmtId="0" fontId="2" fillId="13" borderId="31" xfId="0" applyFont="1" applyFill="1" applyBorder="1" applyAlignment="1">
      <alignment horizontal="justify" vertical="center" wrapText="1"/>
    </xf>
    <xf numFmtId="0" fontId="2" fillId="13" borderId="18"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9" fillId="0" borderId="0" xfId="0" applyFont="1" applyFill="1" applyAlignment="1">
      <alignment horizontal="center" vertical="center" wrapText="1"/>
    </xf>
    <xf numFmtId="14" fontId="9" fillId="5" borderId="0" xfId="0" applyNumberFormat="1" applyFont="1" applyFill="1" applyBorder="1" applyAlignment="1">
      <alignment horizontal="justify" vertical="center"/>
    </xf>
    <xf numFmtId="0" fontId="9" fillId="5" borderId="0" xfId="0" applyFont="1" applyFill="1" applyBorder="1" applyAlignment="1">
      <alignment horizontal="justify" vertical="center"/>
    </xf>
    <xf numFmtId="15" fontId="2" fillId="0" borderId="20" xfId="0" applyNumberFormat="1" applyFont="1" applyFill="1" applyBorder="1" applyAlignment="1">
      <alignment horizontal="justify" vertical="top" wrapText="1"/>
    </xf>
    <xf numFmtId="15" fontId="2" fillId="0" borderId="47" xfId="0" applyNumberFormat="1" applyFont="1" applyFill="1" applyBorder="1" applyAlignment="1">
      <alignment horizontal="justify" vertical="top" wrapText="1"/>
    </xf>
    <xf numFmtId="15" fontId="2" fillId="0" borderId="21" xfId="0" applyNumberFormat="1" applyFont="1" applyFill="1" applyBorder="1" applyAlignment="1">
      <alignment horizontal="justify" vertical="top" wrapText="1"/>
    </xf>
    <xf numFmtId="0" fontId="3" fillId="7" borderId="0" xfId="0" applyFont="1" applyFill="1" applyAlignment="1">
      <alignment horizontal="justify" vertical="center" wrapText="1"/>
    </xf>
    <xf numFmtId="0" fontId="2" fillId="0" borderId="0" xfId="0" applyFont="1" applyFill="1" applyAlignment="1">
      <alignment horizontal="center" vertical="center"/>
    </xf>
    <xf numFmtId="0" fontId="3" fillId="0" borderId="38" xfId="0" applyFont="1" applyFill="1" applyBorder="1" applyAlignment="1">
      <alignment horizontal="center" vertical="center" wrapText="1"/>
    </xf>
    <xf numFmtId="0" fontId="3" fillId="0" borderId="54" xfId="0" applyFont="1" applyFill="1" applyBorder="1" applyAlignment="1">
      <alignment horizontal="center" vertical="center" wrapText="1"/>
    </xf>
    <xf numFmtId="9" fontId="25" fillId="0" borderId="1" xfId="0" applyNumberFormat="1" applyFont="1" applyFill="1" applyBorder="1" applyAlignment="1">
      <alignment horizontal="center" vertical="top" wrapText="1"/>
    </xf>
    <xf numFmtId="9" fontId="25" fillId="0" borderId="10" xfId="0" applyNumberFormat="1" applyFont="1" applyFill="1" applyBorder="1" applyAlignment="1">
      <alignment horizontal="center" vertical="top" wrapText="1"/>
    </xf>
  </cellXfs>
  <cellStyles count="6">
    <cellStyle name="Hipervínculo" xfId="3" builtinId="8"/>
    <cellStyle name="Millares" xfId="5" builtinId="3"/>
    <cellStyle name="Millares [0]" xfId="2" builtinId="6"/>
    <cellStyle name="Millares [0] 2" xfId="4"/>
    <cellStyle name="Normal" xfId="0" builtinId="0"/>
    <cellStyle name="Porcentaje" xfId="1" builtinId="5"/>
  </cellStyles>
  <dxfs count="0"/>
  <tableStyles count="0" defaultTableStyle="TableStyleMedium2" defaultPivotStyle="PivotStyleLight16"/>
  <colors>
    <mruColors>
      <color rgb="FFFF66FF"/>
      <color rgb="FFFFFFCC"/>
      <color rgb="FFFFFF99"/>
      <color rgb="FF0000FF"/>
      <color rgb="FFD1DAEF"/>
      <color rgb="FFE0E6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n-FE7-Lbc2p9PBDEkinl_qIViYvZKXbV" TargetMode="External"/><Relationship Id="rId2" Type="http://schemas.openxmlformats.org/officeDocument/2006/relationships/hyperlink" Target="https://www.idu.gov.co/page/observatorio-2022" TargetMode="External"/><Relationship Id="rId1" Type="http://schemas.openxmlformats.org/officeDocument/2006/relationships/hyperlink" Target="https://www.idu.gov.co/Archivos_Portal/2022/Transparencia/planeacion/rendicion-de-cuentas/03-marzo/INFORME-CONSOLIDADO-AUDIENCIA-PUBLICA-DIALOGO-CIUDADANO-SECTOR-MOVILIDAD-2021-REALIZADO-EN-2022.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CR176"/>
  <sheetViews>
    <sheetView tabSelected="1" topLeftCell="AV27" zoomScale="73" zoomScaleNormal="73" zoomScaleSheetLayoutView="93" workbookViewId="0">
      <selection activeCell="AW31" sqref="AW31"/>
    </sheetView>
  </sheetViews>
  <sheetFormatPr baseColWidth="10" defaultRowHeight="12.75"/>
  <cols>
    <col min="1" max="1" width="5.140625" style="79" customWidth="1"/>
    <col min="2" max="2" width="16.85546875" style="79" customWidth="1"/>
    <col min="3" max="3" width="9" style="79" customWidth="1"/>
    <col min="4" max="4" width="19.140625" style="79" customWidth="1"/>
    <col min="5" max="5" width="20.85546875" style="79" customWidth="1"/>
    <col min="6" max="6" width="19.140625" style="79" customWidth="1"/>
    <col min="7" max="7" width="12.85546875" style="79" customWidth="1"/>
    <col min="8" max="8" width="17.28515625" style="79" customWidth="1"/>
    <col min="9" max="9" width="16.28515625" style="79" customWidth="1"/>
    <col min="10" max="10" width="12.140625" style="79" customWidth="1"/>
    <col min="11" max="11" width="11.7109375" style="79" customWidth="1"/>
    <col min="12" max="12" width="2.140625" style="79" customWidth="1"/>
    <col min="13" max="13" width="2.140625" style="79" hidden="1" customWidth="1"/>
    <col min="14" max="21" width="20.140625" style="80" hidden="1" customWidth="1"/>
    <col min="22" max="22" width="9.140625" style="79" hidden="1" customWidth="1"/>
    <col min="23" max="23" width="11.42578125" style="81" hidden="1" customWidth="1"/>
    <col min="24" max="37" width="26.140625" style="79" hidden="1" customWidth="1"/>
    <col min="38" max="38" width="3" style="79" hidden="1" customWidth="1"/>
    <col min="39" max="39" width="3" style="79" customWidth="1"/>
    <col min="40" max="47" width="28.5703125" style="1" customWidth="1"/>
    <col min="48" max="48" width="8.7109375" style="3" customWidth="1"/>
    <col min="49" max="49" width="11" style="3" customWidth="1"/>
    <col min="50" max="57" width="36.5703125" style="1" customWidth="1"/>
    <col min="58" max="58" width="36.5703125" style="55" customWidth="1"/>
    <col min="59" max="63" width="36.5703125" style="1" customWidth="1"/>
    <col min="64" max="64" width="3.28515625" style="1" customWidth="1"/>
    <col min="65" max="65" width="3.28515625" style="1" hidden="1" customWidth="1"/>
    <col min="66" max="73" width="33.7109375" style="1" hidden="1" customWidth="1"/>
    <col min="74" max="75" width="13.5703125" style="55" hidden="1" customWidth="1"/>
    <col min="76" max="85" width="19.42578125" style="1" hidden="1" customWidth="1"/>
    <col min="86" max="86" width="19.42578125" style="3" hidden="1" customWidth="1"/>
    <col min="87" max="89" width="19.42578125" style="1" hidden="1" customWidth="1"/>
    <col min="90" max="90" width="23.140625" style="1" hidden="1" customWidth="1"/>
    <col min="91" max="93" width="11.42578125" style="79" customWidth="1"/>
    <col min="94" max="16384" width="11.42578125" style="79"/>
  </cols>
  <sheetData>
    <row r="1" spans="1:94" s="76" customFormat="1" ht="18.75" customHeight="1">
      <c r="A1" s="419" t="s">
        <v>151</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1"/>
    </row>
    <row r="2" spans="1:94" ht="7.5" customHeight="1">
      <c r="A2" s="77"/>
      <c r="B2" s="77"/>
      <c r="C2" s="77"/>
      <c r="D2" s="77"/>
      <c r="E2" s="77"/>
      <c r="F2" s="77"/>
      <c r="G2" s="77"/>
      <c r="H2" s="77"/>
      <c r="I2" s="77"/>
      <c r="J2" s="77"/>
      <c r="K2" s="77"/>
      <c r="L2" s="77"/>
      <c r="M2" s="77"/>
      <c r="N2" s="78"/>
      <c r="O2" s="78"/>
      <c r="P2" s="78"/>
      <c r="Q2" s="78"/>
      <c r="R2" s="78"/>
      <c r="S2" s="78"/>
      <c r="T2" s="78"/>
      <c r="U2" s="78"/>
      <c r="V2" s="77"/>
      <c r="W2" s="77"/>
      <c r="X2" s="77"/>
      <c r="Y2" s="77"/>
      <c r="Z2" s="77"/>
      <c r="AA2" s="77"/>
      <c r="AB2" s="77"/>
      <c r="AC2" s="77"/>
      <c r="AD2" s="77"/>
      <c r="AE2" s="77"/>
      <c r="AF2" s="77"/>
      <c r="AG2" s="77"/>
      <c r="AH2" s="77"/>
      <c r="AI2" s="77"/>
      <c r="AJ2" s="77"/>
      <c r="AK2" s="77"/>
      <c r="AL2" s="77"/>
      <c r="AM2" s="77"/>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row>
    <row r="3" spans="1:94" s="76" customFormat="1" ht="18.75" customHeight="1">
      <c r="A3" s="419" t="s">
        <v>51</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1"/>
    </row>
    <row r="4" spans="1:94" ht="7.5" customHeight="1"/>
    <row r="5" spans="1:94" s="68" customFormat="1" ht="18" customHeight="1">
      <c r="A5" s="420" t="s">
        <v>310</v>
      </c>
      <c r="B5" s="420"/>
      <c r="C5" s="420"/>
      <c r="D5" s="420"/>
      <c r="E5" s="420"/>
      <c r="F5" s="420"/>
      <c r="G5" s="420"/>
      <c r="H5" s="420"/>
      <c r="I5" s="420"/>
      <c r="J5" s="420"/>
      <c r="K5" s="420"/>
      <c r="N5" s="421" t="s">
        <v>154</v>
      </c>
      <c r="O5" s="421"/>
      <c r="P5" s="421"/>
      <c r="Q5" s="421"/>
      <c r="R5" s="421"/>
      <c r="S5" s="421"/>
      <c r="T5" s="421"/>
      <c r="U5" s="421"/>
      <c r="V5" s="421"/>
      <c r="W5" s="421"/>
      <c r="X5" s="421"/>
      <c r="Y5" s="421"/>
      <c r="Z5" s="421"/>
      <c r="AA5" s="421"/>
      <c r="AB5" s="421"/>
      <c r="AC5" s="421"/>
      <c r="AD5" s="421"/>
      <c r="AE5" s="421"/>
      <c r="AF5" s="421"/>
      <c r="AG5" s="421"/>
      <c r="AH5" s="421"/>
      <c r="AI5" s="421"/>
      <c r="AJ5" s="421"/>
      <c r="AK5" s="421"/>
      <c r="AM5" s="67"/>
      <c r="AN5" s="422" t="s">
        <v>156</v>
      </c>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67"/>
      <c r="BM5" s="67"/>
      <c r="BN5" s="423" t="s">
        <v>152</v>
      </c>
      <c r="BO5" s="423"/>
      <c r="BP5" s="423"/>
      <c r="BQ5" s="423"/>
      <c r="BR5" s="423"/>
      <c r="BS5" s="423"/>
      <c r="BT5" s="423"/>
      <c r="BU5" s="423"/>
      <c r="BV5" s="423"/>
      <c r="BW5" s="423"/>
      <c r="BX5" s="423"/>
      <c r="BY5" s="423"/>
      <c r="BZ5" s="423"/>
      <c r="CA5" s="423"/>
      <c r="CB5" s="423"/>
      <c r="CC5" s="423"/>
      <c r="CD5" s="423"/>
      <c r="CE5" s="423"/>
      <c r="CF5" s="423"/>
      <c r="CG5" s="423"/>
      <c r="CH5" s="423"/>
      <c r="CI5" s="423"/>
      <c r="CJ5" s="423"/>
      <c r="CK5" s="423"/>
    </row>
    <row r="6" spans="1:94" ht="5.25" customHeight="1">
      <c r="AM6" s="82"/>
      <c r="AV6" s="1"/>
      <c r="AW6" s="1"/>
      <c r="BF6" s="1"/>
      <c r="BL6" s="4"/>
      <c r="BM6" s="4"/>
      <c r="CH6" s="1"/>
    </row>
    <row r="7" spans="1:94" s="70" customFormat="1" ht="25.5" customHeight="1">
      <c r="A7" s="222" t="s">
        <v>118</v>
      </c>
      <c r="B7" s="222"/>
      <c r="C7" s="222"/>
      <c r="D7" s="222"/>
      <c r="E7" s="222"/>
      <c r="F7" s="222"/>
      <c r="G7" s="222"/>
      <c r="H7" s="222"/>
      <c r="I7" s="222"/>
      <c r="J7" s="222"/>
      <c r="K7" s="222"/>
      <c r="L7" s="69"/>
      <c r="M7" s="69"/>
      <c r="N7" s="222" t="s">
        <v>118</v>
      </c>
      <c r="O7" s="222"/>
      <c r="P7" s="222"/>
      <c r="Q7" s="222"/>
      <c r="R7" s="222"/>
      <c r="S7" s="222"/>
      <c r="T7" s="222"/>
      <c r="U7" s="222"/>
      <c r="V7" s="222"/>
      <c r="W7" s="222"/>
      <c r="X7" s="222"/>
      <c r="Y7" s="222"/>
      <c r="Z7" s="222"/>
      <c r="AA7" s="222"/>
      <c r="AB7" s="222"/>
      <c r="AC7" s="222"/>
      <c r="AD7" s="222"/>
      <c r="AE7" s="222"/>
      <c r="AF7" s="222"/>
      <c r="AG7" s="222"/>
      <c r="AH7" s="222"/>
      <c r="AI7" s="222"/>
      <c r="AJ7" s="222"/>
      <c r="AK7" s="222"/>
      <c r="AL7" s="69"/>
      <c r="AM7" s="69"/>
      <c r="AN7" s="222" t="s">
        <v>118</v>
      </c>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69"/>
      <c r="BM7" s="69"/>
      <c r="BN7" s="222" t="s">
        <v>118</v>
      </c>
      <c r="BO7" s="222"/>
      <c r="BP7" s="222"/>
      <c r="BQ7" s="222"/>
      <c r="BR7" s="222"/>
      <c r="BS7" s="222"/>
      <c r="BT7" s="222"/>
      <c r="BU7" s="222"/>
      <c r="BV7" s="222"/>
      <c r="BW7" s="222"/>
      <c r="BX7" s="222"/>
      <c r="BY7" s="222"/>
      <c r="BZ7" s="222"/>
      <c r="CA7" s="222"/>
      <c r="CB7" s="222"/>
      <c r="CC7" s="222"/>
      <c r="CD7" s="222"/>
      <c r="CE7" s="222"/>
      <c r="CF7" s="222"/>
      <c r="CG7" s="222"/>
      <c r="CH7" s="222"/>
      <c r="CI7" s="222"/>
      <c r="CJ7" s="222"/>
      <c r="CK7" s="222"/>
    </row>
    <row r="8" spans="1:94" ht="6" customHeight="1" thickBot="1">
      <c r="A8" s="77"/>
      <c r="B8" s="77"/>
      <c r="C8" s="77"/>
      <c r="D8" s="77"/>
      <c r="E8" s="77"/>
      <c r="F8" s="77"/>
      <c r="G8" s="77"/>
      <c r="H8" s="77"/>
      <c r="I8" s="77"/>
      <c r="J8" s="77"/>
      <c r="K8" s="77"/>
      <c r="L8" s="77"/>
      <c r="M8" s="77"/>
      <c r="N8" s="78"/>
      <c r="O8" s="78"/>
      <c r="P8" s="78"/>
      <c r="Q8" s="78"/>
      <c r="R8" s="78"/>
      <c r="S8" s="78"/>
      <c r="T8" s="78"/>
      <c r="U8" s="78"/>
      <c r="V8" s="77"/>
      <c r="W8" s="77"/>
      <c r="X8" s="77"/>
      <c r="Y8" s="77"/>
      <c r="Z8" s="77"/>
      <c r="AA8" s="77"/>
      <c r="AB8" s="77"/>
      <c r="AC8" s="77"/>
      <c r="AD8" s="77"/>
      <c r="AE8" s="77"/>
      <c r="AF8" s="77"/>
      <c r="AG8" s="77"/>
      <c r="AH8" s="77"/>
      <c r="AI8" s="77"/>
      <c r="AJ8" s="77"/>
      <c r="AK8" s="77"/>
      <c r="AL8" s="77"/>
      <c r="AM8" s="77"/>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4" s="83" customFormat="1" ht="12.75" customHeight="1" thickBot="1">
      <c r="A9" s="5"/>
      <c r="B9" s="5"/>
      <c r="C9" s="5"/>
      <c r="D9" s="5"/>
      <c r="E9" s="5"/>
      <c r="F9" s="5"/>
      <c r="G9" s="5"/>
      <c r="H9" s="5"/>
      <c r="I9" s="5"/>
      <c r="J9" s="5"/>
      <c r="K9" s="5"/>
      <c r="L9" s="5"/>
      <c r="M9" s="5"/>
      <c r="N9" s="308" t="s">
        <v>155</v>
      </c>
      <c r="O9" s="308"/>
      <c r="P9" s="308"/>
      <c r="Q9" s="308"/>
      <c r="R9" s="308"/>
      <c r="S9" s="308"/>
      <c r="T9" s="308"/>
      <c r="U9" s="308"/>
      <c r="V9" s="308"/>
      <c r="W9" s="308"/>
      <c r="X9" s="308"/>
      <c r="Y9" s="308"/>
      <c r="Z9" s="308"/>
      <c r="AA9" s="308"/>
      <c r="AB9" s="308"/>
      <c r="AC9" s="308"/>
      <c r="AD9" s="308"/>
      <c r="AE9" s="308"/>
      <c r="AF9" s="308"/>
      <c r="AG9" s="308"/>
      <c r="AH9" s="308"/>
      <c r="AI9" s="308"/>
      <c r="AJ9" s="308"/>
      <c r="AK9" s="308"/>
      <c r="AL9" s="10"/>
      <c r="AM9" s="44"/>
      <c r="AN9" s="308" t="s">
        <v>157</v>
      </c>
      <c r="AO9" s="308"/>
      <c r="AP9" s="308"/>
      <c r="AQ9" s="308"/>
      <c r="AR9" s="308"/>
      <c r="AS9" s="308"/>
      <c r="AT9" s="308"/>
      <c r="AU9" s="308"/>
      <c r="AV9" s="308"/>
      <c r="AW9" s="308"/>
      <c r="AX9" s="308"/>
      <c r="AY9" s="308"/>
      <c r="AZ9" s="308"/>
      <c r="BA9" s="308"/>
      <c r="BB9" s="308"/>
      <c r="BC9" s="308"/>
      <c r="BD9" s="308"/>
      <c r="BE9" s="308"/>
      <c r="BF9" s="308"/>
      <c r="BG9" s="308"/>
      <c r="BH9" s="308"/>
      <c r="BI9" s="308"/>
      <c r="BJ9" s="308"/>
      <c r="BK9" s="308"/>
      <c r="BL9" s="53"/>
      <c r="BM9" s="53"/>
      <c r="BN9" s="308" t="s">
        <v>153</v>
      </c>
      <c r="BO9" s="308"/>
      <c r="BP9" s="308"/>
      <c r="BQ9" s="308"/>
      <c r="BR9" s="308"/>
      <c r="BS9" s="308"/>
      <c r="BT9" s="308"/>
      <c r="BU9" s="308"/>
      <c r="BV9" s="308"/>
      <c r="BW9" s="308"/>
      <c r="BX9" s="308"/>
      <c r="BY9" s="308"/>
      <c r="BZ9" s="308"/>
      <c r="CA9" s="308"/>
      <c r="CB9" s="308"/>
      <c r="CC9" s="308"/>
      <c r="CD9" s="308"/>
      <c r="CE9" s="308"/>
      <c r="CF9" s="308"/>
      <c r="CG9" s="308"/>
      <c r="CH9" s="308"/>
      <c r="CI9" s="308"/>
      <c r="CJ9" s="308"/>
      <c r="CK9" s="308"/>
      <c r="CL9" s="3"/>
    </row>
    <row r="10" spans="1:94" s="84" customFormat="1" ht="44.25" customHeight="1" thickBot="1">
      <c r="A10" s="226" t="s">
        <v>0</v>
      </c>
      <c r="B10" s="228"/>
      <c r="C10" s="226" t="s">
        <v>1</v>
      </c>
      <c r="D10" s="227"/>
      <c r="E10" s="228"/>
      <c r="F10" s="226" t="s">
        <v>2</v>
      </c>
      <c r="G10" s="227"/>
      <c r="H10" s="228"/>
      <c r="I10" s="48" t="s">
        <v>3</v>
      </c>
      <c r="J10" s="238" t="s">
        <v>15</v>
      </c>
      <c r="K10" s="238"/>
      <c r="L10" s="54"/>
      <c r="M10" s="54"/>
      <c r="N10" s="238" t="s">
        <v>33</v>
      </c>
      <c r="O10" s="238"/>
      <c r="P10" s="238"/>
      <c r="Q10" s="238"/>
      <c r="R10" s="238"/>
      <c r="S10" s="238"/>
      <c r="T10" s="238"/>
      <c r="U10" s="238"/>
      <c r="V10" s="48" t="s">
        <v>34</v>
      </c>
      <c r="W10" s="48" t="s">
        <v>97</v>
      </c>
      <c r="X10" s="238" t="s">
        <v>35</v>
      </c>
      <c r="Y10" s="238"/>
      <c r="Z10" s="238"/>
      <c r="AA10" s="238"/>
      <c r="AB10" s="238"/>
      <c r="AC10" s="238"/>
      <c r="AD10" s="238"/>
      <c r="AE10" s="238"/>
      <c r="AF10" s="238"/>
      <c r="AG10" s="238"/>
      <c r="AH10" s="238"/>
      <c r="AI10" s="238"/>
      <c r="AJ10" s="238"/>
      <c r="AK10" s="238"/>
      <c r="AL10" s="43"/>
      <c r="AM10" s="11"/>
      <c r="AN10" s="238" t="s">
        <v>33</v>
      </c>
      <c r="AO10" s="238"/>
      <c r="AP10" s="238"/>
      <c r="AQ10" s="238"/>
      <c r="AR10" s="238"/>
      <c r="AS10" s="238"/>
      <c r="AT10" s="238"/>
      <c r="AU10" s="238"/>
      <c r="AV10" s="48" t="s">
        <v>96</v>
      </c>
      <c r="AW10" s="48" t="s">
        <v>97</v>
      </c>
      <c r="AX10" s="238" t="s">
        <v>35</v>
      </c>
      <c r="AY10" s="238"/>
      <c r="AZ10" s="238"/>
      <c r="BA10" s="238"/>
      <c r="BB10" s="238"/>
      <c r="BC10" s="238"/>
      <c r="BD10" s="238"/>
      <c r="BE10" s="238"/>
      <c r="BF10" s="238"/>
      <c r="BG10" s="238"/>
      <c r="BH10" s="238"/>
      <c r="BI10" s="238"/>
      <c r="BJ10" s="238"/>
      <c r="BK10" s="238"/>
      <c r="BL10" s="54"/>
      <c r="BM10" s="54"/>
      <c r="BN10" s="238" t="s">
        <v>33</v>
      </c>
      <c r="BO10" s="238"/>
      <c r="BP10" s="238"/>
      <c r="BQ10" s="238"/>
      <c r="BR10" s="238"/>
      <c r="BS10" s="238"/>
      <c r="BT10" s="238"/>
      <c r="BU10" s="238"/>
      <c r="BV10" s="48" t="s">
        <v>122</v>
      </c>
      <c r="BW10" s="48" t="s">
        <v>97</v>
      </c>
      <c r="BX10" s="238" t="s">
        <v>35</v>
      </c>
      <c r="BY10" s="238"/>
      <c r="BZ10" s="238"/>
      <c r="CA10" s="238"/>
      <c r="CB10" s="238"/>
      <c r="CC10" s="238"/>
      <c r="CD10" s="238"/>
      <c r="CE10" s="238"/>
      <c r="CF10" s="238"/>
      <c r="CG10" s="238"/>
      <c r="CH10" s="238"/>
      <c r="CI10" s="238"/>
      <c r="CJ10" s="238"/>
      <c r="CK10" s="238"/>
      <c r="CL10" s="54"/>
    </row>
    <row r="11" spans="1:94" s="83" customFormat="1" ht="85.5" customHeight="1" thickBot="1">
      <c r="A11" s="187" t="s">
        <v>4</v>
      </c>
      <c r="B11" s="188"/>
      <c r="C11" s="64" t="s">
        <v>162</v>
      </c>
      <c r="D11" s="315" t="s">
        <v>86</v>
      </c>
      <c r="E11" s="316"/>
      <c r="F11" s="448" t="s">
        <v>37</v>
      </c>
      <c r="G11" s="426"/>
      <c r="H11" s="427"/>
      <c r="I11" s="51" t="s">
        <v>123</v>
      </c>
      <c r="J11" s="433" t="s">
        <v>158</v>
      </c>
      <c r="K11" s="433"/>
      <c r="L11" s="5"/>
      <c r="M11" s="5"/>
      <c r="N11" s="404" t="s">
        <v>319</v>
      </c>
      <c r="O11" s="404"/>
      <c r="P11" s="404"/>
      <c r="Q11" s="404"/>
      <c r="R11" s="404"/>
      <c r="S11" s="404"/>
      <c r="T11" s="404"/>
      <c r="U11" s="404"/>
      <c r="V11" s="121">
        <v>1</v>
      </c>
      <c r="W11" s="122">
        <v>1</v>
      </c>
      <c r="X11" s="197" t="s">
        <v>391</v>
      </c>
      <c r="Y11" s="197"/>
      <c r="Z11" s="197"/>
      <c r="AA11" s="197"/>
      <c r="AB11" s="197"/>
      <c r="AC11" s="197"/>
      <c r="AD11" s="197"/>
      <c r="AE11" s="197"/>
      <c r="AF11" s="197"/>
      <c r="AG11" s="197"/>
      <c r="AH11" s="197"/>
      <c r="AI11" s="197"/>
      <c r="AJ11" s="197"/>
      <c r="AK11" s="197"/>
      <c r="AL11" s="43"/>
      <c r="AM11" s="12"/>
      <c r="AN11" s="253" t="s">
        <v>624</v>
      </c>
      <c r="AO11" s="254"/>
      <c r="AP11" s="254"/>
      <c r="AQ11" s="254"/>
      <c r="AR11" s="254"/>
      <c r="AS11" s="254"/>
      <c r="AT11" s="254"/>
      <c r="AU11" s="255"/>
      <c r="AV11" s="121" t="s">
        <v>389</v>
      </c>
      <c r="AW11" s="122">
        <v>1</v>
      </c>
      <c r="AX11" s="253" t="s">
        <v>624</v>
      </c>
      <c r="AY11" s="254"/>
      <c r="AZ11" s="254"/>
      <c r="BA11" s="254"/>
      <c r="BB11" s="254"/>
      <c r="BC11" s="254"/>
      <c r="BD11" s="254"/>
      <c r="BE11" s="254"/>
      <c r="BF11" s="254"/>
      <c r="BG11" s="254"/>
      <c r="BH11" s="254"/>
      <c r="BI11" s="254"/>
      <c r="BJ11" s="254"/>
      <c r="BK11" s="255"/>
      <c r="BL11" s="3"/>
      <c r="BM11" s="3"/>
      <c r="BN11" s="174"/>
      <c r="BO11" s="175"/>
      <c r="BP11" s="175"/>
      <c r="BQ11" s="175"/>
      <c r="BR11" s="175"/>
      <c r="BS11" s="175"/>
      <c r="BT11" s="175"/>
      <c r="BU11" s="176"/>
      <c r="BV11" s="38"/>
      <c r="BW11" s="38"/>
      <c r="BX11" s="416"/>
      <c r="BY11" s="417"/>
      <c r="BZ11" s="417"/>
      <c r="CA11" s="417"/>
      <c r="CB11" s="417"/>
      <c r="CC11" s="417"/>
      <c r="CD11" s="417"/>
      <c r="CE11" s="417"/>
      <c r="CF11" s="417"/>
      <c r="CG11" s="417"/>
      <c r="CH11" s="417"/>
      <c r="CI11" s="417"/>
      <c r="CJ11" s="417"/>
      <c r="CK11" s="418"/>
      <c r="CL11" s="3"/>
    </row>
    <row r="12" spans="1:94" s="83" customFormat="1" ht="59.25" customHeight="1" thickBot="1">
      <c r="A12" s="187" t="s">
        <v>5</v>
      </c>
      <c r="B12" s="188"/>
      <c r="C12" s="65" t="s">
        <v>163</v>
      </c>
      <c r="D12" s="441" t="s">
        <v>159</v>
      </c>
      <c r="E12" s="442"/>
      <c r="F12" s="428" t="s">
        <v>160</v>
      </c>
      <c r="G12" s="429"/>
      <c r="H12" s="430"/>
      <c r="I12" s="52" t="s">
        <v>168</v>
      </c>
      <c r="J12" s="324" t="s">
        <v>161</v>
      </c>
      <c r="K12" s="324"/>
      <c r="L12" s="5"/>
      <c r="M12" s="5"/>
      <c r="N12" s="197" t="s">
        <v>320</v>
      </c>
      <c r="O12" s="197"/>
      <c r="P12" s="197"/>
      <c r="Q12" s="197"/>
      <c r="R12" s="197"/>
      <c r="S12" s="197"/>
      <c r="T12" s="197"/>
      <c r="U12" s="197"/>
      <c r="V12" s="116">
        <v>1</v>
      </c>
      <c r="W12" s="117">
        <v>1</v>
      </c>
      <c r="X12" s="197" t="s">
        <v>391</v>
      </c>
      <c r="Y12" s="197"/>
      <c r="Z12" s="197"/>
      <c r="AA12" s="197"/>
      <c r="AB12" s="197"/>
      <c r="AC12" s="197"/>
      <c r="AD12" s="197"/>
      <c r="AE12" s="197"/>
      <c r="AF12" s="197"/>
      <c r="AG12" s="197"/>
      <c r="AH12" s="197"/>
      <c r="AI12" s="197"/>
      <c r="AJ12" s="197"/>
      <c r="AK12" s="197"/>
      <c r="AL12" s="43"/>
      <c r="AM12" s="12"/>
      <c r="AN12" s="253" t="s">
        <v>624</v>
      </c>
      <c r="AO12" s="254"/>
      <c r="AP12" s="254"/>
      <c r="AQ12" s="254"/>
      <c r="AR12" s="254"/>
      <c r="AS12" s="254"/>
      <c r="AT12" s="254"/>
      <c r="AU12" s="255"/>
      <c r="AV12" s="121" t="s">
        <v>389</v>
      </c>
      <c r="AW12" s="122">
        <v>1</v>
      </c>
      <c r="AX12" s="253" t="s">
        <v>624</v>
      </c>
      <c r="AY12" s="254"/>
      <c r="AZ12" s="254"/>
      <c r="BA12" s="254"/>
      <c r="BB12" s="254"/>
      <c r="BC12" s="254"/>
      <c r="BD12" s="254"/>
      <c r="BE12" s="254"/>
      <c r="BF12" s="254"/>
      <c r="BG12" s="254"/>
      <c r="BH12" s="254"/>
      <c r="BI12" s="254"/>
      <c r="BJ12" s="254"/>
      <c r="BK12" s="255"/>
      <c r="BL12" s="3"/>
      <c r="BM12" s="3"/>
      <c r="BN12" s="174"/>
      <c r="BO12" s="175"/>
      <c r="BP12" s="175"/>
      <c r="BQ12" s="175"/>
      <c r="BR12" s="175"/>
      <c r="BS12" s="175"/>
      <c r="BT12" s="175"/>
      <c r="BU12" s="176"/>
      <c r="BV12" s="31"/>
      <c r="BW12" s="31"/>
      <c r="BX12" s="174"/>
      <c r="BY12" s="175"/>
      <c r="BZ12" s="175"/>
      <c r="CA12" s="175"/>
      <c r="CB12" s="175"/>
      <c r="CC12" s="175"/>
      <c r="CD12" s="175"/>
      <c r="CE12" s="175"/>
      <c r="CF12" s="175"/>
      <c r="CG12" s="175"/>
      <c r="CH12" s="175"/>
      <c r="CI12" s="175"/>
      <c r="CJ12" s="175"/>
      <c r="CK12" s="176"/>
      <c r="CL12" s="3"/>
    </row>
    <row r="13" spans="1:94" s="83" customFormat="1" ht="65.25" customHeight="1" thickBot="1">
      <c r="A13" s="215" t="s">
        <v>7</v>
      </c>
      <c r="B13" s="216"/>
      <c r="C13" s="65" t="s">
        <v>164</v>
      </c>
      <c r="D13" s="441" t="s">
        <v>98</v>
      </c>
      <c r="E13" s="442"/>
      <c r="F13" s="428" t="s">
        <v>85</v>
      </c>
      <c r="G13" s="429"/>
      <c r="H13" s="430"/>
      <c r="I13" s="52" t="s">
        <v>168</v>
      </c>
      <c r="J13" s="415" t="s">
        <v>169</v>
      </c>
      <c r="K13" s="415"/>
      <c r="L13" s="5"/>
      <c r="M13" s="5"/>
      <c r="N13" s="197"/>
      <c r="O13" s="197"/>
      <c r="P13" s="197"/>
      <c r="Q13" s="197"/>
      <c r="R13" s="197"/>
      <c r="S13" s="197"/>
      <c r="T13" s="197"/>
      <c r="U13" s="197"/>
      <c r="V13" s="116" t="s">
        <v>389</v>
      </c>
      <c r="W13" s="117" t="s">
        <v>389</v>
      </c>
      <c r="X13" s="197" t="s">
        <v>392</v>
      </c>
      <c r="Y13" s="197"/>
      <c r="Z13" s="197"/>
      <c r="AA13" s="197"/>
      <c r="AB13" s="197"/>
      <c r="AC13" s="197"/>
      <c r="AD13" s="197"/>
      <c r="AE13" s="197"/>
      <c r="AF13" s="197"/>
      <c r="AG13" s="197"/>
      <c r="AH13" s="197"/>
      <c r="AI13" s="197"/>
      <c r="AJ13" s="197"/>
      <c r="AK13" s="197"/>
      <c r="AL13" s="43"/>
      <c r="AM13" s="12"/>
      <c r="AN13" s="197"/>
      <c r="AO13" s="197"/>
      <c r="AP13" s="197"/>
      <c r="AQ13" s="197"/>
      <c r="AR13" s="197"/>
      <c r="AS13" s="197"/>
      <c r="AT13" s="197"/>
      <c r="AU13" s="197"/>
      <c r="AV13" s="121" t="s">
        <v>389</v>
      </c>
      <c r="AW13" s="122" t="s">
        <v>389</v>
      </c>
      <c r="AX13" s="197" t="s">
        <v>627</v>
      </c>
      <c r="AY13" s="197"/>
      <c r="AZ13" s="197"/>
      <c r="BA13" s="197"/>
      <c r="BB13" s="197"/>
      <c r="BC13" s="197"/>
      <c r="BD13" s="197"/>
      <c r="BE13" s="197"/>
      <c r="BF13" s="197"/>
      <c r="BG13" s="197"/>
      <c r="BH13" s="197"/>
      <c r="BI13" s="197"/>
      <c r="BJ13" s="197"/>
      <c r="BK13" s="197"/>
      <c r="BL13" s="3"/>
      <c r="BM13" s="3"/>
      <c r="BN13" s="174"/>
      <c r="BO13" s="175"/>
      <c r="BP13" s="175"/>
      <c r="BQ13" s="175"/>
      <c r="BR13" s="175"/>
      <c r="BS13" s="175"/>
      <c r="BT13" s="175"/>
      <c r="BU13" s="176"/>
      <c r="BV13" s="31"/>
      <c r="BW13" s="31"/>
      <c r="BX13" s="174"/>
      <c r="BY13" s="175"/>
      <c r="BZ13" s="175"/>
      <c r="CA13" s="175"/>
      <c r="CB13" s="175"/>
      <c r="CC13" s="175"/>
      <c r="CD13" s="175"/>
      <c r="CE13" s="175"/>
      <c r="CF13" s="175"/>
      <c r="CG13" s="175"/>
      <c r="CH13" s="175"/>
      <c r="CI13" s="175"/>
      <c r="CJ13" s="175"/>
      <c r="CK13" s="176"/>
      <c r="CL13" s="3"/>
    </row>
    <row r="14" spans="1:94" s="83" customFormat="1" ht="159" customHeight="1" thickBot="1">
      <c r="A14" s="193"/>
      <c r="B14" s="194"/>
      <c r="C14" s="66" t="s">
        <v>165</v>
      </c>
      <c r="D14" s="243" t="s">
        <v>99</v>
      </c>
      <c r="E14" s="244"/>
      <c r="F14" s="431" t="s">
        <v>46</v>
      </c>
      <c r="G14" s="432"/>
      <c r="H14" s="335"/>
      <c r="I14" s="50" t="s">
        <v>28</v>
      </c>
      <c r="J14" s="366" t="s">
        <v>170</v>
      </c>
      <c r="K14" s="366"/>
      <c r="L14" s="5"/>
      <c r="M14" s="5"/>
      <c r="N14" s="197" t="s">
        <v>321</v>
      </c>
      <c r="O14" s="197"/>
      <c r="P14" s="197"/>
      <c r="Q14" s="197"/>
      <c r="R14" s="197"/>
      <c r="S14" s="197"/>
      <c r="T14" s="197"/>
      <c r="U14" s="197"/>
      <c r="V14" s="116">
        <v>1</v>
      </c>
      <c r="W14" s="117">
        <v>0.33333333333333331</v>
      </c>
      <c r="X14" s="197" t="s">
        <v>393</v>
      </c>
      <c r="Y14" s="197"/>
      <c r="Z14" s="197"/>
      <c r="AA14" s="197"/>
      <c r="AB14" s="197"/>
      <c r="AC14" s="197"/>
      <c r="AD14" s="197"/>
      <c r="AE14" s="197"/>
      <c r="AF14" s="197"/>
      <c r="AG14" s="197"/>
      <c r="AH14" s="197"/>
      <c r="AI14" s="197"/>
      <c r="AJ14" s="197"/>
      <c r="AK14" s="197"/>
      <c r="AL14" s="43"/>
      <c r="AM14" s="12"/>
      <c r="AN14" s="404" t="s">
        <v>581</v>
      </c>
      <c r="AO14" s="404"/>
      <c r="AP14" s="404"/>
      <c r="AQ14" s="404"/>
      <c r="AR14" s="404"/>
      <c r="AS14" s="404"/>
      <c r="AT14" s="404"/>
      <c r="AU14" s="404"/>
      <c r="AV14" s="121">
        <v>1</v>
      </c>
      <c r="AW14" s="33">
        <v>0.66659999999999997</v>
      </c>
      <c r="AX14" s="197" t="s">
        <v>625</v>
      </c>
      <c r="AY14" s="197"/>
      <c r="AZ14" s="197"/>
      <c r="BA14" s="197"/>
      <c r="BB14" s="197"/>
      <c r="BC14" s="197"/>
      <c r="BD14" s="197"/>
      <c r="BE14" s="197"/>
      <c r="BF14" s="197"/>
      <c r="BG14" s="197"/>
      <c r="BH14" s="197"/>
      <c r="BI14" s="197"/>
      <c r="BJ14" s="197"/>
      <c r="BK14" s="197"/>
      <c r="BL14" s="3"/>
      <c r="BM14" s="3"/>
      <c r="BN14" s="174"/>
      <c r="BO14" s="175"/>
      <c r="BP14" s="175"/>
      <c r="BQ14" s="175"/>
      <c r="BR14" s="175"/>
      <c r="BS14" s="175"/>
      <c r="BT14" s="175"/>
      <c r="BU14" s="176"/>
      <c r="BV14" s="31"/>
      <c r="BW14" s="31"/>
      <c r="BX14" s="174"/>
      <c r="BY14" s="175"/>
      <c r="BZ14" s="175"/>
      <c r="CA14" s="175"/>
      <c r="CB14" s="175"/>
      <c r="CC14" s="175"/>
      <c r="CD14" s="175"/>
      <c r="CE14" s="175"/>
      <c r="CF14" s="175"/>
      <c r="CG14" s="175"/>
      <c r="CH14" s="175"/>
      <c r="CI14" s="175"/>
      <c r="CJ14" s="175"/>
      <c r="CK14" s="176"/>
      <c r="CL14" s="3"/>
      <c r="CM14" s="3"/>
      <c r="CN14" s="3"/>
      <c r="CO14" s="3"/>
      <c r="CP14" s="3"/>
    </row>
    <row r="15" spans="1:94" s="83" customFormat="1" ht="94.5" customHeight="1" thickBot="1">
      <c r="A15" s="187" t="s">
        <v>6</v>
      </c>
      <c r="B15" s="188"/>
      <c r="C15" s="64" t="s">
        <v>166</v>
      </c>
      <c r="D15" s="315" t="s">
        <v>47</v>
      </c>
      <c r="E15" s="316"/>
      <c r="F15" s="425" t="s">
        <v>48</v>
      </c>
      <c r="G15" s="426"/>
      <c r="H15" s="427"/>
      <c r="I15" s="51" t="s">
        <v>17</v>
      </c>
      <c r="J15" s="433" t="s">
        <v>171</v>
      </c>
      <c r="K15" s="433"/>
      <c r="L15" s="5"/>
      <c r="M15" s="5"/>
      <c r="N15" s="197" t="s">
        <v>322</v>
      </c>
      <c r="O15" s="197"/>
      <c r="P15" s="197"/>
      <c r="Q15" s="197"/>
      <c r="R15" s="197"/>
      <c r="S15" s="197"/>
      <c r="T15" s="197"/>
      <c r="U15" s="197"/>
      <c r="V15" s="116">
        <v>1</v>
      </c>
      <c r="W15" s="117">
        <v>0.33333333333333331</v>
      </c>
      <c r="X15" s="197" t="s">
        <v>393</v>
      </c>
      <c r="Y15" s="197"/>
      <c r="Z15" s="197"/>
      <c r="AA15" s="197"/>
      <c r="AB15" s="197"/>
      <c r="AC15" s="197"/>
      <c r="AD15" s="197"/>
      <c r="AE15" s="197"/>
      <c r="AF15" s="197"/>
      <c r="AG15" s="197"/>
      <c r="AH15" s="197"/>
      <c r="AI15" s="197"/>
      <c r="AJ15" s="197"/>
      <c r="AK15" s="197"/>
      <c r="AL15" s="43"/>
      <c r="AM15" s="12"/>
      <c r="AN15" s="404" t="s">
        <v>582</v>
      </c>
      <c r="AO15" s="404"/>
      <c r="AP15" s="404"/>
      <c r="AQ15" s="404"/>
      <c r="AR15" s="404"/>
      <c r="AS15" s="404"/>
      <c r="AT15" s="404"/>
      <c r="AU15" s="404"/>
      <c r="AV15" s="121">
        <v>1</v>
      </c>
      <c r="AW15" s="33">
        <v>0.66659999999999997</v>
      </c>
      <c r="AX15" s="197" t="s">
        <v>625</v>
      </c>
      <c r="AY15" s="197"/>
      <c r="AZ15" s="197"/>
      <c r="BA15" s="197"/>
      <c r="BB15" s="197"/>
      <c r="BC15" s="197"/>
      <c r="BD15" s="197"/>
      <c r="BE15" s="197"/>
      <c r="BF15" s="197"/>
      <c r="BG15" s="197"/>
      <c r="BH15" s="197"/>
      <c r="BI15" s="197"/>
      <c r="BJ15" s="197"/>
      <c r="BK15" s="197"/>
      <c r="BL15" s="3"/>
      <c r="BM15" s="3"/>
      <c r="BN15" s="174"/>
      <c r="BO15" s="175"/>
      <c r="BP15" s="175"/>
      <c r="BQ15" s="175"/>
      <c r="BR15" s="175"/>
      <c r="BS15" s="175"/>
      <c r="BT15" s="175"/>
      <c r="BU15" s="176"/>
      <c r="BV15" s="31"/>
      <c r="BW15" s="31"/>
      <c r="BX15" s="174"/>
      <c r="BY15" s="175"/>
      <c r="BZ15" s="175"/>
      <c r="CA15" s="175"/>
      <c r="CB15" s="175"/>
      <c r="CC15" s="175"/>
      <c r="CD15" s="175"/>
      <c r="CE15" s="175"/>
      <c r="CF15" s="175"/>
      <c r="CG15" s="175"/>
      <c r="CH15" s="175"/>
      <c r="CI15" s="175"/>
      <c r="CJ15" s="175"/>
      <c r="CK15" s="176"/>
      <c r="CL15" s="3"/>
    </row>
    <row r="16" spans="1:94" s="83" customFormat="1" ht="69.75" customHeight="1" thickBot="1">
      <c r="A16" s="187" t="s">
        <v>8</v>
      </c>
      <c r="B16" s="188"/>
      <c r="C16" s="64" t="s">
        <v>167</v>
      </c>
      <c r="D16" s="315" t="s">
        <v>49</v>
      </c>
      <c r="E16" s="316"/>
      <c r="F16" s="425" t="s">
        <v>50</v>
      </c>
      <c r="G16" s="426"/>
      <c r="H16" s="427"/>
      <c r="I16" s="51" t="s">
        <v>36</v>
      </c>
      <c r="J16" s="433" t="s">
        <v>172</v>
      </c>
      <c r="K16" s="433"/>
      <c r="L16" s="5"/>
      <c r="M16" s="5"/>
      <c r="N16" s="404" t="s">
        <v>394</v>
      </c>
      <c r="O16" s="404"/>
      <c r="P16" s="404"/>
      <c r="Q16" s="404"/>
      <c r="R16" s="404"/>
      <c r="S16" s="404"/>
      <c r="T16" s="404"/>
      <c r="U16" s="404"/>
      <c r="V16" s="116">
        <v>1</v>
      </c>
      <c r="W16" s="117">
        <v>0.33333333333333331</v>
      </c>
      <c r="X16" s="197" t="s">
        <v>393</v>
      </c>
      <c r="Y16" s="197"/>
      <c r="Z16" s="197"/>
      <c r="AA16" s="197"/>
      <c r="AB16" s="197"/>
      <c r="AC16" s="197"/>
      <c r="AD16" s="197"/>
      <c r="AE16" s="197"/>
      <c r="AF16" s="197"/>
      <c r="AG16" s="197"/>
      <c r="AH16" s="197"/>
      <c r="AI16" s="197"/>
      <c r="AJ16" s="197"/>
      <c r="AK16" s="197"/>
      <c r="AL16" s="43"/>
      <c r="AM16" s="12"/>
      <c r="AN16" s="404" t="s">
        <v>583</v>
      </c>
      <c r="AO16" s="404"/>
      <c r="AP16" s="404"/>
      <c r="AQ16" s="404"/>
      <c r="AR16" s="404"/>
      <c r="AS16" s="404"/>
      <c r="AT16" s="404"/>
      <c r="AU16" s="404"/>
      <c r="AV16" s="121">
        <v>1</v>
      </c>
      <c r="AW16" s="33">
        <v>0.66659999999999997</v>
      </c>
      <c r="AX16" s="197" t="s">
        <v>626</v>
      </c>
      <c r="AY16" s="197"/>
      <c r="AZ16" s="197"/>
      <c r="BA16" s="197"/>
      <c r="BB16" s="197"/>
      <c r="BC16" s="197"/>
      <c r="BD16" s="197"/>
      <c r="BE16" s="197"/>
      <c r="BF16" s="197"/>
      <c r="BG16" s="197"/>
      <c r="BH16" s="197"/>
      <c r="BI16" s="197"/>
      <c r="BJ16" s="197"/>
      <c r="BK16" s="197"/>
      <c r="BL16" s="3"/>
      <c r="BM16" s="3"/>
      <c r="BN16" s="174"/>
      <c r="BO16" s="175"/>
      <c r="BP16" s="175"/>
      <c r="BQ16" s="175"/>
      <c r="BR16" s="175"/>
      <c r="BS16" s="175"/>
      <c r="BT16" s="175"/>
      <c r="BU16" s="176"/>
      <c r="BV16" s="31"/>
      <c r="BW16" s="31"/>
      <c r="BX16" s="174"/>
      <c r="BY16" s="175"/>
      <c r="BZ16" s="175"/>
      <c r="CA16" s="175"/>
      <c r="CB16" s="175"/>
      <c r="CC16" s="175"/>
      <c r="CD16" s="175"/>
      <c r="CE16" s="175"/>
      <c r="CF16" s="175"/>
      <c r="CG16" s="175"/>
      <c r="CH16" s="175"/>
      <c r="CI16" s="175"/>
      <c r="CJ16" s="175"/>
      <c r="CK16" s="176"/>
      <c r="CL16" s="3"/>
    </row>
    <row r="17" spans="1:96" s="83" customFormat="1">
      <c r="A17" s="53"/>
      <c r="B17" s="53"/>
      <c r="C17" s="13"/>
      <c r="D17" s="13"/>
      <c r="E17" s="13"/>
      <c r="F17" s="13"/>
      <c r="G17" s="13"/>
      <c r="H17" s="13"/>
      <c r="I17" s="53"/>
      <c r="J17" s="53"/>
      <c r="K17" s="53"/>
      <c r="L17" s="5"/>
      <c r="M17" s="5"/>
      <c r="N17" s="14"/>
      <c r="O17" s="15"/>
      <c r="P17" s="15"/>
      <c r="Q17" s="15"/>
      <c r="R17" s="15"/>
      <c r="S17" s="15"/>
      <c r="T17" s="15"/>
      <c r="U17" s="15"/>
      <c r="V17" s="16"/>
      <c r="W17" s="54"/>
      <c r="X17" s="17"/>
      <c r="Y17" s="17"/>
      <c r="Z17" s="17"/>
      <c r="AA17" s="14"/>
      <c r="AB17" s="14"/>
      <c r="AC17" s="14"/>
      <c r="AD17" s="14"/>
      <c r="AE17" s="14"/>
      <c r="AF17" s="14"/>
      <c r="AG17" s="14"/>
      <c r="AH17" s="14"/>
      <c r="AI17" s="14"/>
      <c r="AJ17" s="14"/>
      <c r="AK17" s="14"/>
      <c r="AL17" s="14"/>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54"/>
      <c r="BW17" s="54"/>
      <c r="BX17" s="3"/>
      <c r="BY17" s="3"/>
      <c r="BZ17" s="3"/>
      <c r="CA17" s="3"/>
      <c r="CB17" s="3"/>
      <c r="CC17" s="3"/>
      <c r="CD17" s="3"/>
      <c r="CE17" s="3"/>
      <c r="CF17" s="3"/>
      <c r="CG17" s="3"/>
      <c r="CH17" s="3"/>
      <c r="CI17" s="3"/>
      <c r="CJ17" s="3"/>
      <c r="CK17" s="3"/>
      <c r="CL17" s="3"/>
    </row>
    <row r="18" spans="1:96" s="83" customFormat="1">
      <c r="A18" s="3"/>
      <c r="B18" s="3"/>
      <c r="C18" s="3"/>
      <c r="D18" s="3"/>
      <c r="E18" s="3"/>
      <c r="F18" s="3"/>
      <c r="G18" s="3"/>
      <c r="H18" s="3"/>
      <c r="I18" s="3"/>
      <c r="J18" s="3"/>
      <c r="K18" s="3"/>
      <c r="L18" s="3"/>
      <c r="M18" s="3"/>
      <c r="N18" s="18"/>
      <c r="O18" s="18"/>
      <c r="P18" s="18"/>
      <c r="Q18" s="18"/>
      <c r="R18" s="18"/>
      <c r="S18" s="18"/>
      <c r="T18" s="18"/>
      <c r="U18" s="18"/>
      <c r="V18" s="3"/>
      <c r="W18" s="54"/>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54"/>
      <c r="BW18" s="54"/>
      <c r="BX18" s="3"/>
      <c r="BY18" s="3"/>
      <c r="BZ18" s="3"/>
      <c r="CA18" s="3"/>
      <c r="CB18" s="3"/>
      <c r="CC18" s="3"/>
      <c r="CD18" s="3"/>
      <c r="CE18" s="3"/>
      <c r="CF18" s="3"/>
      <c r="CG18" s="3"/>
      <c r="CH18" s="3"/>
      <c r="CI18" s="3"/>
      <c r="CJ18" s="3"/>
      <c r="CK18" s="3"/>
      <c r="CL18" s="3"/>
    </row>
    <row r="19" spans="1:96" s="70" customFormat="1" ht="25.5" customHeight="1">
      <c r="A19" s="222" t="s">
        <v>115</v>
      </c>
      <c r="B19" s="222"/>
      <c r="C19" s="222"/>
      <c r="D19" s="222"/>
      <c r="E19" s="222"/>
      <c r="F19" s="222"/>
      <c r="G19" s="222"/>
      <c r="H19" s="222"/>
      <c r="I19" s="222"/>
      <c r="J19" s="222"/>
      <c r="K19" s="222"/>
      <c r="L19" s="69"/>
      <c r="M19" s="69"/>
      <c r="N19" s="222" t="s">
        <v>115</v>
      </c>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69"/>
      <c r="AM19" s="69"/>
      <c r="AN19" s="222" t="s">
        <v>115</v>
      </c>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69"/>
      <c r="BM19" s="69"/>
      <c r="BN19" s="222" t="s">
        <v>115</v>
      </c>
      <c r="BO19" s="222"/>
      <c r="BP19" s="222"/>
      <c r="BQ19" s="222"/>
      <c r="BR19" s="222"/>
      <c r="BS19" s="222"/>
      <c r="BT19" s="222"/>
      <c r="BU19" s="222"/>
      <c r="BV19" s="222"/>
      <c r="BW19" s="222"/>
      <c r="BX19" s="222"/>
      <c r="BY19" s="222"/>
      <c r="BZ19" s="222"/>
      <c r="CA19" s="222"/>
      <c r="CB19" s="222"/>
      <c r="CC19" s="222"/>
      <c r="CD19" s="222"/>
      <c r="CE19" s="222"/>
      <c r="CF19" s="222"/>
      <c r="CG19" s="222"/>
      <c r="CH19" s="222"/>
      <c r="CI19" s="222"/>
      <c r="CJ19" s="222"/>
      <c r="CK19" s="222"/>
    </row>
    <row r="20" spans="1:96" ht="14.25" customHeight="1" thickBot="1">
      <c r="A20" s="2"/>
      <c r="B20" s="2"/>
      <c r="C20" s="2"/>
      <c r="D20" s="2"/>
      <c r="E20" s="2"/>
      <c r="F20" s="2"/>
      <c r="G20" s="2"/>
      <c r="H20" s="2"/>
      <c r="I20" s="2"/>
      <c r="J20" s="2"/>
      <c r="K20" s="2"/>
      <c r="L20" s="2"/>
      <c r="M20" s="2"/>
      <c r="N20" s="19"/>
      <c r="O20" s="19"/>
      <c r="P20" s="19"/>
      <c r="Q20" s="19"/>
      <c r="R20" s="19"/>
      <c r="S20" s="19"/>
      <c r="T20" s="19"/>
      <c r="U20" s="19"/>
      <c r="V20" s="2"/>
      <c r="W20" s="53"/>
      <c r="X20" s="2"/>
      <c r="Y20" s="2"/>
      <c r="Z20" s="2"/>
      <c r="AA20" s="2"/>
      <c r="AB20" s="2"/>
      <c r="AC20" s="2"/>
      <c r="AD20" s="2"/>
      <c r="AE20" s="2"/>
      <c r="AF20" s="2"/>
      <c r="AG20" s="2"/>
      <c r="AH20" s="2"/>
      <c r="AI20" s="2"/>
      <c r="AJ20" s="2"/>
      <c r="AK20" s="2"/>
      <c r="AL20" s="2"/>
      <c r="AM20" s="2"/>
      <c r="AN20" s="2"/>
      <c r="AO20" s="2"/>
      <c r="AP20" s="2"/>
      <c r="AQ20" s="2"/>
      <c r="AR20" s="2"/>
      <c r="AS20" s="2"/>
      <c r="AT20" s="2"/>
      <c r="AU20" s="5"/>
      <c r="AV20" s="5"/>
      <c r="AW20" s="5"/>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row>
    <row r="21" spans="1:96" s="83" customFormat="1" ht="12.75" customHeight="1" thickBot="1">
      <c r="A21" s="5"/>
      <c r="B21" s="5"/>
      <c r="C21" s="5"/>
      <c r="D21" s="5"/>
      <c r="E21" s="5"/>
      <c r="F21" s="5"/>
      <c r="G21" s="5"/>
      <c r="H21" s="5"/>
      <c r="I21" s="5"/>
      <c r="J21" s="5"/>
      <c r="K21" s="5"/>
      <c r="L21" s="5"/>
      <c r="M21" s="5"/>
      <c r="N21" s="308" t="s">
        <v>155</v>
      </c>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10"/>
      <c r="AM21" s="44"/>
      <c r="AN21" s="308" t="s">
        <v>157</v>
      </c>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53"/>
      <c r="BM21" s="53"/>
      <c r="BN21" s="308" t="s">
        <v>153</v>
      </c>
      <c r="BO21" s="308"/>
      <c r="BP21" s="308"/>
      <c r="BQ21" s="308"/>
      <c r="BR21" s="308"/>
      <c r="BS21" s="308"/>
      <c r="BT21" s="308"/>
      <c r="BU21" s="308"/>
      <c r="BV21" s="308"/>
      <c r="BW21" s="308"/>
      <c r="BX21" s="308"/>
      <c r="BY21" s="308"/>
      <c r="BZ21" s="308"/>
      <c r="CA21" s="308"/>
      <c r="CB21" s="308"/>
      <c r="CC21" s="308"/>
      <c r="CD21" s="308"/>
      <c r="CE21" s="308"/>
      <c r="CF21" s="308"/>
      <c r="CG21" s="308"/>
      <c r="CH21" s="308"/>
      <c r="CI21" s="308"/>
      <c r="CJ21" s="308"/>
      <c r="CK21" s="308"/>
      <c r="CL21" s="3"/>
    </row>
    <row r="22" spans="1:96" ht="29.25" customHeight="1" thickBot="1">
      <c r="A22" s="238" t="s">
        <v>12</v>
      </c>
      <c r="B22" s="350" t="s">
        <v>52</v>
      </c>
      <c r="C22" s="213" t="s">
        <v>53</v>
      </c>
      <c r="D22" s="213"/>
      <c r="E22" s="212" t="s">
        <v>57</v>
      </c>
      <c r="F22" s="212" t="s">
        <v>54</v>
      </c>
      <c r="G22" s="350" t="s">
        <v>58</v>
      </c>
      <c r="H22" s="350" t="s">
        <v>87</v>
      </c>
      <c r="I22" s="350" t="s">
        <v>55</v>
      </c>
      <c r="J22" s="226" t="s">
        <v>56</v>
      </c>
      <c r="K22" s="228"/>
      <c r="L22" s="1"/>
      <c r="M22" s="3"/>
      <c r="N22" s="238" t="s">
        <v>33</v>
      </c>
      <c r="O22" s="238"/>
      <c r="P22" s="238"/>
      <c r="Q22" s="238"/>
      <c r="R22" s="238"/>
      <c r="S22" s="238"/>
      <c r="T22" s="238"/>
      <c r="U22" s="238"/>
      <c r="V22" s="238" t="s">
        <v>34</v>
      </c>
      <c r="W22" s="350" t="s">
        <v>97</v>
      </c>
      <c r="X22" s="212" t="s">
        <v>35</v>
      </c>
      <c r="Y22" s="213"/>
      <c r="Z22" s="213"/>
      <c r="AA22" s="213"/>
      <c r="AB22" s="213"/>
      <c r="AC22" s="213"/>
      <c r="AD22" s="213"/>
      <c r="AE22" s="213"/>
      <c r="AF22" s="213"/>
      <c r="AG22" s="213"/>
      <c r="AH22" s="213"/>
      <c r="AI22" s="213"/>
      <c r="AJ22" s="213"/>
      <c r="AK22" s="214"/>
      <c r="AL22" s="20"/>
      <c r="AM22" s="20"/>
      <c r="AN22" s="238" t="s">
        <v>33</v>
      </c>
      <c r="AO22" s="238"/>
      <c r="AP22" s="238"/>
      <c r="AQ22" s="238"/>
      <c r="AR22" s="238"/>
      <c r="AS22" s="238"/>
      <c r="AT22" s="238"/>
      <c r="AU22" s="238"/>
      <c r="AV22" s="350" t="s">
        <v>96</v>
      </c>
      <c r="AW22" s="350" t="s">
        <v>97</v>
      </c>
      <c r="AX22" s="212" t="s">
        <v>35</v>
      </c>
      <c r="AY22" s="213"/>
      <c r="AZ22" s="213"/>
      <c r="BA22" s="213"/>
      <c r="BB22" s="213"/>
      <c r="BC22" s="213"/>
      <c r="BD22" s="213"/>
      <c r="BE22" s="213"/>
      <c r="BF22" s="213"/>
      <c r="BG22" s="213"/>
      <c r="BH22" s="213"/>
      <c r="BI22" s="213"/>
      <c r="BJ22" s="213"/>
      <c r="BK22" s="214"/>
      <c r="BL22" s="53"/>
      <c r="BM22" s="53"/>
      <c r="BN22" s="238" t="s">
        <v>33</v>
      </c>
      <c r="BO22" s="238"/>
      <c r="BP22" s="238"/>
      <c r="BQ22" s="238"/>
      <c r="BR22" s="238"/>
      <c r="BS22" s="238"/>
      <c r="BT22" s="238"/>
      <c r="BU22" s="238"/>
      <c r="BV22" s="350" t="s">
        <v>96</v>
      </c>
      <c r="BW22" s="350" t="s">
        <v>97</v>
      </c>
      <c r="BX22" s="212" t="s">
        <v>35</v>
      </c>
      <c r="BY22" s="213"/>
      <c r="BZ22" s="213"/>
      <c r="CA22" s="213"/>
      <c r="CB22" s="213"/>
      <c r="CC22" s="213"/>
      <c r="CD22" s="213"/>
      <c r="CE22" s="213"/>
      <c r="CF22" s="213"/>
      <c r="CG22" s="213"/>
      <c r="CH22" s="213"/>
      <c r="CI22" s="213"/>
      <c r="CJ22" s="213"/>
      <c r="CK22" s="214"/>
    </row>
    <row r="23" spans="1:96" ht="29.25" customHeight="1" thickBot="1">
      <c r="A23" s="238"/>
      <c r="B23" s="351"/>
      <c r="C23" s="348"/>
      <c r="D23" s="348"/>
      <c r="E23" s="347"/>
      <c r="F23" s="347"/>
      <c r="G23" s="351"/>
      <c r="H23" s="351"/>
      <c r="I23" s="351"/>
      <c r="J23" s="21" t="s">
        <v>13</v>
      </c>
      <c r="K23" s="22" t="s">
        <v>14</v>
      </c>
      <c r="L23" s="1"/>
      <c r="M23" s="3"/>
      <c r="N23" s="238"/>
      <c r="O23" s="238"/>
      <c r="P23" s="238"/>
      <c r="Q23" s="238"/>
      <c r="R23" s="238"/>
      <c r="S23" s="238"/>
      <c r="T23" s="238"/>
      <c r="U23" s="238"/>
      <c r="V23" s="238"/>
      <c r="W23" s="351"/>
      <c r="X23" s="347"/>
      <c r="Y23" s="348"/>
      <c r="Z23" s="348"/>
      <c r="AA23" s="348"/>
      <c r="AB23" s="348"/>
      <c r="AC23" s="348"/>
      <c r="AD23" s="348"/>
      <c r="AE23" s="348"/>
      <c r="AF23" s="348"/>
      <c r="AG23" s="348"/>
      <c r="AH23" s="348"/>
      <c r="AI23" s="348"/>
      <c r="AJ23" s="348"/>
      <c r="AK23" s="349"/>
      <c r="AL23" s="20"/>
      <c r="AM23" s="20"/>
      <c r="AN23" s="238"/>
      <c r="AO23" s="238"/>
      <c r="AP23" s="238"/>
      <c r="AQ23" s="238"/>
      <c r="AR23" s="238"/>
      <c r="AS23" s="238"/>
      <c r="AT23" s="238"/>
      <c r="AU23" s="238"/>
      <c r="AV23" s="351"/>
      <c r="AW23" s="351"/>
      <c r="AX23" s="347"/>
      <c r="AY23" s="348"/>
      <c r="AZ23" s="348"/>
      <c r="BA23" s="348"/>
      <c r="BB23" s="348"/>
      <c r="BC23" s="348"/>
      <c r="BD23" s="348"/>
      <c r="BE23" s="348"/>
      <c r="BF23" s="348"/>
      <c r="BG23" s="348"/>
      <c r="BH23" s="348"/>
      <c r="BI23" s="348"/>
      <c r="BJ23" s="348"/>
      <c r="BK23" s="349"/>
      <c r="BL23" s="53"/>
      <c r="BM23" s="53"/>
      <c r="BN23" s="238"/>
      <c r="BO23" s="238"/>
      <c r="BP23" s="238"/>
      <c r="BQ23" s="238"/>
      <c r="BR23" s="238"/>
      <c r="BS23" s="238"/>
      <c r="BT23" s="238"/>
      <c r="BU23" s="238"/>
      <c r="BV23" s="351"/>
      <c r="BW23" s="351"/>
      <c r="BX23" s="347"/>
      <c r="BY23" s="348"/>
      <c r="BZ23" s="348"/>
      <c r="CA23" s="348"/>
      <c r="CB23" s="348"/>
      <c r="CC23" s="348"/>
      <c r="CD23" s="348"/>
      <c r="CE23" s="348"/>
      <c r="CF23" s="348"/>
      <c r="CG23" s="348"/>
      <c r="CH23" s="348"/>
      <c r="CI23" s="348"/>
      <c r="CJ23" s="348"/>
      <c r="CK23" s="349"/>
    </row>
    <row r="24" spans="1:96" ht="409.6" customHeight="1" thickBot="1">
      <c r="A24" s="141" t="s">
        <v>9</v>
      </c>
      <c r="B24" s="136" t="s">
        <v>418</v>
      </c>
      <c r="C24" s="376" t="s">
        <v>419</v>
      </c>
      <c r="D24" s="376"/>
      <c r="E24" s="142" t="s">
        <v>420</v>
      </c>
      <c r="F24" s="137" t="s">
        <v>417</v>
      </c>
      <c r="G24" s="138" t="s">
        <v>124</v>
      </c>
      <c r="H24" s="137" t="s">
        <v>421</v>
      </c>
      <c r="I24" s="138" t="s">
        <v>422</v>
      </c>
      <c r="J24" s="139">
        <v>44652</v>
      </c>
      <c r="K24" s="140">
        <v>44880</v>
      </c>
      <c r="L24" s="1"/>
      <c r="M24" s="3"/>
      <c r="N24" s="281"/>
      <c r="O24" s="282"/>
      <c r="P24" s="282"/>
      <c r="Q24" s="282"/>
      <c r="R24" s="282"/>
      <c r="S24" s="282"/>
      <c r="T24" s="282"/>
      <c r="U24" s="283"/>
      <c r="V24" s="114"/>
      <c r="W24" s="114"/>
      <c r="X24" s="174"/>
      <c r="Y24" s="175"/>
      <c r="Z24" s="175"/>
      <c r="AA24" s="175"/>
      <c r="AB24" s="175"/>
      <c r="AC24" s="175"/>
      <c r="AD24" s="175"/>
      <c r="AE24" s="175"/>
      <c r="AF24" s="175"/>
      <c r="AG24" s="175"/>
      <c r="AH24" s="175"/>
      <c r="AI24" s="175"/>
      <c r="AJ24" s="175"/>
      <c r="AK24" s="176"/>
      <c r="AL24" s="20"/>
      <c r="AM24" s="20"/>
      <c r="AN24" s="414" t="s">
        <v>518</v>
      </c>
      <c r="AO24" s="210"/>
      <c r="AP24" s="210"/>
      <c r="AQ24" s="210"/>
      <c r="AR24" s="210"/>
      <c r="AS24" s="210"/>
      <c r="AT24" s="210"/>
      <c r="AU24" s="211"/>
      <c r="AV24" s="121">
        <v>1</v>
      </c>
      <c r="AW24" s="33">
        <v>0.42870000000000003</v>
      </c>
      <c r="AX24" s="174" t="s">
        <v>519</v>
      </c>
      <c r="AY24" s="175"/>
      <c r="AZ24" s="175"/>
      <c r="BA24" s="175"/>
      <c r="BB24" s="175"/>
      <c r="BC24" s="175"/>
      <c r="BD24" s="175"/>
      <c r="BE24" s="175"/>
      <c r="BF24" s="175"/>
      <c r="BG24" s="175"/>
      <c r="BH24" s="175"/>
      <c r="BI24" s="175"/>
      <c r="BJ24" s="175"/>
      <c r="BK24" s="176"/>
      <c r="BL24" s="123"/>
      <c r="BM24" s="123"/>
      <c r="BN24" s="309"/>
      <c r="BO24" s="175"/>
      <c r="BP24" s="175"/>
      <c r="BQ24" s="175"/>
      <c r="BR24" s="175"/>
      <c r="BS24" s="175"/>
      <c r="BT24" s="175"/>
      <c r="BU24" s="176"/>
      <c r="BV24" s="121"/>
      <c r="BW24" s="122"/>
      <c r="BX24" s="174"/>
      <c r="BY24" s="175"/>
      <c r="BZ24" s="175"/>
      <c r="CA24" s="175"/>
      <c r="CB24" s="175"/>
      <c r="CC24" s="175"/>
      <c r="CD24" s="175"/>
      <c r="CE24" s="175"/>
      <c r="CF24" s="175"/>
      <c r="CG24" s="175"/>
      <c r="CH24" s="175"/>
      <c r="CI24" s="175"/>
      <c r="CJ24" s="175"/>
      <c r="CK24" s="176"/>
    </row>
    <row r="25" spans="1:96" s="85" customFormat="1" ht="112.5" customHeight="1" thickBot="1">
      <c r="A25" s="272" t="s">
        <v>10</v>
      </c>
      <c r="B25" s="370" t="s">
        <v>173</v>
      </c>
      <c r="C25" s="275" t="s">
        <v>423</v>
      </c>
      <c r="D25" s="276"/>
      <c r="E25" s="373" t="s">
        <v>424</v>
      </c>
      <c r="F25" s="395" t="s">
        <v>175</v>
      </c>
      <c r="G25" s="395" t="s">
        <v>124</v>
      </c>
      <c r="H25" s="395" t="s">
        <v>177</v>
      </c>
      <c r="I25" s="395" t="s">
        <v>178</v>
      </c>
      <c r="J25" s="398">
        <v>44593</v>
      </c>
      <c r="K25" s="401">
        <v>44910</v>
      </c>
      <c r="L25" s="1"/>
      <c r="M25" s="3"/>
      <c r="N25" s="447" t="s">
        <v>365</v>
      </c>
      <c r="O25" s="260"/>
      <c r="P25" s="260"/>
      <c r="Q25" s="260"/>
      <c r="R25" s="260"/>
      <c r="S25" s="260"/>
      <c r="T25" s="260"/>
      <c r="U25" s="261"/>
      <c r="V25" s="114">
        <v>1</v>
      </c>
      <c r="W25" s="115">
        <v>4.4299999999999999E-2</v>
      </c>
      <c r="X25" s="386" t="s">
        <v>367</v>
      </c>
      <c r="Y25" s="387"/>
      <c r="Z25" s="387"/>
      <c r="AA25" s="387"/>
      <c r="AB25" s="387"/>
      <c r="AC25" s="387"/>
      <c r="AD25" s="387"/>
      <c r="AE25" s="387"/>
      <c r="AF25" s="387"/>
      <c r="AG25" s="387"/>
      <c r="AH25" s="387"/>
      <c r="AI25" s="387"/>
      <c r="AJ25" s="387"/>
      <c r="AK25" s="388"/>
      <c r="AL25" s="24"/>
      <c r="AM25" s="25"/>
      <c r="AN25" s="377" t="s">
        <v>516</v>
      </c>
      <c r="AO25" s="378"/>
      <c r="AP25" s="378"/>
      <c r="AQ25" s="378"/>
      <c r="AR25" s="378"/>
      <c r="AS25" s="378"/>
      <c r="AT25" s="378"/>
      <c r="AU25" s="379"/>
      <c r="AV25" s="305">
        <v>1</v>
      </c>
      <c r="AW25" s="284">
        <v>0.1429</v>
      </c>
      <c r="AX25" s="287" t="s">
        <v>629</v>
      </c>
      <c r="AY25" s="288"/>
      <c r="AZ25" s="288"/>
      <c r="BA25" s="288"/>
      <c r="BB25" s="288"/>
      <c r="BC25" s="288"/>
      <c r="BD25" s="288"/>
      <c r="BE25" s="288"/>
      <c r="BF25" s="288"/>
      <c r="BG25" s="288"/>
      <c r="BH25" s="288"/>
      <c r="BI25" s="288"/>
      <c r="BJ25" s="288"/>
      <c r="BK25" s="289"/>
      <c r="BL25" s="53"/>
      <c r="BM25" s="53"/>
      <c r="BN25" s="296"/>
      <c r="BO25" s="297"/>
      <c r="BP25" s="297"/>
      <c r="BQ25" s="297"/>
      <c r="BR25" s="297"/>
      <c r="BS25" s="297"/>
      <c r="BT25" s="297"/>
      <c r="BU25" s="298"/>
      <c r="BV25" s="305"/>
      <c r="BW25" s="305"/>
      <c r="BX25" s="405"/>
      <c r="BY25" s="406"/>
      <c r="BZ25" s="406"/>
      <c r="CA25" s="406"/>
      <c r="CB25" s="406"/>
      <c r="CC25" s="406"/>
      <c r="CD25" s="406"/>
      <c r="CE25" s="406"/>
      <c r="CF25" s="406"/>
      <c r="CG25" s="406"/>
      <c r="CH25" s="406"/>
      <c r="CI25" s="406"/>
      <c r="CJ25" s="406"/>
      <c r="CK25" s="407"/>
      <c r="CL25" s="6"/>
      <c r="CM25" s="79"/>
      <c r="CN25" s="79"/>
      <c r="CO25" s="79"/>
      <c r="CP25" s="79"/>
      <c r="CQ25" s="79"/>
      <c r="CR25" s="79"/>
    </row>
    <row r="26" spans="1:96" ht="112.5" customHeight="1" thickBot="1">
      <c r="A26" s="273"/>
      <c r="B26" s="371"/>
      <c r="C26" s="277"/>
      <c r="D26" s="278"/>
      <c r="E26" s="374"/>
      <c r="F26" s="396"/>
      <c r="G26" s="396"/>
      <c r="H26" s="396"/>
      <c r="I26" s="396"/>
      <c r="J26" s="399"/>
      <c r="K26" s="402"/>
      <c r="L26" s="1"/>
      <c r="M26" s="3"/>
      <c r="N26" s="281" t="s">
        <v>364</v>
      </c>
      <c r="O26" s="282"/>
      <c r="P26" s="282"/>
      <c r="Q26" s="282"/>
      <c r="R26" s="282"/>
      <c r="S26" s="282"/>
      <c r="T26" s="282"/>
      <c r="U26" s="283"/>
      <c r="V26" s="114">
        <v>1</v>
      </c>
      <c r="W26" s="115">
        <v>4.4299999999999999E-2</v>
      </c>
      <c r="X26" s="389"/>
      <c r="Y26" s="390"/>
      <c r="Z26" s="390"/>
      <c r="AA26" s="390"/>
      <c r="AB26" s="390"/>
      <c r="AC26" s="390"/>
      <c r="AD26" s="390"/>
      <c r="AE26" s="390"/>
      <c r="AF26" s="390"/>
      <c r="AG26" s="390"/>
      <c r="AH26" s="390"/>
      <c r="AI26" s="390"/>
      <c r="AJ26" s="390"/>
      <c r="AK26" s="391"/>
      <c r="AL26" s="24"/>
      <c r="AM26" s="25"/>
      <c r="AN26" s="380"/>
      <c r="AO26" s="381"/>
      <c r="AP26" s="381"/>
      <c r="AQ26" s="381"/>
      <c r="AR26" s="381"/>
      <c r="AS26" s="381"/>
      <c r="AT26" s="381"/>
      <c r="AU26" s="382"/>
      <c r="AV26" s="306"/>
      <c r="AW26" s="285"/>
      <c r="AX26" s="290"/>
      <c r="AY26" s="291"/>
      <c r="AZ26" s="291"/>
      <c r="BA26" s="291"/>
      <c r="BB26" s="291"/>
      <c r="BC26" s="291"/>
      <c r="BD26" s="291"/>
      <c r="BE26" s="291"/>
      <c r="BF26" s="291"/>
      <c r="BG26" s="291"/>
      <c r="BH26" s="291"/>
      <c r="BI26" s="291"/>
      <c r="BJ26" s="291"/>
      <c r="BK26" s="292"/>
      <c r="BL26" s="53"/>
      <c r="BM26" s="53"/>
      <c r="BN26" s="299"/>
      <c r="BO26" s="300"/>
      <c r="BP26" s="300"/>
      <c r="BQ26" s="300"/>
      <c r="BR26" s="300"/>
      <c r="BS26" s="300"/>
      <c r="BT26" s="300"/>
      <c r="BU26" s="301"/>
      <c r="BV26" s="306"/>
      <c r="BW26" s="306"/>
      <c r="BX26" s="408"/>
      <c r="BY26" s="409"/>
      <c r="BZ26" s="409"/>
      <c r="CA26" s="409"/>
      <c r="CB26" s="409"/>
      <c r="CC26" s="409"/>
      <c r="CD26" s="409"/>
      <c r="CE26" s="409"/>
      <c r="CF26" s="409"/>
      <c r="CG26" s="409"/>
      <c r="CH26" s="409"/>
      <c r="CI26" s="409"/>
      <c r="CJ26" s="409"/>
      <c r="CK26" s="410"/>
    </row>
    <row r="27" spans="1:96" ht="112.5" customHeight="1" thickBot="1">
      <c r="A27" s="273"/>
      <c r="B27" s="371"/>
      <c r="C27" s="277"/>
      <c r="D27" s="278"/>
      <c r="E27" s="374"/>
      <c r="F27" s="396"/>
      <c r="G27" s="396"/>
      <c r="H27" s="396"/>
      <c r="I27" s="396"/>
      <c r="J27" s="399"/>
      <c r="K27" s="402"/>
      <c r="L27" s="1"/>
      <c r="M27" s="3"/>
      <c r="N27" s="281" t="s">
        <v>363</v>
      </c>
      <c r="O27" s="282"/>
      <c r="P27" s="282"/>
      <c r="Q27" s="282"/>
      <c r="R27" s="282"/>
      <c r="S27" s="282"/>
      <c r="T27" s="282"/>
      <c r="U27" s="283"/>
      <c r="V27" s="114">
        <v>1</v>
      </c>
      <c r="W27" s="115">
        <v>4.4299999999999999E-2</v>
      </c>
      <c r="X27" s="389"/>
      <c r="Y27" s="390"/>
      <c r="Z27" s="390"/>
      <c r="AA27" s="390"/>
      <c r="AB27" s="390"/>
      <c r="AC27" s="390"/>
      <c r="AD27" s="390"/>
      <c r="AE27" s="390"/>
      <c r="AF27" s="390"/>
      <c r="AG27" s="390"/>
      <c r="AH27" s="390"/>
      <c r="AI27" s="390"/>
      <c r="AJ27" s="390"/>
      <c r="AK27" s="391"/>
      <c r="AL27" s="24"/>
      <c r="AM27" s="25"/>
      <c r="AN27" s="380"/>
      <c r="AO27" s="381"/>
      <c r="AP27" s="381"/>
      <c r="AQ27" s="381"/>
      <c r="AR27" s="381"/>
      <c r="AS27" s="381"/>
      <c r="AT27" s="381"/>
      <c r="AU27" s="382"/>
      <c r="AV27" s="306"/>
      <c r="AW27" s="285"/>
      <c r="AX27" s="290"/>
      <c r="AY27" s="291"/>
      <c r="AZ27" s="291"/>
      <c r="BA27" s="291"/>
      <c r="BB27" s="291"/>
      <c r="BC27" s="291"/>
      <c r="BD27" s="291"/>
      <c r="BE27" s="291"/>
      <c r="BF27" s="291"/>
      <c r="BG27" s="291"/>
      <c r="BH27" s="291"/>
      <c r="BI27" s="291"/>
      <c r="BJ27" s="291"/>
      <c r="BK27" s="292"/>
      <c r="BL27" s="53"/>
      <c r="BM27" s="53"/>
      <c r="BN27" s="299"/>
      <c r="BO27" s="300"/>
      <c r="BP27" s="300"/>
      <c r="BQ27" s="300"/>
      <c r="BR27" s="300"/>
      <c r="BS27" s="300"/>
      <c r="BT27" s="300"/>
      <c r="BU27" s="301"/>
      <c r="BV27" s="306"/>
      <c r="BW27" s="306"/>
      <c r="BX27" s="408"/>
      <c r="BY27" s="409"/>
      <c r="BZ27" s="409"/>
      <c r="CA27" s="409"/>
      <c r="CB27" s="409"/>
      <c r="CC27" s="409"/>
      <c r="CD27" s="409"/>
      <c r="CE27" s="409"/>
      <c r="CF27" s="409"/>
      <c r="CG27" s="409"/>
      <c r="CH27" s="409"/>
      <c r="CI27" s="409"/>
      <c r="CJ27" s="409"/>
      <c r="CK27" s="410"/>
    </row>
    <row r="28" spans="1:96" ht="111" customHeight="1" thickBot="1">
      <c r="A28" s="273"/>
      <c r="B28" s="371"/>
      <c r="C28" s="277"/>
      <c r="D28" s="278"/>
      <c r="E28" s="374"/>
      <c r="F28" s="396"/>
      <c r="G28" s="396"/>
      <c r="H28" s="396"/>
      <c r="I28" s="396"/>
      <c r="J28" s="399"/>
      <c r="K28" s="402"/>
      <c r="L28" s="1"/>
      <c r="M28" s="3"/>
      <c r="N28" s="281" t="s">
        <v>360</v>
      </c>
      <c r="O28" s="282"/>
      <c r="P28" s="282"/>
      <c r="Q28" s="282"/>
      <c r="R28" s="282"/>
      <c r="S28" s="282"/>
      <c r="T28" s="282"/>
      <c r="U28" s="283"/>
      <c r="V28" s="114">
        <v>1</v>
      </c>
      <c r="W28" s="115">
        <v>4.4299999999999999E-2</v>
      </c>
      <c r="X28" s="389"/>
      <c r="Y28" s="390"/>
      <c r="Z28" s="390"/>
      <c r="AA28" s="390"/>
      <c r="AB28" s="390"/>
      <c r="AC28" s="390"/>
      <c r="AD28" s="390"/>
      <c r="AE28" s="390"/>
      <c r="AF28" s="390"/>
      <c r="AG28" s="390"/>
      <c r="AH28" s="390"/>
      <c r="AI28" s="390"/>
      <c r="AJ28" s="390"/>
      <c r="AK28" s="391"/>
      <c r="AL28" s="24"/>
      <c r="AM28" s="25"/>
      <c r="AN28" s="380"/>
      <c r="AO28" s="381"/>
      <c r="AP28" s="381"/>
      <c r="AQ28" s="381"/>
      <c r="AR28" s="381"/>
      <c r="AS28" s="381"/>
      <c r="AT28" s="381"/>
      <c r="AU28" s="382"/>
      <c r="AV28" s="306"/>
      <c r="AW28" s="285"/>
      <c r="AX28" s="290"/>
      <c r="AY28" s="291"/>
      <c r="AZ28" s="291"/>
      <c r="BA28" s="291"/>
      <c r="BB28" s="291"/>
      <c r="BC28" s="291"/>
      <c r="BD28" s="291"/>
      <c r="BE28" s="291"/>
      <c r="BF28" s="291"/>
      <c r="BG28" s="291"/>
      <c r="BH28" s="291"/>
      <c r="BI28" s="291"/>
      <c r="BJ28" s="291"/>
      <c r="BK28" s="292"/>
      <c r="BL28" s="53"/>
      <c r="BM28" s="53"/>
      <c r="BN28" s="299"/>
      <c r="BO28" s="300"/>
      <c r="BP28" s="300"/>
      <c r="BQ28" s="300"/>
      <c r="BR28" s="300"/>
      <c r="BS28" s="300"/>
      <c r="BT28" s="300"/>
      <c r="BU28" s="301"/>
      <c r="BV28" s="306"/>
      <c r="BW28" s="306"/>
      <c r="BX28" s="408"/>
      <c r="BY28" s="409"/>
      <c r="BZ28" s="409"/>
      <c r="CA28" s="409"/>
      <c r="CB28" s="409"/>
      <c r="CC28" s="409"/>
      <c r="CD28" s="409"/>
      <c r="CE28" s="409"/>
      <c r="CF28" s="409"/>
      <c r="CG28" s="409"/>
      <c r="CH28" s="409"/>
      <c r="CI28" s="409"/>
      <c r="CJ28" s="409"/>
      <c r="CK28" s="410"/>
    </row>
    <row r="29" spans="1:96" ht="111" customHeight="1" thickBot="1">
      <c r="A29" s="273"/>
      <c r="B29" s="371"/>
      <c r="C29" s="277"/>
      <c r="D29" s="278"/>
      <c r="E29" s="374"/>
      <c r="F29" s="396"/>
      <c r="G29" s="396"/>
      <c r="H29" s="396"/>
      <c r="I29" s="396"/>
      <c r="J29" s="399"/>
      <c r="K29" s="402"/>
      <c r="L29" s="1"/>
      <c r="M29" s="3"/>
      <c r="N29" s="281" t="s">
        <v>361</v>
      </c>
      <c r="O29" s="282"/>
      <c r="P29" s="282"/>
      <c r="Q29" s="282"/>
      <c r="R29" s="282"/>
      <c r="S29" s="282"/>
      <c r="T29" s="282"/>
      <c r="U29" s="283"/>
      <c r="V29" s="114">
        <v>1</v>
      </c>
      <c r="W29" s="115">
        <v>4.4299999999999999E-2</v>
      </c>
      <c r="X29" s="389"/>
      <c r="Y29" s="390"/>
      <c r="Z29" s="390"/>
      <c r="AA29" s="390"/>
      <c r="AB29" s="390"/>
      <c r="AC29" s="390"/>
      <c r="AD29" s="390"/>
      <c r="AE29" s="390"/>
      <c r="AF29" s="390"/>
      <c r="AG29" s="390"/>
      <c r="AH29" s="390"/>
      <c r="AI29" s="390"/>
      <c r="AJ29" s="390"/>
      <c r="AK29" s="391"/>
      <c r="AL29" s="24"/>
      <c r="AM29" s="25"/>
      <c r="AN29" s="380"/>
      <c r="AO29" s="381"/>
      <c r="AP29" s="381"/>
      <c r="AQ29" s="381"/>
      <c r="AR29" s="381"/>
      <c r="AS29" s="381"/>
      <c r="AT29" s="381"/>
      <c r="AU29" s="382"/>
      <c r="AV29" s="306"/>
      <c r="AW29" s="285"/>
      <c r="AX29" s="290"/>
      <c r="AY29" s="291"/>
      <c r="AZ29" s="291"/>
      <c r="BA29" s="291"/>
      <c r="BB29" s="291"/>
      <c r="BC29" s="291"/>
      <c r="BD29" s="291"/>
      <c r="BE29" s="291"/>
      <c r="BF29" s="291"/>
      <c r="BG29" s="291"/>
      <c r="BH29" s="291"/>
      <c r="BI29" s="291"/>
      <c r="BJ29" s="291"/>
      <c r="BK29" s="292"/>
      <c r="BL29" s="53"/>
      <c r="BM29" s="53"/>
      <c r="BN29" s="299"/>
      <c r="BO29" s="300"/>
      <c r="BP29" s="300"/>
      <c r="BQ29" s="300"/>
      <c r="BR29" s="300"/>
      <c r="BS29" s="300"/>
      <c r="BT29" s="300"/>
      <c r="BU29" s="301"/>
      <c r="BV29" s="306"/>
      <c r="BW29" s="306"/>
      <c r="BX29" s="408"/>
      <c r="BY29" s="409"/>
      <c r="BZ29" s="409"/>
      <c r="CA29" s="409"/>
      <c r="CB29" s="409"/>
      <c r="CC29" s="409"/>
      <c r="CD29" s="409"/>
      <c r="CE29" s="409"/>
      <c r="CF29" s="409"/>
      <c r="CG29" s="409"/>
      <c r="CH29" s="409"/>
      <c r="CI29" s="409"/>
      <c r="CJ29" s="409"/>
      <c r="CK29" s="410"/>
    </row>
    <row r="30" spans="1:96" ht="111" customHeight="1" thickBot="1">
      <c r="A30" s="274"/>
      <c r="B30" s="372"/>
      <c r="C30" s="279"/>
      <c r="D30" s="280"/>
      <c r="E30" s="375"/>
      <c r="F30" s="397"/>
      <c r="G30" s="397"/>
      <c r="H30" s="397"/>
      <c r="I30" s="397"/>
      <c r="J30" s="400"/>
      <c r="K30" s="403"/>
      <c r="L30" s="1"/>
      <c r="M30" s="3"/>
      <c r="N30" s="281" t="s">
        <v>362</v>
      </c>
      <c r="O30" s="282"/>
      <c r="P30" s="282"/>
      <c r="Q30" s="282"/>
      <c r="R30" s="282"/>
      <c r="S30" s="282"/>
      <c r="T30" s="282"/>
      <c r="U30" s="283"/>
      <c r="V30" s="114">
        <v>1</v>
      </c>
      <c r="W30" s="115">
        <v>4.4299999999999999E-2</v>
      </c>
      <c r="X30" s="392"/>
      <c r="Y30" s="393"/>
      <c r="Z30" s="393"/>
      <c r="AA30" s="393"/>
      <c r="AB30" s="393"/>
      <c r="AC30" s="393"/>
      <c r="AD30" s="393"/>
      <c r="AE30" s="393"/>
      <c r="AF30" s="393"/>
      <c r="AG30" s="393"/>
      <c r="AH30" s="393"/>
      <c r="AI30" s="393"/>
      <c r="AJ30" s="393"/>
      <c r="AK30" s="394"/>
      <c r="AL30" s="24"/>
      <c r="AM30" s="25"/>
      <c r="AN30" s="383"/>
      <c r="AO30" s="384"/>
      <c r="AP30" s="384"/>
      <c r="AQ30" s="384"/>
      <c r="AR30" s="384"/>
      <c r="AS30" s="384"/>
      <c r="AT30" s="384"/>
      <c r="AU30" s="385"/>
      <c r="AV30" s="307"/>
      <c r="AW30" s="286"/>
      <c r="AX30" s="293"/>
      <c r="AY30" s="294"/>
      <c r="AZ30" s="294"/>
      <c r="BA30" s="294"/>
      <c r="BB30" s="294"/>
      <c r="BC30" s="294"/>
      <c r="BD30" s="294"/>
      <c r="BE30" s="294"/>
      <c r="BF30" s="294"/>
      <c r="BG30" s="294"/>
      <c r="BH30" s="294"/>
      <c r="BI30" s="294"/>
      <c r="BJ30" s="294"/>
      <c r="BK30" s="295"/>
      <c r="BL30" s="53"/>
      <c r="BM30" s="53"/>
      <c r="BN30" s="302"/>
      <c r="BO30" s="303"/>
      <c r="BP30" s="303"/>
      <c r="BQ30" s="303"/>
      <c r="BR30" s="303"/>
      <c r="BS30" s="303"/>
      <c r="BT30" s="303"/>
      <c r="BU30" s="304"/>
      <c r="BV30" s="307"/>
      <c r="BW30" s="307"/>
      <c r="BX30" s="411"/>
      <c r="BY30" s="412"/>
      <c r="BZ30" s="412"/>
      <c r="CA30" s="412"/>
      <c r="CB30" s="412"/>
      <c r="CC30" s="412"/>
      <c r="CD30" s="412"/>
      <c r="CE30" s="412"/>
      <c r="CF30" s="412"/>
      <c r="CG30" s="412"/>
      <c r="CH30" s="412"/>
      <c r="CI30" s="412"/>
      <c r="CJ30" s="412"/>
      <c r="CK30" s="413"/>
    </row>
    <row r="31" spans="1:96" ht="290.25" customHeight="1" thickBot="1">
      <c r="A31" s="141" t="s">
        <v>11</v>
      </c>
      <c r="B31" s="136" t="s">
        <v>425</v>
      </c>
      <c r="C31" s="376" t="s">
        <v>426</v>
      </c>
      <c r="D31" s="376"/>
      <c r="E31" s="142" t="s">
        <v>427</v>
      </c>
      <c r="F31" s="137" t="s">
        <v>428</v>
      </c>
      <c r="G31" s="138" t="s">
        <v>429</v>
      </c>
      <c r="H31" s="137" t="s">
        <v>427</v>
      </c>
      <c r="I31" s="138" t="s">
        <v>430</v>
      </c>
      <c r="J31" s="139">
        <v>44683</v>
      </c>
      <c r="K31" s="140">
        <v>44834</v>
      </c>
      <c r="L31" s="1"/>
      <c r="M31" s="3"/>
      <c r="N31" s="281"/>
      <c r="O31" s="282"/>
      <c r="P31" s="282"/>
      <c r="Q31" s="282"/>
      <c r="R31" s="282"/>
      <c r="S31" s="282"/>
      <c r="T31" s="282"/>
      <c r="U31" s="283"/>
      <c r="V31" s="114"/>
      <c r="W31" s="114"/>
      <c r="X31" s="174"/>
      <c r="Y31" s="175"/>
      <c r="Z31" s="175"/>
      <c r="AA31" s="175"/>
      <c r="AB31" s="175"/>
      <c r="AC31" s="175"/>
      <c r="AD31" s="175"/>
      <c r="AE31" s="175"/>
      <c r="AF31" s="175"/>
      <c r="AG31" s="175"/>
      <c r="AH31" s="175"/>
      <c r="AI31" s="175"/>
      <c r="AJ31" s="175"/>
      <c r="AK31" s="176"/>
      <c r="AL31" s="24"/>
      <c r="AM31" s="25"/>
      <c r="AN31" s="309" t="s">
        <v>578</v>
      </c>
      <c r="AO31" s="175"/>
      <c r="AP31" s="175"/>
      <c r="AQ31" s="175"/>
      <c r="AR31" s="175"/>
      <c r="AS31" s="175"/>
      <c r="AT31" s="175"/>
      <c r="AU31" s="176"/>
      <c r="AV31" s="488">
        <v>1</v>
      </c>
      <c r="AW31" s="489">
        <v>0.8</v>
      </c>
      <c r="AX31" s="174" t="s">
        <v>579</v>
      </c>
      <c r="AY31" s="175"/>
      <c r="AZ31" s="175"/>
      <c r="BA31" s="175"/>
      <c r="BB31" s="175"/>
      <c r="BC31" s="175"/>
      <c r="BD31" s="175"/>
      <c r="BE31" s="175"/>
      <c r="BF31" s="175"/>
      <c r="BG31" s="175"/>
      <c r="BH31" s="175"/>
      <c r="BI31" s="175"/>
      <c r="BJ31" s="175"/>
      <c r="BK31" s="176"/>
      <c r="BL31" s="131"/>
      <c r="BM31" s="131"/>
      <c r="BN31" s="309"/>
      <c r="BO31" s="175"/>
      <c r="BP31" s="175"/>
      <c r="BQ31" s="175"/>
      <c r="BR31" s="175"/>
      <c r="BS31" s="175"/>
      <c r="BT31" s="175"/>
      <c r="BU31" s="176"/>
      <c r="BV31" s="121"/>
      <c r="BW31" s="122"/>
      <c r="BX31" s="174"/>
      <c r="BY31" s="175"/>
      <c r="BZ31" s="175"/>
      <c r="CA31" s="175"/>
      <c r="CB31" s="175"/>
      <c r="CC31" s="175"/>
      <c r="CD31" s="175"/>
      <c r="CE31" s="175"/>
      <c r="CF31" s="175"/>
      <c r="CG31" s="175"/>
      <c r="CH31" s="175"/>
      <c r="CI31" s="175"/>
      <c r="CJ31" s="175"/>
      <c r="CK31" s="176"/>
    </row>
    <row r="32" spans="1:96" ht="290.25" customHeight="1" thickBot="1">
      <c r="A32" s="157" t="s">
        <v>21</v>
      </c>
      <c r="B32" s="23" t="s">
        <v>174</v>
      </c>
      <c r="C32" s="317" t="s">
        <v>181</v>
      </c>
      <c r="D32" s="317"/>
      <c r="E32" s="71" t="s">
        <v>182</v>
      </c>
      <c r="F32" s="128" t="s">
        <v>180</v>
      </c>
      <c r="G32" s="132" t="s">
        <v>176</v>
      </c>
      <c r="H32" s="158" t="s">
        <v>431</v>
      </c>
      <c r="I32" s="132" t="s">
        <v>179</v>
      </c>
      <c r="J32" s="134">
        <v>44593</v>
      </c>
      <c r="K32" s="135">
        <v>44681</v>
      </c>
      <c r="L32" s="1"/>
      <c r="M32" s="3"/>
      <c r="N32" s="281" t="s">
        <v>359</v>
      </c>
      <c r="O32" s="282"/>
      <c r="P32" s="282"/>
      <c r="Q32" s="282"/>
      <c r="R32" s="282"/>
      <c r="S32" s="282"/>
      <c r="T32" s="282"/>
      <c r="U32" s="283"/>
      <c r="V32" s="114">
        <v>1</v>
      </c>
      <c r="W32" s="114">
        <v>1</v>
      </c>
      <c r="X32" s="174" t="s">
        <v>366</v>
      </c>
      <c r="Y32" s="175"/>
      <c r="Z32" s="175"/>
      <c r="AA32" s="175"/>
      <c r="AB32" s="175"/>
      <c r="AC32" s="175"/>
      <c r="AD32" s="175"/>
      <c r="AE32" s="175"/>
      <c r="AF32" s="175"/>
      <c r="AG32" s="175"/>
      <c r="AH32" s="175"/>
      <c r="AI32" s="175"/>
      <c r="AJ32" s="175"/>
      <c r="AK32" s="176"/>
      <c r="AL32" s="24"/>
      <c r="AM32" s="25"/>
      <c r="AN32" s="309" t="s">
        <v>515</v>
      </c>
      <c r="AO32" s="175"/>
      <c r="AP32" s="175"/>
      <c r="AQ32" s="175"/>
      <c r="AR32" s="175"/>
      <c r="AS32" s="175"/>
      <c r="AT32" s="175"/>
      <c r="AU32" s="176"/>
      <c r="AV32" s="31" t="s">
        <v>389</v>
      </c>
      <c r="AW32" s="32">
        <v>1</v>
      </c>
      <c r="AX32" s="174" t="s">
        <v>517</v>
      </c>
      <c r="AY32" s="175"/>
      <c r="AZ32" s="175"/>
      <c r="BA32" s="175"/>
      <c r="BB32" s="175"/>
      <c r="BC32" s="175"/>
      <c r="BD32" s="175"/>
      <c r="BE32" s="175"/>
      <c r="BF32" s="175"/>
      <c r="BG32" s="175"/>
      <c r="BH32" s="175"/>
      <c r="BI32" s="175"/>
      <c r="BJ32" s="175"/>
      <c r="BK32" s="176"/>
      <c r="BL32" s="53"/>
      <c r="BM32" s="53"/>
      <c r="BN32" s="309"/>
      <c r="BO32" s="175"/>
      <c r="BP32" s="175"/>
      <c r="BQ32" s="175"/>
      <c r="BR32" s="175"/>
      <c r="BS32" s="175"/>
      <c r="BT32" s="175"/>
      <c r="BU32" s="176"/>
      <c r="BV32" s="31"/>
      <c r="BW32" s="32"/>
      <c r="BX32" s="174"/>
      <c r="BY32" s="175"/>
      <c r="BZ32" s="175"/>
      <c r="CA32" s="175"/>
      <c r="CB32" s="175"/>
      <c r="CC32" s="175"/>
      <c r="CD32" s="175"/>
      <c r="CE32" s="175"/>
      <c r="CF32" s="175"/>
      <c r="CG32" s="175"/>
      <c r="CH32" s="175"/>
      <c r="CI32" s="175"/>
      <c r="CJ32" s="175"/>
      <c r="CK32" s="176"/>
    </row>
    <row r="33" spans="1:92">
      <c r="A33" s="1"/>
      <c r="B33" s="1"/>
      <c r="C33" s="1"/>
      <c r="D33" s="1"/>
      <c r="E33" s="1"/>
      <c r="F33" s="1"/>
      <c r="G33" s="1"/>
      <c r="H33" s="1"/>
      <c r="I33" s="4"/>
      <c r="J33" s="1"/>
      <c r="K33" s="1"/>
      <c r="L33" s="1"/>
      <c r="M33" s="1"/>
      <c r="N33" s="26"/>
      <c r="O33" s="26"/>
      <c r="P33" s="26"/>
      <c r="Q33" s="26"/>
      <c r="R33" s="26"/>
      <c r="S33" s="26"/>
      <c r="T33" s="26"/>
      <c r="U33" s="26"/>
      <c r="V33" s="1"/>
      <c r="W33" s="55"/>
      <c r="X33" s="1"/>
      <c r="Y33" s="1"/>
      <c r="Z33" s="1"/>
      <c r="AA33" s="1"/>
      <c r="AB33" s="1"/>
      <c r="AC33" s="1"/>
      <c r="AD33" s="1"/>
      <c r="AE33" s="1"/>
      <c r="AF33" s="1"/>
      <c r="AG33" s="1"/>
      <c r="AH33" s="1"/>
      <c r="AI33" s="1"/>
      <c r="AJ33" s="1"/>
      <c r="AK33" s="1"/>
      <c r="AL33" s="1"/>
      <c r="AM33" s="1"/>
      <c r="AU33" s="3"/>
    </row>
    <row r="34" spans="1:92">
      <c r="A34" s="1"/>
      <c r="B34" s="1"/>
      <c r="C34" s="1"/>
      <c r="D34" s="1"/>
      <c r="E34" s="1"/>
      <c r="F34" s="1"/>
      <c r="G34" s="1"/>
      <c r="H34" s="1"/>
      <c r="I34" s="1"/>
      <c r="J34" s="1"/>
      <c r="K34" s="1"/>
      <c r="L34" s="1"/>
      <c r="M34" s="1"/>
      <c r="N34" s="26"/>
      <c r="O34" s="26"/>
      <c r="P34" s="26"/>
      <c r="Q34" s="26"/>
      <c r="R34" s="26"/>
      <c r="S34" s="26"/>
      <c r="T34" s="26"/>
      <c r="U34" s="26"/>
      <c r="V34" s="1"/>
      <c r="W34" s="55"/>
      <c r="X34" s="1"/>
      <c r="Y34" s="1"/>
      <c r="Z34" s="1"/>
      <c r="AA34" s="1"/>
      <c r="AB34" s="1"/>
      <c r="AC34" s="1"/>
      <c r="AD34" s="1"/>
      <c r="AE34" s="1"/>
      <c r="AF34" s="1"/>
      <c r="AG34" s="1"/>
      <c r="AH34" s="1"/>
      <c r="AI34" s="1"/>
      <c r="AJ34" s="1"/>
      <c r="AK34" s="1"/>
      <c r="AL34" s="1"/>
      <c r="AM34" s="1"/>
      <c r="AU34" s="3"/>
    </row>
    <row r="35" spans="1:92" s="70" customFormat="1" ht="25.5" customHeight="1">
      <c r="A35" s="222" t="s">
        <v>114</v>
      </c>
      <c r="B35" s="222"/>
      <c r="C35" s="222"/>
      <c r="D35" s="222"/>
      <c r="E35" s="222"/>
      <c r="F35" s="222"/>
      <c r="G35" s="222"/>
      <c r="H35" s="222"/>
      <c r="I35" s="222"/>
      <c r="J35" s="222"/>
      <c r="K35" s="222"/>
      <c r="L35" s="69"/>
      <c r="M35" s="69"/>
      <c r="N35" s="222" t="s">
        <v>114</v>
      </c>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69"/>
      <c r="AM35" s="69"/>
      <c r="AN35" s="222" t="s">
        <v>114</v>
      </c>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69"/>
      <c r="BM35" s="69"/>
      <c r="BN35" s="222" t="s">
        <v>114</v>
      </c>
      <c r="BO35" s="222"/>
      <c r="BP35" s="222"/>
      <c r="BQ35" s="222"/>
      <c r="BR35" s="222"/>
      <c r="BS35" s="222"/>
      <c r="BT35" s="222"/>
      <c r="BU35" s="222"/>
      <c r="BV35" s="222"/>
      <c r="BW35" s="222"/>
      <c r="BX35" s="222"/>
      <c r="BY35" s="222"/>
      <c r="BZ35" s="222"/>
      <c r="CA35" s="222"/>
      <c r="CB35" s="222"/>
      <c r="CC35" s="222"/>
      <c r="CD35" s="222"/>
      <c r="CE35" s="222"/>
      <c r="CF35" s="222"/>
      <c r="CG35" s="222"/>
      <c r="CH35" s="222"/>
      <c r="CI35" s="222"/>
      <c r="CJ35" s="222"/>
      <c r="CK35" s="222"/>
    </row>
    <row r="36" spans="1:92" ht="13.5" thickBot="1">
      <c r="A36" s="1"/>
      <c r="B36" s="1"/>
      <c r="C36" s="1"/>
      <c r="D36" s="1"/>
      <c r="E36" s="1"/>
      <c r="F36" s="1"/>
      <c r="G36" s="1"/>
      <c r="H36" s="1"/>
      <c r="I36" s="1"/>
      <c r="J36" s="1"/>
      <c r="K36" s="1"/>
      <c r="L36" s="1"/>
      <c r="M36" s="1"/>
      <c r="N36" s="26"/>
      <c r="O36" s="26"/>
      <c r="P36" s="26"/>
      <c r="Q36" s="26"/>
      <c r="R36" s="26"/>
      <c r="S36" s="26"/>
      <c r="T36" s="26"/>
      <c r="U36" s="26"/>
      <c r="V36" s="1"/>
      <c r="W36" s="55"/>
      <c r="X36" s="1"/>
      <c r="Y36" s="1"/>
      <c r="Z36" s="1"/>
      <c r="AA36" s="1"/>
      <c r="AB36" s="1"/>
      <c r="AC36" s="1"/>
      <c r="AD36" s="1"/>
      <c r="AE36" s="1"/>
      <c r="AF36" s="1"/>
      <c r="AG36" s="1"/>
      <c r="AH36" s="1"/>
      <c r="AI36" s="1"/>
      <c r="AJ36" s="1"/>
      <c r="AK36" s="1"/>
      <c r="AL36" s="1"/>
      <c r="AM36" s="1"/>
      <c r="AV36" s="1"/>
      <c r="AW36" s="1"/>
      <c r="BF36" s="1"/>
      <c r="CH36" s="1"/>
    </row>
    <row r="37" spans="1:92" s="83" customFormat="1" ht="13.5" thickBot="1">
      <c r="A37" s="5"/>
      <c r="B37" s="5"/>
      <c r="C37" s="5"/>
      <c r="D37" s="5"/>
      <c r="E37" s="5"/>
      <c r="F37" s="5"/>
      <c r="G37" s="5"/>
      <c r="H37" s="5"/>
      <c r="I37" s="5"/>
      <c r="J37" s="5"/>
      <c r="K37" s="5"/>
      <c r="L37" s="5"/>
      <c r="M37" s="5"/>
      <c r="N37" s="308" t="s">
        <v>155</v>
      </c>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10"/>
      <c r="AM37" s="44"/>
      <c r="AN37" s="308" t="s">
        <v>157</v>
      </c>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53"/>
      <c r="BM37" s="53"/>
      <c r="BN37" s="308" t="s">
        <v>153</v>
      </c>
      <c r="BO37" s="308"/>
      <c r="BP37" s="308"/>
      <c r="BQ37" s="308"/>
      <c r="BR37" s="308"/>
      <c r="BS37" s="308"/>
      <c r="BT37" s="308"/>
      <c r="BU37" s="308"/>
      <c r="BV37" s="308"/>
      <c r="BW37" s="308"/>
      <c r="BX37" s="308"/>
      <c r="BY37" s="308"/>
      <c r="BZ37" s="308"/>
      <c r="CA37" s="308"/>
      <c r="CB37" s="308"/>
      <c r="CC37" s="308"/>
      <c r="CD37" s="308"/>
      <c r="CE37" s="308"/>
      <c r="CF37" s="308"/>
      <c r="CG37" s="308"/>
      <c r="CH37" s="308"/>
      <c r="CI37" s="308"/>
      <c r="CJ37" s="308"/>
      <c r="CK37" s="308"/>
      <c r="CL37" s="3"/>
    </row>
    <row r="38" spans="1:92" ht="51.75" thickBot="1">
      <c r="A38" s="226" t="s">
        <v>0</v>
      </c>
      <c r="B38" s="228"/>
      <c r="C38" s="226" t="s">
        <v>1</v>
      </c>
      <c r="D38" s="227"/>
      <c r="E38" s="228"/>
      <c r="F38" s="238" t="s">
        <v>2</v>
      </c>
      <c r="G38" s="238"/>
      <c r="H38" s="238"/>
      <c r="I38" s="48" t="s">
        <v>3</v>
      </c>
      <c r="J38" s="238" t="s">
        <v>15</v>
      </c>
      <c r="K38" s="238"/>
      <c r="L38" s="1"/>
      <c r="M38" s="1"/>
      <c r="N38" s="226" t="s">
        <v>33</v>
      </c>
      <c r="O38" s="227"/>
      <c r="P38" s="227"/>
      <c r="Q38" s="227"/>
      <c r="R38" s="227"/>
      <c r="S38" s="227"/>
      <c r="T38" s="227"/>
      <c r="U38" s="228"/>
      <c r="V38" s="48" t="s">
        <v>34</v>
      </c>
      <c r="W38" s="48" t="s">
        <v>97</v>
      </c>
      <c r="X38" s="226" t="s">
        <v>35</v>
      </c>
      <c r="Y38" s="227"/>
      <c r="Z38" s="227"/>
      <c r="AA38" s="227"/>
      <c r="AB38" s="227"/>
      <c r="AC38" s="227"/>
      <c r="AD38" s="227"/>
      <c r="AE38" s="227"/>
      <c r="AF38" s="227"/>
      <c r="AG38" s="227"/>
      <c r="AH38" s="227"/>
      <c r="AI38" s="227"/>
      <c r="AJ38" s="227"/>
      <c r="AK38" s="228"/>
      <c r="AL38" s="1"/>
      <c r="AM38" s="1"/>
      <c r="AN38" s="226" t="s">
        <v>33</v>
      </c>
      <c r="AO38" s="227"/>
      <c r="AP38" s="227"/>
      <c r="AQ38" s="227"/>
      <c r="AR38" s="227"/>
      <c r="AS38" s="227"/>
      <c r="AT38" s="227"/>
      <c r="AU38" s="228"/>
      <c r="AV38" s="48" t="s">
        <v>96</v>
      </c>
      <c r="AW38" s="48" t="s">
        <v>97</v>
      </c>
      <c r="AX38" s="226" t="s">
        <v>35</v>
      </c>
      <c r="AY38" s="227"/>
      <c r="AZ38" s="227"/>
      <c r="BA38" s="227"/>
      <c r="BB38" s="227"/>
      <c r="BC38" s="227"/>
      <c r="BD38" s="227"/>
      <c r="BE38" s="227"/>
      <c r="BF38" s="227"/>
      <c r="BG38" s="227"/>
      <c r="BH38" s="227"/>
      <c r="BI38" s="227"/>
      <c r="BJ38" s="227"/>
      <c r="BK38" s="228"/>
      <c r="BN38" s="226" t="s">
        <v>33</v>
      </c>
      <c r="BO38" s="227"/>
      <c r="BP38" s="227"/>
      <c r="BQ38" s="227"/>
      <c r="BR38" s="227"/>
      <c r="BS38" s="227"/>
      <c r="BT38" s="227"/>
      <c r="BU38" s="228"/>
      <c r="BV38" s="48" t="s">
        <v>96</v>
      </c>
      <c r="BW38" s="48" t="s">
        <v>97</v>
      </c>
      <c r="BX38" s="226" t="s">
        <v>35</v>
      </c>
      <c r="BY38" s="227"/>
      <c r="BZ38" s="227"/>
      <c r="CA38" s="227"/>
      <c r="CB38" s="227"/>
      <c r="CC38" s="227"/>
      <c r="CD38" s="227"/>
      <c r="CE38" s="227"/>
      <c r="CF38" s="227"/>
      <c r="CG38" s="227"/>
      <c r="CH38" s="227"/>
      <c r="CI38" s="227"/>
      <c r="CJ38" s="227"/>
      <c r="CK38" s="228"/>
    </row>
    <row r="39" spans="1:92" ht="182.25" customHeight="1" thickBot="1">
      <c r="A39" s="434" t="s">
        <v>16</v>
      </c>
      <c r="B39" s="429"/>
      <c r="C39" s="72" t="s">
        <v>73</v>
      </c>
      <c r="D39" s="217" t="s">
        <v>59</v>
      </c>
      <c r="E39" s="218"/>
      <c r="F39" s="219" t="s">
        <v>60</v>
      </c>
      <c r="G39" s="219"/>
      <c r="H39" s="219"/>
      <c r="I39" s="46" t="s">
        <v>19</v>
      </c>
      <c r="J39" s="324" t="s">
        <v>129</v>
      </c>
      <c r="K39" s="324"/>
      <c r="L39" s="1"/>
      <c r="M39" s="1"/>
      <c r="N39" s="174" t="s">
        <v>348</v>
      </c>
      <c r="O39" s="175"/>
      <c r="P39" s="175"/>
      <c r="Q39" s="175"/>
      <c r="R39" s="175"/>
      <c r="S39" s="175"/>
      <c r="T39" s="175"/>
      <c r="U39" s="176"/>
      <c r="V39" s="118">
        <v>1</v>
      </c>
      <c r="W39" s="119">
        <v>0.33333333333333331</v>
      </c>
      <c r="X39" s="174" t="s">
        <v>395</v>
      </c>
      <c r="Y39" s="175"/>
      <c r="Z39" s="175"/>
      <c r="AA39" s="175"/>
      <c r="AB39" s="175"/>
      <c r="AC39" s="175"/>
      <c r="AD39" s="175"/>
      <c r="AE39" s="175"/>
      <c r="AF39" s="175"/>
      <c r="AG39" s="175"/>
      <c r="AH39" s="175"/>
      <c r="AI39" s="175"/>
      <c r="AJ39" s="175"/>
      <c r="AK39" s="176"/>
      <c r="AL39" s="1"/>
      <c r="AM39" s="1"/>
      <c r="AN39" s="259" t="s">
        <v>348</v>
      </c>
      <c r="AO39" s="260"/>
      <c r="AP39" s="260"/>
      <c r="AQ39" s="260"/>
      <c r="AR39" s="260"/>
      <c r="AS39" s="260"/>
      <c r="AT39" s="260"/>
      <c r="AU39" s="261"/>
      <c r="AV39" s="170">
        <f>0.833333333333333%*100</f>
        <v>0.83333333333333293</v>
      </c>
      <c r="AW39" s="87">
        <f>(1.8333/2)*0.6667</f>
        <v>0.61113055499999991</v>
      </c>
      <c r="AX39" s="259" t="s">
        <v>584</v>
      </c>
      <c r="AY39" s="260"/>
      <c r="AZ39" s="260"/>
      <c r="BA39" s="260"/>
      <c r="BB39" s="260"/>
      <c r="BC39" s="260"/>
      <c r="BD39" s="260"/>
      <c r="BE39" s="260"/>
      <c r="BF39" s="260"/>
      <c r="BG39" s="260"/>
      <c r="BH39" s="260"/>
      <c r="BI39" s="260"/>
      <c r="BJ39" s="260"/>
      <c r="BK39" s="261"/>
      <c r="BN39" s="265"/>
      <c r="BO39" s="266"/>
      <c r="BP39" s="267"/>
      <c r="BQ39" s="267"/>
      <c r="BR39" s="267"/>
      <c r="BS39" s="267"/>
      <c r="BT39" s="267"/>
      <c r="BU39" s="268"/>
      <c r="BV39" s="31"/>
      <c r="BW39" s="32"/>
      <c r="BX39" s="269"/>
      <c r="BY39" s="270"/>
      <c r="BZ39" s="270"/>
      <c r="CA39" s="270"/>
      <c r="CB39" s="270"/>
      <c r="CC39" s="270"/>
      <c r="CD39" s="270"/>
      <c r="CE39" s="270"/>
      <c r="CF39" s="270"/>
      <c r="CG39" s="270"/>
      <c r="CH39" s="270"/>
      <c r="CI39" s="270"/>
      <c r="CJ39" s="270"/>
      <c r="CK39" s="271"/>
    </row>
    <row r="40" spans="1:92" ht="142.5" customHeight="1" thickBot="1">
      <c r="A40" s="435"/>
      <c r="B40" s="449"/>
      <c r="C40" s="73" t="s">
        <v>74</v>
      </c>
      <c r="D40" s="241" t="s">
        <v>61</v>
      </c>
      <c r="E40" s="242"/>
      <c r="F40" s="248" t="s">
        <v>42</v>
      </c>
      <c r="G40" s="248"/>
      <c r="H40" s="248"/>
      <c r="I40" s="42" t="s">
        <v>19</v>
      </c>
      <c r="J40" s="239" t="s">
        <v>125</v>
      </c>
      <c r="K40" s="239"/>
      <c r="L40" s="1"/>
      <c r="M40" s="1"/>
      <c r="N40" s="174" t="s">
        <v>349</v>
      </c>
      <c r="O40" s="175"/>
      <c r="P40" s="175"/>
      <c r="Q40" s="175"/>
      <c r="R40" s="175"/>
      <c r="S40" s="175"/>
      <c r="T40" s="175"/>
      <c r="U40" s="176"/>
      <c r="V40" s="118">
        <v>1</v>
      </c>
      <c r="W40" s="119">
        <v>0.33333333333333331</v>
      </c>
      <c r="X40" s="174" t="s">
        <v>395</v>
      </c>
      <c r="Y40" s="175"/>
      <c r="Z40" s="175"/>
      <c r="AA40" s="175"/>
      <c r="AB40" s="175"/>
      <c r="AC40" s="175"/>
      <c r="AD40" s="175"/>
      <c r="AE40" s="175"/>
      <c r="AF40" s="175"/>
      <c r="AG40" s="175"/>
      <c r="AH40" s="175"/>
      <c r="AI40" s="175"/>
      <c r="AJ40" s="175"/>
      <c r="AK40" s="176"/>
      <c r="AL40" s="1"/>
      <c r="AM40" s="1"/>
      <c r="AN40" s="259" t="s">
        <v>349</v>
      </c>
      <c r="AO40" s="260"/>
      <c r="AP40" s="260"/>
      <c r="AQ40" s="260"/>
      <c r="AR40" s="260"/>
      <c r="AS40" s="260"/>
      <c r="AT40" s="260"/>
      <c r="AU40" s="261"/>
      <c r="AV40" s="39">
        <v>1</v>
      </c>
      <c r="AW40" s="87">
        <v>0.66669999999999996</v>
      </c>
      <c r="AX40" s="253" t="s">
        <v>585</v>
      </c>
      <c r="AY40" s="254"/>
      <c r="AZ40" s="254"/>
      <c r="BA40" s="254"/>
      <c r="BB40" s="254"/>
      <c r="BC40" s="254"/>
      <c r="BD40" s="254"/>
      <c r="BE40" s="254"/>
      <c r="BF40" s="254"/>
      <c r="BG40" s="254"/>
      <c r="BH40" s="254"/>
      <c r="BI40" s="254"/>
      <c r="BJ40" s="254"/>
      <c r="BK40" s="255"/>
      <c r="BN40" s="368"/>
      <c r="BO40" s="369"/>
      <c r="BP40" s="267"/>
      <c r="BQ40" s="267"/>
      <c r="BR40" s="267"/>
      <c r="BS40" s="267"/>
      <c r="BT40" s="267"/>
      <c r="BU40" s="268"/>
      <c r="BV40" s="31"/>
      <c r="BW40" s="32"/>
      <c r="BX40" s="269"/>
      <c r="BY40" s="270"/>
      <c r="BZ40" s="270"/>
      <c r="CA40" s="270"/>
      <c r="CB40" s="270"/>
      <c r="CC40" s="270"/>
      <c r="CD40" s="270"/>
      <c r="CE40" s="270"/>
      <c r="CF40" s="270"/>
      <c r="CG40" s="270"/>
      <c r="CH40" s="270"/>
      <c r="CI40" s="270"/>
      <c r="CJ40" s="270"/>
      <c r="CK40" s="271"/>
    </row>
    <row r="41" spans="1:92" ht="129.75" customHeight="1" thickBot="1">
      <c r="A41" s="435"/>
      <c r="B41" s="449"/>
      <c r="C41" s="73" t="s">
        <v>183</v>
      </c>
      <c r="D41" s="241" t="s">
        <v>62</v>
      </c>
      <c r="E41" s="242"/>
      <c r="F41" s="248" t="s">
        <v>43</v>
      </c>
      <c r="G41" s="248"/>
      <c r="H41" s="248"/>
      <c r="I41" s="42" t="s">
        <v>19</v>
      </c>
      <c r="J41" s="239" t="s">
        <v>125</v>
      </c>
      <c r="K41" s="239"/>
      <c r="L41" s="1"/>
      <c r="M41" s="1"/>
      <c r="N41" s="174" t="s">
        <v>350</v>
      </c>
      <c r="O41" s="175"/>
      <c r="P41" s="175"/>
      <c r="Q41" s="175"/>
      <c r="R41" s="175"/>
      <c r="S41" s="175"/>
      <c r="T41" s="175"/>
      <c r="U41" s="176"/>
      <c r="V41" s="118">
        <v>1</v>
      </c>
      <c r="W41" s="119">
        <v>0.33333333333333331</v>
      </c>
      <c r="X41" s="174" t="s">
        <v>395</v>
      </c>
      <c r="Y41" s="175"/>
      <c r="Z41" s="175"/>
      <c r="AA41" s="175"/>
      <c r="AB41" s="175"/>
      <c r="AC41" s="175"/>
      <c r="AD41" s="175"/>
      <c r="AE41" s="175"/>
      <c r="AF41" s="175"/>
      <c r="AG41" s="175"/>
      <c r="AH41" s="175"/>
      <c r="AI41" s="175"/>
      <c r="AJ41" s="175"/>
      <c r="AK41" s="176"/>
      <c r="AL41" s="1"/>
      <c r="AM41" s="1"/>
      <c r="AN41" s="259" t="s">
        <v>586</v>
      </c>
      <c r="AO41" s="260"/>
      <c r="AP41" s="260"/>
      <c r="AQ41" s="260"/>
      <c r="AR41" s="260"/>
      <c r="AS41" s="260"/>
      <c r="AT41" s="260"/>
      <c r="AU41" s="261"/>
      <c r="AV41" s="39">
        <v>1</v>
      </c>
      <c r="AW41" s="87">
        <v>0.66669999999999996</v>
      </c>
      <c r="AX41" s="253" t="s">
        <v>587</v>
      </c>
      <c r="AY41" s="254"/>
      <c r="AZ41" s="254"/>
      <c r="BA41" s="254"/>
      <c r="BB41" s="254"/>
      <c r="BC41" s="254"/>
      <c r="BD41" s="254"/>
      <c r="BE41" s="254"/>
      <c r="BF41" s="254"/>
      <c r="BG41" s="254"/>
      <c r="BH41" s="254"/>
      <c r="BI41" s="254"/>
      <c r="BJ41" s="254"/>
      <c r="BK41" s="255"/>
      <c r="BN41" s="310"/>
      <c r="BO41" s="311"/>
      <c r="BP41" s="267"/>
      <c r="BQ41" s="267"/>
      <c r="BR41" s="267"/>
      <c r="BS41" s="267"/>
      <c r="BT41" s="267"/>
      <c r="BU41" s="268"/>
      <c r="BV41" s="31"/>
      <c r="BW41" s="32"/>
      <c r="BX41" s="269"/>
      <c r="BY41" s="270"/>
      <c r="BZ41" s="270"/>
      <c r="CA41" s="270"/>
      <c r="CB41" s="270"/>
      <c r="CC41" s="270"/>
      <c r="CD41" s="270"/>
      <c r="CE41" s="270"/>
      <c r="CF41" s="270"/>
      <c r="CG41" s="270"/>
      <c r="CH41" s="270"/>
      <c r="CI41" s="270"/>
      <c r="CJ41" s="270"/>
      <c r="CK41" s="271"/>
    </row>
    <row r="42" spans="1:92" ht="136.5" customHeight="1" thickBot="1">
      <c r="A42" s="435"/>
      <c r="B42" s="449"/>
      <c r="C42" s="73" t="s">
        <v>184</v>
      </c>
      <c r="D42" s="241" t="s">
        <v>63</v>
      </c>
      <c r="E42" s="242"/>
      <c r="F42" s="248" t="s">
        <v>18</v>
      </c>
      <c r="G42" s="248"/>
      <c r="H42" s="248"/>
      <c r="I42" s="42" t="s">
        <v>19</v>
      </c>
      <c r="J42" s="239" t="s">
        <v>125</v>
      </c>
      <c r="K42" s="239"/>
      <c r="L42" s="1"/>
      <c r="M42" s="1"/>
      <c r="N42" s="253" t="s">
        <v>351</v>
      </c>
      <c r="O42" s="254"/>
      <c r="P42" s="254"/>
      <c r="Q42" s="254"/>
      <c r="R42" s="254"/>
      <c r="S42" s="254"/>
      <c r="T42" s="254"/>
      <c r="U42" s="255"/>
      <c r="V42" s="118">
        <v>1</v>
      </c>
      <c r="W42" s="119">
        <v>0.33333333333333331</v>
      </c>
      <c r="X42" s="174" t="s">
        <v>395</v>
      </c>
      <c r="Y42" s="175"/>
      <c r="Z42" s="175"/>
      <c r="AA42" s="175"/>
      <c r="AB42" s="175"/>
      <c r="AC42" s="175"/>
      <c r="AD42" s="175"/>
      <c r="AE42" s="175"/>
      <c r="AF42" s="175"/>
      <c r="AG42" s="175"/>
      <c r="AH42" s="175"/>
      <c r="AI42" s="175"/>
      <c r="AJ42" s="175"/>
      <c r="AK42" s="176"/>
      <c r="AL42" s="1"/>
      <c r="AM42" s="1"/>
      <c r="AN42" s="259" t="s">
        <v>588</v>
      </c>
      <c r="AO42" s="260"/>
      <c r="AP42" s="260"/>
      <c r="AQ42" s="260"/>
      <c r="AR42" s="260"/>
      <c r="AS42" s="260"/>
      <c r="AT42" s="260"/>
      <c r="AU42" s="261"/>
      <c r="AV42" s="39">
        <v>1</v>
      </c>
      <c r="AW42" s="87">
        <v>0.66669999999999996</v>
      </c>
      <c r="AX42" s="253" t="s">
        <v>589</v>
      </c>
      <c r="AY42" s="254"/>
      <c r="AZ42" s="254"/>
      <c r="BA42" s="254"/>
      <c r="BB42" s="254"/>
      <c r="BC42" s="254"/>
      <c r="BD42" s="254"/>
      <c r="BE42" s="254"/>
      <c r="BF42" s="254"/>
      <c r="BG42" s="254"/>
      <c r="BH42" s="254"/>
      <c r="BI42" s="254"/>
      <c r="BJ42" s="254"/>
      <c r="BK42" s="255"/>
      <c r="BN42" s="265"/>
      <c r="BO42" s="266"/>
      <c r="BP42" s="267"/>
      <c r="BQ42" s="267"/>
      <c r="BR42" s="267"/>
      <c r="BS42" s="267"/>
      <c r="BT42" s="267"/>
      <c r="BU42" s="268"/>
      <c r="BV42" s="31"/>
      <c r="BW42" s="32"/>
      <c r="BX42" s="269"/>
      <c r="BY42" s="270"/>
      <c r="BZ42" s="270"/>
      <c r="CA42" s="270"/>
      <c r="CB42" s="270"/>
      <c r="CC42" s="270"/>
      <c r="CD42" s="270"/>
      <c r="CE42" s="270"/>
      <c r="CF42" s="270"/>
      <c r="CG42" s="270"/>
      <c r="CH42" s="270"/>
      <c r="CI42" s="270"/>
      <c r="CJ42" s="270"/>
      <c r="CK42" s="271"/>
    </row>
    <row r="43" spans="1:92" ht="72.75" customHeight="1" thickBot="1">
      <c r="A43" s="437"/>
      <c r="B43" s="450"/>
      <c r="C43" s="74" t="s">
        <v>185</v>
      </c>
      <c r="D43" s="243" t="s">
        <v>45</v>
      </c>
      <c r="E43" s="244"/>
      <c r="F43" s="240" t="s">
        <v>44</v>
      </c>
      <c r="G43" s="240"/>
      <c r="H43" s="240"/>
      <c r="I43" s="50" t="s">
        <v>19</v>
      </c>
      <c r="J43" s="366" t="s">
        <v>186</v>
      </c>
      <c r="K43" s="366"/>
      <c r="L43" s="1"/>
      <c r="M43" s="1"/>
      <c r="N43" s="174" t="s">
        <v>352</v>
      </c>
      <c r="O43" s="175"/>
      <c r="P43" s="175"/>
      <c r="Q43" s="175"/>
      <c r="R43" s="175"/>
      <c r="S43" s="175"/>
      <c r="T43" s="175"/>
      <c r="U43" s="176"/>
      <c r="V43" s="118">
        <v>1</v>
      </c>
      <c r="W43" s="119">
        <v>0.33333333333333331</v>
      </c>
      <c r="X43" s="174" t="s">
        <v>395</v>
      </c>
      <c r="Y43" s="175"/>
      <c r="Z43" s="175"/>
      <c r="AA43" s="175"/>
      <c r="AB43" s="175"/>
      <c r="AC43" s="175"/>
      <c r="AD43" s="175"/>
      <c r="AE43" s="175"/>
      <c r="AF43" s="175"/>
      <c r="AG43" s="175"/>
      <c r="AH43" s="175"/>
      <c r="AI43" s="175"/>
      <c r="AJ43" s="175"/>
      <c r="AK43" s="176"/>
      <c r="AL43" s="1"/>
      <c r="AM43" s="1"/>
      <c r="AN43" s="445" t="s">
        <v>590</v>
      </c>
      <c r="AO43" s="445"/>
      <c r="AP43" s="445"/>
      <c r="AQ43" s="445"/>
      <c r="AR43" s="445"/>
      <c r="AS43" s="445"/>
      <c r="AT43" s="445"/>
      <c r="AU43" s="445"/>
      <c r="AV43" s="39">
        <v>0.5</v>
      </c>
      <c r="AW43" s="171">
        <f>0.6667*75%</f>
        <v>0.50002499999999994</v>
      </c>
      <c r="AX43" s="253" t="s">
        <v>591</v>
      </c>
      <c r="AY43" s="254"/>
      <c r="AZ43" s="254"/>
      <c r="BA43" s="254"/>
      <c r="BB43" s="254"/>
      <c r="BC43" s="254"/>
      <c r="BD43" s="254"/>
      <c r="BE43" s="254"/>
      <c r="BF43" s="254"/>
      <c r="BG43" s="254"/>
      <c r="BH43" s="254"/>
      <c r="BI43" s="254"/>
      <c r="BJ43" s="254"/>
      <c r="BK43" s="255"/>
      <c r="BN43" s="265"/>
      <c r="BO43" s="266"/>
      <c r="BP43" s="267"/>
      <c r="BQ43" s="267"/>
      <c r="BR43" s="267"/>
      <c r="BS43" s="267"/>
      <c r="BT43" s="267"/>
      <c r="BU43" s="268"/>
      <c r="BV43" s="31"/>
      <c r="BW43" s="32"/>
      <c r="BX43" s="269"/>
      <c r="BY43" s="270"/>
      <c r="BZ43" s="270"/>
      <c r="CA43" s="270"/>
      <c r="CB43" s="270"/>
      <c r="CC43" s="270"/>
      <c r="CD43" s="270"/>
      <c r="CE43" s="270"/>
      <c r="CF43" s="270"/>
      <c r="CG43" s="270"/>
      <c r="CH43" s="270"/>
      <c r="CI43" s="270"/>
      <c r="CJ43" s="270"/>
      <c r="CK43" s="271"/>
    </row>
    <row r="44" spans="1:92" ht="291.75" customHeight="1" thickBot="1">
      <c r="A44" s="434" t="s">
        <v>20</v>
      </c>
      <c r="B44" s="430"/>
      <c r="C44" s="72" t="s">
        <v>187</v>
      </c>
      <c r="D44" s="217" t="s">
        <v>309</v>
      </c>
      <c r="E44" s="218"/>
      <c r="F44" s="219" t="s">
        <v>188</v>
      </c>
      <c r="G44" s="219"/>
      <c r="H44" s="219"/>
      <c r="I44" s="127" t="s">
        <v>189</v>
      </c>
      <c r="J44" s="324" t="s">
        <v>190</v>
      </c>
      <c r="K44" s="324"/>
      <c r="L44" s="1"/>
      <c r="M44" s="1"/>
      <c r="N44" s="451" t="s">
        <v>323</v>
      </c>
      <c r="O44" s="452"/>
      <c r="P44" s="452"/>
      <c r="Q44" s="452"/>
      <c r="R44" s="452"/>
      <c r="S44" s="452"/>
      <c r="T44" s="452"/>
      <c r="U44" s="453"/>
      <c r="V44" s="118">
        <v>0.9880239520958084</v>
      </c>
      <c r="W44" s="119">
        <v>0.32934131736526945</v>
      </c>
      <c r="X44" s="174" t="s">
        <v>396</v>
      </c>
      <c r="Y44" s="175"/>
      <c r="Z44" s="175"/>
      <c r="AA44" s="175"/>
      <c r="AB44" s="175"/>
      <c r="AC44" s="175"/>
      <c r="AD44" s="175"/>
      <c r="AE44" s="175"/>
      <c r="AF44" s="175"/>
      <c r="AG44" s="175"/>
      <c r="AH44" s="175"/>
      <c r="AI44" s="175"/>
      <c r="AJ44" s="175"/>
      <c r="AK44" s="176"/>
      <c r="AL44" s="1"/>
      <c r="AM44" s="1"/>
      <c r="AN44" s="252" t="s">
        <v>592</v>
      </c>
      <c r="AO44" s="210"/>
      <c r="AP44" s="210"/>
      <c r="AQ44" s="210"/>
      <c r="AR44" s="210"/>
      <c r="AS44" s="210"/>
      <c r="AT44" s="210"/>
      <c r="AU44" s="211"/>
      <c r="AV44" s="170">
        <f>(140/(334/3))%*100</f>
        <v>1.2574850299401199</v>
      </c>
      <c r="AW44" s="87">
        <f>(297/334)%*100</f>
        <v>0.8892215568862275</v>
      </c>
      <c r="AX44" s="253" t="s">
        <v>593</v>
      </c>
      <c r="AY44" s="254"/>
      <c r="AZ44" s="254"/>
      <c r="BA44" s="254"/>
      <c r="BB44" s="254"/>
      <c r="BC44" s="254"/>
      <c r="BD44" s="254"/>
      <c r="BE44" s="254"/>
      <c r="BF44" s="254"/>
      <c r="BG44" s="254"/>
      <c r="BH44" s="254"/>
      <c r="BI44" s="254"/>
      <c r="BJ44" s="254"/>
      <c r="BK44" s="255"/>
      <c r="BN44" s="269"/>
      <c r="BO44" s="270"/>
      <c r="BP44" s="270"/>
      <c r="BQ44" s="270"/>
      <c r="BR44" s="270"/>
      <c r="BS44" s="270"/>
      <c r="BT44" s="270"/>
      <c r="BU44" s="271"/>
      <c r="BV44" s="31"/>
      <c r="BW44" s="32"/>
      <c r="BX44" s="174"/>
      <c r="BY44" s="175"/>
      <c r="BZ44" s="175"/>
      <c r="CA44" s="175"/>
      <c r="CB44" s="175"/>
      <c r="CC44" s="175"/>
      <c r="CD44" s="175"/>
      <c r="CE44" s="175"/>
      <c r="CF44" s="175"/>
      <c r="CG44" s="175"/>
      <c r="CH44" s="175"/>
      <c r="CI44" s="175"/>
      <c r="CJ44" s="175"/>
      <c r="CK44" s="176"/>
    </row>
    <row r="45" spans="1:92" ht="194.25" customHeight="1" thickBot="1">
      <c r="A45" s="435"/>
      <c r="B45" s="436"/>
      <c r="C45" s="73" t="s">
        <v>192</v>
      </c>
      <c r="D45" s="241" t="s">
        <v>191</v>
      </c>
      <c r="E45" s="242"/>
      <c r="F45" s="424" t="s">
        <v>444</v>
      </c>
      <c r="G45" s="424"/>
      <c r="H45" s="424"/>
      <c r="I45" s="125" t="s">
        <v>189</v>
      </c>
      <c r="J45" s="239" t="s">
        <v>193</v>
      </c>
      <c r="K45" s="239"/>
      <c r="L45" s="1"/>
      <c r="M45" s="1"/>
      <c r="N45" s="262" t="s">
        <v>324</v>
      </c>
      <c r="O45" s="263"/>
      <c r="P45" s="263"/>
      <c r="Q45" s="263"/>
      <c r="R45" s="263"/>
      <c r="S45" s="263"/>
      <c r="T45" s="263"/>
      <c r="U45" s="264"/>
      <c r="V45" s="118">
        <v>0</v>
      </c>
      <c r="W45" s="119">
        <v>0</v>
      </c>
      <c r="X45" s="174" t="s">
        <v>397</v>
      </c>
      <c r="Y45" s="175"/>
      <c r="Z45" s="175"/>
      <c r="AA45" s="175"/>
      <c r="AB45" s="175"/>
      <c r="AC45" s="175"/>
      <c r="AD45" s="175"/>
      <c r="AE45" s="175"/>
      <c r="AF45" s="175"/>
      <c r="AG45" s="175"/>
      <c r="AH45" s="175"/>
      <c r="AI45" s="175"/>
      <c r="AJ45" s="175"/>
      <c r="AK45" s="176"/>
      <c r="AL45" s="1"/>
      <c r="AM45" s="1"/>
      <c r="AN45" s="446" t="s">
        <v>594</v>
      </c>
      <c r="AO45" s="210"/>
      <c r="AP45" s="210"/>
      <c r="AQ45" s="210"/>
      <c r="AR45" s="210"/>
      <c r="AS45" s="210"/>
      <c r="AT45" s="210"/>
      <c r="AU45" s="211"/>
      <c r="AV45" s="39">
        <v>0.5</v>
      </c>
      <c r="AW45" s="86">
        <v>0.25</v>
      </c>
      <c r="AX45" s="253" t="s">
        <v>595</v>
      </c>
      <c r="AY45" s="254"/>
      <c r="AZ45" s="254"/>
      <c r="BA45" s="254"/>
      <c r="BB45" s="254"/>
      <c r="BC45" s="254"/>
      <c r="BD45" s="254"/>
      <c r="BE45" s="254"/>
      <c r="BF45" s="254"/>
      <c r="BG45" s="254"/>
      <c r="BH45" s="254"/>
      <c r="BI45" s="254"/>
      <c r="BJ45" s="254"/>
      <c r="BK45" s="255"/>
      <c r="BN45" s="269"/>
      <c r="BO45" s="270"/>
      <c r="BP45" s="270"/>
      <c r="BQ45" s="270"/>
      <c r="BR45" s="270"/>
      <c r="BS45" s="270"/>
      <c r="BT45" s="270"/>
      <c r="BU45" s="271"/>
      <c r="BV45" s="39"/>
      <c r="BW45" s="32"/>
      <c r="BX45" s="174"/>
      <c r="BY45" s="175"/>
      <c r="BZ45" s="175"/>
      <c r="CA45" s="175"/>
      <c r="CB45" s="175"/>
      <c r="CC45" s="175"/>
      <c r="CD45" s="175"/>
      <c r="CE45" s="175"/>
      <c r="CF45" s="175"/>
      <c r="CG45" s="175"/>
      <c r="CH45" s="175"/>
      <c r="CI45" s="175"/>
      <c r="CJ45" s="175"/>
      <c r="CK45" s="176"/>
    </row>
    <row r="46" spans="1:92" ht="152.25" customHeight="1" thickBot="1">
      <c r="A46" s="435"/>
      <c r="B46" s="436"/>
      <c r="C46" s="73" t="s">
        <v>194</v>
      </c>
      <c r="D46" s="241" t="s">
        <v>64</v>
      </c>
      <c r="E46" s="242"/>
      <c r="F46" s="248" t="s">
        <v>195</v>
      </c>
      <c r="G46" s="248"/>
      <c r="H46" s="248"/>
      <c r="I46" s="125" t="s">
        <v>189</v>
      </c>
      <c r="J46" s="239" t="s">
        <v>193</v>
      </c>
      <c r="K46" s="239"/>
      <c r="L46" s="1"/>
      <c r="M46" s="1"/>
      <c r="N46" s="262" t="s">
        <v>325</v>
      </c>
      <c r="O46" s="263"/>
      <c r="P46" s="263"/>
      <c r="Q46" s="263"/>
      <c r="R46" s="263"/>
      <c r="S46" s="263"/>
      <c r="T46" s="263"/>
      <c r="U46" s="264"/>
      <c r="V46" s="120">
        <v>0.92666666666666664</v>
      </c>
      <c r="W46" s="119">
        <v>0.30888888888888888</v>
      </c>
      <c r="X46" s="174" t="s">
        <v>396</v>
      </c>
      <c r="Y46" s="175"/>
      <c r="Z46" s="175"/>
      <c r="AA46" s="175"/>
      <c r="AB46" s="175"/>
      <c r="AC46" s="175"/>
      <c r="AD46" s="175"/>
      <c r="AE46" s="175"/>
      <c r="AF46" s="175"/>
      <c r="AG46" s="175"/>
      <c r="AH46" s="175"/>
      <c r="AI46" s="175"/>
      <c r="AJ46" s="175"/>
      <c r="AK46" s="176"/>
      <c r="AL46" s="1"/>
      <c r="AM46" s="1"/>
      <c r="AN46" s="252" t="s">
        <v>596</v>
      </c>
      <c r="AO46" s="210"/>
      <c r="AP46" s="210"/>
      <c r="AQ46" s="210"/>
      <c r="AR46" s="210"/>
      <c r="AS46" s="210"/>
      <c r="AT46" s="210"/>
      <c r="AU46" s="211"/>
      <c r="AV46" s="170">
        <f>(101/150)*100%</f>
        <v>0.67333333333333334</v>
      </c>
      <c r="AW46" s="87">
        <f>286/450</f>
        <v>0.63555555555555554</v>
      </c>
      <c r="AX46" s="253" t="s">
        <v>597</v>
      </c>
      <c r="AY46" s="254"/>
      <c r="AZ46" s="254"/>
      <c r="BA46" s="254"/>
      <c r="BB46" s="254"/>
      <c r="BC46" s="254"/>
      <c r="BD46" s="254"/>
      <c r="BE46" s="254"/>
      <c r="BF46" s="254"/>
      <c r="BG46" s="254"/>
      <c r="BH46" s="254"/>
      <c r="BI46" s="254"/>
      <c r="BJ46" s="254"/>
      <c r="BK46" s="255"/>
      <c r="BN46" s="174"/>
      <c r="BO46" s="175"/>
      <c r="BP46" s="175"/>
      <c r="BQ46" s="175"/>
      <c r="BR46" s="175"/>
      <c r="BS46" s="175"/>
      <c r="BT46" s="175"/>
      <c r="BU46" s="176"/>
      <c r="BV46" s="39"/>
      <c r="BW46" s="32"/>
      <c r="BX46" s="174"/>
      <c r="BY46" s="175"/>
      <c r="BZ46" s="175"/>
      <c r="CA46" s="175"/>
      <c r="CB46" s="175"/>
      <c r="CC46" s="175"/>
      <c r="CD46" s="175"/>
      <c r="CE46" s="175"/>
      <c r="CF46" s="175"/>
      <c r="CG46" s="175"/>
      <c r="CH46" s="175"/>
      <c r="CI46" s="175"/>
      <c r="CJ46" s="175"/>
      <c r="CK46" s="176"/>
    </row>
    <row r="47" spans="1:92" ht="121.5" customHeight="1" thickBot="1">
      <c r="A47" s="435"/>
      <c r="B47" s="436"/>
      <c r="C47" s="73" t="s">
        <v>199</v>
      </c>
      <c r="D47" s="241" t="s">
        <v>198</v>
      </c>
      <c r="E47" s="242"/>
      <c r="F47" s="248" t="s">
        <v>126</v>
      </c>
      <c r="G47" s="248"/>
      <c r="H47" s="248"/>
      <c r="I47" s="125" t="s">
        <v>197</v>
      </c>
      <c r="J47" s="239" t="s">
        <v>196</v>
      </c>
      <c r="K47" s="239"/>
      <c r="L47" s="1"/>
      <c r="M47" s="1"/>
      <c r="N47" s="249" t="s">
        <v>353</v>
      </c>
      <c r="O47" s="250"/>
      <c r="P47" s="250"/>
      <c r="Q47" s="250"/>
      <c r="R47" s="250"/>
      <c r="S47" s="250"/>
      <c r="T47" s="250"/>
      <c r="U47" s="251"/>
      <c r="V47" s="118">
        <v>1</v>
      </c>
      <c r="W47" s="118">
        <v>1</v>
      </c>
      <c r="X47" s="197" t="s">
        <v>395</v>
      </c>
      <c r="Y47" s="197"/>
      <c r="Z47" s="197"/>
      <c r="AA47" s="197"/>
      <c r="AB47" s="197"/>
      <c r="AC47" s="197"/>
      <c r="AD47" s="197"/>
      <c r="AE47" s="197"/>
      <c r="AF47" s="197"/>
      <c r="AG47" s="197"/>
      <c r="AH47" s="197"/>
      <c r="AI47" s="197"/>
      <c r="AJ47" s="197"/>
      <c r="AK47" s="197"/>
      <c r="AL47" s="1"/>
      <c r="AM47" s="1"/>
      <c r="AN47" s="252" t="s">
        <v>598</v>
      </c>
      <c r="AO47" s="210"/>
      <c r="AP47" s="210"/>
      <c r="AQ47" s="210"/>
      <c r="AR47" s="210"/>
      <c r="AS47" s="210"/>
      <c r="AT47" s="210"/>
      <c r="AU47" s="211"/>
      <c r="AV47" s="39" t="s">
        <v>389</v>
      </c>
      <c r="AW47" s="86">
        <v>1</v>
      </c>
      <c r="AX47" s="253" t="s">
        <v>610</v>
      </c>
      <c r="AY47" s="254"/>
      <c r="AZ47" s="254"/>
      <c r="BA47" s="254"/>
      <c r="BB47" s="254"/>
      <c r="BC47" s="254"/>
      <c r="BD47" s="254"/>
      <c r="BE47" s="254"/>
      <c r="BF47" s="254"/>
      <c r="BG47" s="254"/>
      <c r="BH47" s="254"/>
      <c r="BI47" s="254"/>
      <c r="BJ47" s="254"/>
      <c r="BK47" s="255"/>
      <c r="BN47" s="174"/>
      <c r="BO47" s="175"/>
      <c r="BP47" s="175"/>
      <c r="BQ47" s="175"/>
      <c r="BR47" s="175"/>
      <c r="BS47" s="175"/>
      <c r="BT47" s="175"/>
      <c r="BU47" s="176"/>
      <c r="BV47" s="31"/>
      <c r="BW47" s="31"/>
      <c r="BX47" s="174"/>
      <c r="BY47" s="175"/>
      <c r="BZ47" s="175"/>
      <c r="CA47" s="175"/>
      <c r="CB47" s="175"/>
      <c r="CC47" s="175"/>
      <c r="CD47" s="175"/>
      <c r="CE47" s="175"/>
      <c r="CF47" s="175"/>
      <c r="CG47" s="175"/>
      <c r="CH47" s="175"/>
      <c r="CI47" s="175"/>
      <c r="CJ47" s="175"/>
      <c r="CK47" s="176"/>
      <c r="CM47" s="1"/>
      <c r="CN47" s="1"/>
    </row>
    <row r="48" spans="1:92" ht="173.25" customHeight="1" thickBot="1">
      <c r="A48" s="437"/>
      <c r="B48" s="438"/>
      <c r="C48" s="143" t="s">
        <v>432</v>
      </c>
      <c r="D48" s="439" t="s">
        <v>433</v>
      </c>
      <c r="E48" s="440"/>
      <c r="F48" s="464" t="s">
        <v>434</v>
      </c>
      <c r="G48" s="464"/>
      <c r="H48" s="464"/>
      <c r="I48" s="144" t="s">
        <v>189</v>
      </c>
      <c r="J48" s="465" t="s">
        <v>435</v>
      </c>
      <c r="K48" s="465"/>
      <c r="L48" s="1"/>
      <c r="M48" s="1"/>
      <c r="N48" s="249"/>
      <c r="O48" s="250"/>
      <c r="P48" s="250"/>
      <c r="Q48" s="250"/>
      <c r="R48" s="250"/>
      <c r="S48" s="250"/>
      <c r="T48" s="250"/>
      <c r="U48" s="251"/>
      <c r="V48" s="121"/>
      <c r="W48" s="121"/>
      <c r="X48" s="197"/>
      <c r="Y48" s="197"/>
      <c r="Z48" s="197"/>
      <c r="AA48" s="197"/>
      <c r="AB48" s="197"/>
      <c r="AC48" s="197"/>
      <c r="AD48" s="197"/>
      <c r="AE48" s="197"/>
      <c r="AF48" s="197"/>
      <c r="AG48" s="197"/>
      <c r="AH48" s="197"/>
      <c r="AI48" s="197"/>
      <c r="AJ48" s="197"/>
      <c r="AK48" s="197"/>
      <c r="AL48" s="1"/>
      <c r="AM48" s="1"/>
      <c r="AN48" s="367" t="s">
        <v>599</v>
      </c>
      <c r="AO48" s="210"/>
      <c r="AP48" s="210"/>
      <c r="AQ48" s="210"/>
      <c r="AR48" s="210"/>
      <c r="AS48" s="210"/>
      <c r="AT48" s="210"/>
      <c r="AU48" s="211"/>
      <c r="AV48" s="39">
        <v>1</v>
      </c>
      <c r="AW48" s="86">
        <v>0.5</v>
      </c>
      <c r="AX48" s="253" t="s">
        <v>611</v>
      </c>
      <c r="AY48" s="254"/>
      <c r="AZ48" s="254"/>
      <c r="BA48" s="254"/>
      <c r="BB48" s="254"/>
      <c r="BC48" s="254"/>
      <c r="BD48" s="254"/>
      <c r="BE48" s="254"/>
      <c r="BF48" s="254"/>
      <c r="BG48" s="254"/>
      <c r="BH48" s="254"/>
      <c r="BI48" s="254"/>
      <c r="BJ48" s="254"/>
      <c r="BK48" s="255"/>
      <c r="BN48" s="174"/>
      <c r="BO48" s="175"/>
      <c r="BP48" s="175"/>
      <c r="BQ48" s="175"/>
      <c r="BR48" s="175"/>
      <c r="BS48" s="175"/>
      <c r="BT48" s="175"/>
      <c r="BU48" s="176"/>
      <c r="BV48" s="121"/>
      <c r="BW48" s="121"/>
      <c r="BX48" s="174"/>
      <c r="BY48" s="175"/>
      <c r="BZ48" s="175"/>
      <c r="CA48" s="175"/>
      <c r="CB48" s="175"/>
      <c r="CC48" s="175"/>
      <c r="CD48" s="175"/>
      <c r="CE48" s="175"/>
      <c r="CF48" s="175"/>
      <c r="CG48" s="175"/>
      <c r="CH48" s="175"/>
      <c r="CI48" s="175"/>
      <c r="CJ48" s="175"/>
      <c r="CK48" s="176"/>
      <c r="CM48" s="1"/>
      <c r="CN48" s="1"/>
    </row>
    <row r="49" spans="1:90" ht="143.25" customHeight="1" thickBot="1">
      <c r="A49" s="215" t="s">
        <v>127</v>
      </c>
      <c r="B49" s="216"/>
      <c r="C49" s="72" t="s">
        <v>200</v>
      </c>
      <c r="D49" s="217" t="s">
        <v>201</v>
      </c>
      <c r="E49" s="218"/>
      <c r="F49" s="219" t="s">
        <v>202</v>
      </c>
      <c r="G49" s="219"/>
      <c r="H49" s="219"/>
      <c r="I49" s="46" t="s">
        <v>189</v>
      </c>
      <c r="J49" s="324" t="s">
        <v>129</v>
      </c>
      <c r="K49" s="324"/>
      <c r="L49" s="1"/>
      <c r="M49" s="1"/>
      <c r="N49" s="235" t="s">
        <v>326</v>
      </c>
      <c r="O49" s="236"/>
      <c r="P49" s="236"/>
      <c r="Q49" s="236"/>
      <c r="R49" s="236"/>
      <c r="S49" s="236"/>
      <c r="T49" s="236"/>
      <c r="U49" s="237"/>
      <c r="V49" s="118">
        <v>1</v>
      </c>
      <c r="W49" s="119">
        <v>0.33329999999999999</v>
      </c>
      <c r="X49" s="174" t="s">
        <v>398</v>
      </c>
      <c r="Y49" s="175"/>
      <c r="Z49" s="175"/>
      <c r="AA49" s="175"/>
      <c r="AB49" s="175"/>
      <c r="AC49" s="175"/>
      <c r="AD49" s="175"/>
      <c r="AE49" s="175"/>
      <c r="AF49" s="175"/>
      <c r="AG49" s="175"/>
      <c r="AH49" s="175"/>
      <c r="AI49" s="175"/>
      <c r="AJ49" s="175"/>
      <c r="AK49" s="176"/>
      <c r="AL49" s="1"/>
      <c r="AM49" s="1"/>
      <c r="AN49" s="252" t="s">
        <v>600</v>
      </c>
      <c r="AO49" s="210"/>
      <c r="AP49" s="210"/>
      <c r="AQ49" s="210"/>
      <c r="AR49" s="210"/>
      <c r="AS49" s="210"/>
      <c r="AT49" s="210"/>
      <c r="AU49" s="211"/>
      <c r="AV49" s="86">
        <v>0</v>
      </c>
      <c r="AW49" s="171">
        <v>0.33</v>
      </c>
      <c r="AX49" s="253" t="s">
        <v>601</v>
      </c>
      <c r="AY49" s="254"/>
      <c r="AZ49" s="254"/>
      <c r="BA49" s="254"/>
      <c r="BB49" s="254"/>
      <c r="BC49" s="254"/>
      <c r="BD49" s="254"/>
      <c r="BE49" s="254"/>
      <c r="BF49" s="254"/>
      <c r="BG49" s="254"/>
      <c r="BH49" s="254"/>
      <c r="BI49" s="254"/>
      <c r="BJ49" s="254"/>
      <c r="BK49" s="255"/>
      <c r="BN49" s="174"/>
      <c r="BO49" s="175"/>
      <c r="BP49" s="175"/>
      <c r="BQ49" s="175"/>
      <c r="BR49" s="175"/>
      <c r="BS49" s="175"/>
      <c r="BT49" s="175"/>
      <c r="BU49" s="176"/>
      <c r="BV49" s="31"/>
      <c r="BW49" s="32"/>
      <c r="BX49" s="174"/>
      <c r="BY49" s="175"/>
      <c r="BZ49" s="175"/>
      <c r="CA49" s="175"/>
      <c r="CB49" s="175"/>
      <c r="CC49" s="175"/>
      <c r="CD49" s="175"/>
      <c r="CE49" s="175"/>
      <c r="CF49" s="175"/>
      <c r="CG49" s="175"/>
      <c r="CH49" s="175"/>
      <c r="CI49" s="175"/>
      <c r="CJ49" s="175"/>
      <c r="CK49" s="176"/>
    </row>
    <row r="50" spans="1:90" ht="280.5" customHeight="1" thickBot="1">
      <c r="A50" s="322"/>
      <c r="B50" s="323"/>
      <c r="C50" s="73" t="s">
        <v>204</v>
      </c>
      <c r="D50" s="241" t="s">
        <v>203</v>
      </c>
      <c r="E50" s="242"/>
      <c r="F50" s="424" t="s">
        <v>437</v>
      </c>
      <c r="G50" s="424"/>
      <c r="H50" s="424"/>
      <c r="I50" s="42" t="s">
        <v>189</v>
      </c>
      <c r="J50" s="239" t="s">
        <v>436</v>
      </c>
      <c r="K50" s="239"/>
      <c r="L50" s="1"/>
      <c r="M50" s="1"/>
      <c r="N50" s="249" t="s">
        <v>327</v>
      </c>
      <c r="O50" s="250"/>
      <c r="P50" s="250"/>
      <c r="Q50" s="250"/>
      <c r="R50" s="250"/>
      <c r="S50" s="250"/>
      <c r="T50" s="250"/>
      <c r="U50" s="251"/>
      <c r="V50" s="118" t="s">
        <v>389</v>
      </c>
      <c r="W50" s="119" t="s">
        <v>389</v>
      </c>
      <c r="X50" s="197" t="s">
        <v>399</v>
      </c>
      <c r="Y50" s="197"/>
      <c r="Z50" s="197"/>
      <c r="AA50" s="197"/>
      <c r="AB50" s="197"/>
      <c r="AC50" s="197"/>
      <c r="AD50" s="197"/>
      <c r="AE50" s="197"/>
      <c r="AF50" s="197"/>
      <c r="AG50" s="197"/>
      <c r="AH50" s="197"/>
      <c r="AI50" s="197"/>
      <c r="AJ50" s="197"/>
      <c r="AK50" s="197"/>
      <c r="AL50" s="1"/>
      <c r="AM50" s="1"/>
      <c r="AN50" s="252" t="s">
        <v>602</v>
      </c>
      <c r="AO50" s="210"/>
      <c r="AP50" s="210"/>
      <c r="AQ50" s="210"/>
      <c r="AR50" s="210"/>
      <c r="AS50" s="210"/>
      <c r="AT50" s="210"/>
      <c r="AU50" s="211"/>
      <c r="AV50" s="170">
        <f>31/30</f>
        <v>1.0333333333333334</v>
      </c>
      <c r="AW50" s="87">
        <f>0.516666666666667%*100</f>
        <v>0.51666666666666705</v>
      </c>
      <c r="AX50" s="253" t="s">
        <v>603</v>
      </c>
      <c r="AY50" s="254"/>
      <c r="AZ50" s="254"/>
      <c r="BA50" s="254"/>
      <c r="BB50" s="254"/>
      <c r="BC50" s="254"/>
      <c r="BD50" s="254"/>
      <c r="BE50" s="254"/>
      <c r="BF50" s="254"/>
      <c r="BG50" s="254"/>
      <c r="BH50" s="254"/>
      <c r="BI50" s="254"/>
      <c r="BJ50" s="254"/>
      <c r="BK50" s="255"/>
      <c r="BN50" s="174"/>
      <c r="BO50" s="175"/>
      <c r="BP50" s="175"/>
      <c r="BQ50" s="175"/>
      <c r="BR50" s="175"/>
      <c r="BS50" s="175"/>
      <c r="BT50" s="175"/>
      <c r="BU50" s="176"/>
      <c r="BV50" s="31"/>
      <c r="BW50" s="32"/>
      <c r="BX50" s="174"/>
      <c r="BY50" s="175"/>
      <c r="BZ50" s="175"/>
      <c r="CA50" s="175"/>
      <c r="CB50" s="175"/>
      <c r="CC50" s="175"/>
      <c r="CD50" s="175"/>
      <c r="CE50" s="175"/>
      <c r="CF50" s="175"/>
      <c r="CG50" s="175"/>
      <c r="CH50" s="175"/>
      <c r="CI50" s="175"/>
      <c r="CJ50" s="175"/>
      <c r="CK50" s="176"/>
    </row>
    <row r="51" spans="1:90" ht="216" customHeight="1" thickBot="1">
      <c r="A51" s="322"/>
      <c r="B51" s="323"/>
      <c r="C51" s="73" t="s">
        <v>207</v>
      </c>
      <c r="D51" s="241" t="s">
        <v>206</v>
      </c>
      <c r="E51" s="242"/>
      <c r="F51" s="248" t="s">
        <v>205</v>
      </c>
      <c r="G51" s="248"/>
      <c r="H51" s="248"/>
      <c r="I51" s="42" t="s">
        <v>189</v>
      </c>
      <c r="J51" s="239" t="s">
        <v>129</v>
      </c>
      <c r="K51" s="239"/>
      <c r="L51" s="1"/>
      <c r="M51" s="1"/>
      <c r="N51" s="249" t="s">
        <v>328</v>
      </c>
      <c r="O51" s="250"/>
      <c r="P51" s="250"/>
      <c r="Q51" s="250"/>
      <c r="R51" s="250"/>
      <c r="S51" s="250"/>
      <c r="T51" s="250"/>
      <c r="U51" s="251"/>
      <c r="V51" s="118">
        <v>1.212</v>
      </c>
      <c r="W51" s="119">
        <v>0.4</v>
      </c>
      <c r="X51" s="197" t="s">
        <v>400</v>
      </c>
      <c r="Y51" s="197"/>
      <c r="Z51" s="197"/>
      <c r="AA51" s="197"/>
      <c r="AB51" s="197"/>
      <c r="AC51" s="197"/>
      <c r="AD51" s="197"/>
      <c r="AE51" s="197"/>
      <c r="AF51" s="197"/>
      <c r="AG51" s="197"/>
      <c r="AH51" s="197"/>
      <c r="AI51" s="197"/>
      <c r="AJ51" s="197"/>
      <c r="AK51" s="197"/>
      <c r="AL51" s="1"/>
      <c r="AM51" s="1"/>
      <c r="AN51" s="252" t="s">
        <v>604</v>
      </c>
      <c r="AO51" s="210"/>
      <c r="AP51" s="210"/>
      <c r="AQ51" s="210"/>
      <c r="AR51" s="210"/>
      <c r="AS51" s="210"/>
      <c r="AT51" s="210"/>
      <c r="AU51" s="211"/>
      <c r="AV51" s="170">
        <f>5/3.3</f>
        <v>1.5151515151515151</v>
      </c>
      <c r="AW51" s="171">
        <f>9/10</f>
        <v>0.9</v>
      </c>
      <c r="AX51" s="259" t="s">
        <v>605</v>
      </c>
      <c r="AY51" s="260"/>
      <c r="AZ51" s="260"/>
      <c r="BA51" s="260"/>
      <c r="BB51" s="260"/>
      <c r="BC51" s="260"/>
      <c r="BD51" s="260"/>
      <c r="BE51" s="260"/>
      <c r="BF51" s="260"/>
      <c r="BG51" s="260"/>
      <c r="BH51" s="260"/>
      <c r="BI51" s="260"/>
      <c r="BJ51" s="260"/>
      <c r="BK51" s="261"/>
      <c r="BN51" s="245"/>
      <c r="BO51" s="246"/>
      <c r="BP51" s="246"/>
      <c r="BQ51" s="246"/>
      <c r="BR51" s="246"/>
      <c r="BS51" s="246"/>
      <c r="BT51" s="246"/>
      <c r="BU51" s="247"/>
      <c r="BV51" s="31"/>
      <c r="BW51" s="32"/>
      <c r="BX51" s="245"/>
      <c r="BY51" s="246"/>
      <c r="BZ51" s="246"/>
      <c r="CA51" s="246"/>
      <c r="CB51" s="246"/>
      <c r="CC51" s="246"/>
      <c r="CD51" s="246"/>
      <c r="CE51" s="246"/>
      <c r="CF51" s="246"/>
      <c r="CG51" s="246"/>
      <c r="CH51" s="246"/>
      <c r="CI51" s="246"/>
      <c r="CJ51" s="246"/>
      <c r="CK51" s="247"/>
    </row>
    <row r="52" spans="1:90" ht="168.75" customHeight="1" thickBot="1">
      <c r="A52" s="193"/>
      <c r="B52" s="194"/>
      <c r="C52" s="74" t="s">
        <v>209</v>
      </c>
      <c r="D52" s="243" t="s">
        <v>128</v>
      </c>
      <c r="E52" s="244"/>
      <c r="F52" s="240" t="s">
        <v>101</v>
      </c>
      <c r="G52" s="240"/>
      <c r="H52" s="240"/>
      <c r="I52" s="50" t="s">
        <v>189</v>
      </c>
      <c r="J52" s="365" t="s">
        <v>208</v>
      </c>
      <c r="K52" s="366"/>
      <c r="L52" s="1"/>
      <c r="M52" s="1"/>
      <c r="N52" s="232" t="s">
        <v>329</v>
      </c>
      <c r="O52" s="233"/>
      <c r="P52" s="233"/>
      <c r="Q52" s="233"/>
      <c r="R52" s="233"/>
      <c r="S52" s="233"/>
      <c r="T52" s="233"/>
      <c r="U52" s="234"/>
      <c r="V52" s="118" t="s">
        <v>389</v>
      </c>
      <c r="W52" s="119" t="s">
        <v>389</v>
      </c>
      <c r="X52" s="197" t="s">
        <v>399</v>
      </c>
      <c r="Y52" s="197"/>
      <c r="Z52" s="197"/>
      <c r="AA52" s="197"/>
      <c r="AB52" s="197"/>
      <c r="AC52" s="197"/>
      <c r="AD52" s="197"/>
      <c r="AE52" s="197"/>
      <c r="AF52" s="197"/>
      <c r="AG52" s="197"/>
      <c r="AH52" s="197"/>
      <c r="AI52" s="197"/>
      <c r="AJ52" s="197"/>
      <c r="AK52" s="197"/>
      <c r="AL52" s="1"/>
      <c r="AM52" s="1"/>
      <c r="AN52" s="252" t="s">
        <v>606</v>
      </c>
      <c r="AO52" s="210"/>
      <c r="AP52" s="210"/>
      <c r="AQ52" s="210"/>
      <c r="AR52" s="210"/>
      <c r="AS52" s="210"/>
      <c r="AT52" s="210"/>
      <c r="AU52" s="211"/>
      <c r="AV52" s="39">
        <v>1</v>
      </c>
      <c r="AW52" s="86">
        <v>0.2</v>
      </c>
      <c r="AX52" s="253" t="s">
        <v>607</v>
      </c>
      <c r="AY52" s="254"/>
      <c r="AZ52" s="254"/>
      <c r="BA52" s="254"/>
      <c r="BB52" s="254"/>
      <c r="BC52" s="254"/>
      <c r="BD52" s="254"/>
      <c r="BE52" s="254"/>
      <c r="BF52" s="254"/>
      <c r="BG52" s="254"/>
      <c r="BH52" s="254"/>
      <c r="BI52" s="254"/>
      <c r="BJ52" s="254"/>
      <c r="BK52" s="255"/>
      <c r="BN52" s="174"/>
      <c r="BO52" s="175"/>
      <c r="BP52" s="175"/>
      <c r="BQ52" s="175"/>
      <c r="BR52" s="175"/>
      <c r="BS52" s="175"/>
      <c r="BT52" s="175"/>
      <c r="BU52" s="176"/>
      <c r="BV52" s="31"/>
      <c r="BW52" s="32"/>
      <c r="BX52" s="174"/>
      <c r="BY52" s="175"/>
      <c r="BZ52" s="175"/>
      <c r="CA52" s="175"/>
      <c r="CB52" s="175"/>
      <c r="CC52" s="175"/>
      <c r="CD52" s="175"/>
      <c r="CE52" s="175"/>
      <c r="CF52" s="175"/>
      <c r="CG52" s="175"/>
      <c r="CH52" s="175"/>
      <c r="CI52" s="175"/>
      <c r="CJ52" s="175"/>
      <c r="CK52" s="176"/>
    </row>
    <row r="53" spans="1:90" ht="76.5" customHeight="1" thickBot="1">
      <c r="A53" s="215" t="s">
        <v>22</v>
      </c>
      <c r="B53" s="216"/>
      <c r="C53" s="72" t="s">
        <v>212</v>
      </c>
      <c r="D53" s="217" t="s">
        <v>38</v>
      </c>
      <c r="E53" s="218"/>
      <c r="F53" s="219" t="s">
        <v>23</v>
      </c>
      <c r="G53" s="219"/>
      <c r="H53" s="219"/>
      <c r="I53" s="46" t="s">
        <v>189</v>
      </c>
      <c r="J53" s="220" t="s">
        <v>129</v>
      </c>
      <c r="K53" s="221"/>
      <c r="L53" s="1"/>
      <c r="M53" s="1"/>
      <c r="N53" s="223" t="s">
        <v>330</v>
      </c>
      <c r="O53" s="224"/>
      <c r="P53" s="224"/>
      <c r="Q53" s="224"/>
      <c r="R53" s="224"/>
      <c r="S53" s="224"/>
      <c r="T53" s="224"/>
      <c r="U53" s="225"/>
      <c r="V53" s="118">
        <v>1</v>
      </c>
      <c r="W53" s="119">
        <v>1</v>
      </c>
      <c r="X53" s="197" t="s">
        <v>401</v>
      </c>
      <c r="Y53" s="197"/>
      <c r="Z53" s="197"/>
      <c r="AA53" s="197"/>
      <c r="AB53" s="197"/>
      <c r="AC53" s="197"/>
      <c r="AD53" s="197"/>
      <c r="AE53" s="197"/>
      <c r="AF53" s="197"/>
      <c r="AG53" s="197"/>
      <c r="AH53" s="197"/>
      <c r="AI53" s="197"/>
      <c r="AJ53" s="197"/>
      <c r="AK53" s="197"/>
      <c r="AL53" s="1"/>
      <c r="AM53" s="1"/>
      <c r="AN53" s="252" t="s">
        <v>608</v>
      </c>
      <c r="AO53" s="210"/>
      <c r="AP53" s="210"/>
      <c r="AQ53" s="210"/>
      <c r="AR53" s="210"/>
      <c r="AS53" s="210"/>
      <c r="AT53" s="210"/>
      <c r="AU53" s="211"/>
      <c r="AV53" s="39">
        <v>1</v>
      </c>
      <c r="AW53" s="87">
        <v>0.66666666666666696</v>
      </c>
      <c r="AX53" s="253" t="s">
        <v>612</v>
      </c>
      <c r="AY53" s="254"/>
      <c r="AZ53" s="254"/>
      <c r="BA53" s="254"/>
      <c r="BB53" s="254"/>
      <c r="BC53" s="254"/>
      <c r="BD53" s="254"/>
      <c r="BE53" s="254"/>
      <c r="BF53" s="254"/>
      <c r="BG53" s="254"/>
      <c r="BH53" s="254"/>
      <c r="BI53" s="254"/>
      <c r="BJ53" s="254"/>
      <c r="BK53" s="255"/>
      <c r="BN53" s="174"/>
      <c r="BO53" s="175"/>
      <c r="BP53" s="175"/>
      <c r="BQ53" s="175"/>
      <c r="BR53" s="175"/>
      <c r="BS53" s="175"/>
      <c r="BT53" s="175"/>
      <c r="BU53" s="176"/>
      <c r="BV53" s="31"/>
      <c r="BW53" s="32"/>
      <c r="BX53" s="174"/>
      <c r="BY53" s="175"/>
      <c r="BZ53" s="175"/>
      <c r="CA53" s="175"/>
      <c r="CB53" s="175"/>
      <c r="CC53" s="175"/>
      <c r="CD53" s="175"/>
      <c r="CE53" s="175"/>
      <c r="CF53" s="175"/>
      <c r="CG53" s="175"/>
      <c r="CH53" s="175"/>
      <c r="CI53" s="175"/>
      <c r="CJ53" s="175"/>
      <c r="CK53" s="176"/>
    </row>
    <row r="54" spans="1:90" ht="102.75" customHeight="1" thickBot="1">
      <c r="A54" s="193"/>
      <c r="B54" s="194"/>
      <c r="C54" s="74" t="s">
        <v>213</v>
      </c>
      <c r="D54" s="243" t="s">
        <v>210</v>
      </c>
      <c r="E54" s="244"/>
      <c r="F54" s="240" t="s">
        <v>130</v>
      </c>
      <c r="G54" s="240"/>
      <c r="H54" s="240"/>
      <c r="I54" s="50" t="s">
        <v>211</v>
      </c>
      <c r="J54" s="363" t="s">
        <v>129</v>
      </c>
      <c r="K54" s="364"/>
      <c r="L54" s="1"/>
      <c r="M54" s="1"/>
      <c r="N54" s="174" t="s">
        <v>347</v>
      </c>
      <c r="O54" s="175"/>
      <c r="P54" s="175"/>
      <c r="Q54" s="175"/>
      <c r="R54" s="175"/>
      <c r="S54" s="175"/>
      <c r="T54" s="175"/>
      <c r="U54" s="176"/>
      <c r="V54" s="118">
        <v>1</v>
      </c>
      <c r="W54" s="119">
        <v>0.33333333333333331</v>
      </c>
      <c r="X54" s="197" t="s">
        <v>402</v>
      </c>
      <c r="Y54" s="197"/>
      <c r="Z54" s="197"/>
      <c r="AA54" s="197"/>
      <c r="AB54" s="197"/>
      <c r="AC54" s="197"/>
      <c r="AD54" s="197"/>
      <c r="AE54" s="197"/>
      <c r="AF54" s="197"/>
      <c r="AG54" s="197"/>
      <c r="AH54" s="197"/>
      <c r="AI54" s="197"/>
      <c r="AJ54" s="197"/>
      <c r="AK54" s="197"/>
      <c r="AL54" s="1"/>
      <c r="AM54" s="1"/>
      <c r="AN54" s="256" t="s">
        <v>609</v>
      </c>
      <c r="AO54" s="257"/>
      <c r="AP54" s="257"/>
      <c r="AQ54" s="257"/>
      <c r="AR54" s="257"/>
      <c r="AS54" s="257"/>
      <c r="AT54" s="257"/>
      <c r="AU54" s="258"/>
      <c r="AV54" s="121">
        <v>1</v>
      </c>
      <c r="AW54" s="87">
        <v>0.66666666666666696</v>
      </c>
      <c r="AX54" s="197" t="s">
        <v>402</v>
      </c>
      <c r="AY54" s="197"/>
      <c r="AZ54" s="197"/>
      <c r="BA54" s="197"/>
      <c r="BB54" s="197"/>
      <c r="BC54" s="197"/>
      <c r="BD54" s="197"/>
      <c r="BE54" s="197"/>
      <c r="BF54" s="197"/>
      <c r="BG54" s="197"/>
      <c r="BH54" s="197"/>
      <c r="BI54" s="197"/>
      <c r="BJ54" s="197"/>
      <c r="BK54" s="197"/>
      <c r="BN54" s="174"/>
      <c r="BO54" s="175"/>
      <c r="BP54" s="175"/>
      <c r="BQ54" s="175"/>
      <c r="BR54" s="175"/>
      <c r="BS54" s="175"/>
      <c r="BT54" s="175"/>
      <c r="BU54" s="176"/>
      <c r="BV54" s="31"/>
      <c r="BW54" s="32"/>
      <c r="BX54" s="174"/>
      <c r="BY54" s="175"/>
      <c r="BZ54" s="175"/>
      <c r="CA54" s="175"/>
      <c r="CB54" s="175"/>
      <c r="CC54" s="175"/>
      <c r="CD54" s="175"/>
      <c r="CE54" s="175"/>
      <c r="CF54" s="175"/>
      <c r="CG54" s="175"/>
      <c r="CH54" s="175"/>
      <c r="CI54" s="175"/>
      <c r="CJ54" s="175"/>
      <c r="CK54" s="176"/>
    </row>
    <row r="55" spans="1:90">
      <c r="A55" s="1"/>
      <c r="B55" s="1"/>
      <c r="C55" s="1"/>
      <c r="D55" s="1"/>
      <c r="E55" s="1"/>
      <c r="F55" s="1"/>
      <c r="G55" s="1"/>
      <c r="H55" s="1"/>
      <c r="I55" s="1"/>
      <c r="J55" s="1"/>
      <c r="K55" s="1"/>
      <c r="L55" s="1"/>
      <c r="M55" s="1"/>
      <c r="N55" s="26"/>
      <c r="O55" s="26"/>
      <c r="P55" s="26"/>
      <c r="Q55" s="26"/>
      <c r="R55" s="26"/>
      <c r="S55" s="26"/>
      <c r="T55" s="26"/>
      <c r="U55" s="26"/>
      <c r="V55" s="1"/>
      <c r="W55" s="55"/>
      <c r="X55" s="1"/>
      <c r="Y55" s="1"/>
      <c r="Z55" s="1"/>
      <c r="AA55" s="1"/>
      <c r="AB55" s="1"/>
      <c r="AC55" s="1"/>
      <c r="AD55" s="1"/>
      <c r="AE55" s="1"/>
      <c r="AF55" s="1"/>
      <c r="AG55" s="1"/>
      <c r="AH55" s="1"/>
      <c r="AI55" s="1"/>
      <c r="AJ55" s="1"/>
      <c r="AK55" s="1"/>
      <c r="AL55" s="1"/>
      <c r="AM55" s="1"/>
      <c r="AU55" s="3"/>
      <c r="CG55" s="3"/>
    </row>
    <row r="56" spans="1:90">
      <c r="A56" s="1"/>
      <c r="B56" s="1"/>
      <c r="C56" s="1"/>
      <c r="D56" s="1"/>
      <c r="E56" s="1"/>
      <c r="F56" s="1"/>
      <c r="G56" s="1"/>
      <c r="H56" s="1"/>
      <c r="I56" s="1"/>
      <c r="J56" s="1"/>
      <c r="K56" s="1"/>
      <c r="L56" s="1"/>
      <c r="M56" s="1"/>
      <c r="N56" s="26"/>
      <c r="O56" s="26"/>
      <c r="P56" s="26"/>
      <c r="Q56" s="26"/>
      <c r="R56" s="26"/>
      <c r="S56" s="26"/>
      <c r="T56" s="26"/>
      <c r="U56" s="26"/>
      <c r="V56" s="1"/>
      <c r="W56" s="55"/>
      <c r="X56" s="1"/>
      <c r="Y56" s="1"/>
      <c r="Z56" s="1"/>
      <c r="AA56" s="1"/>
      <c r="AB56" s="1"/>
      <c r="AC56" s="1"/>
      <c r="AD56" s="1"/>
      <c r="AE56" s="1"/>
      <c r="AF56" s="1"/>
      <c r="AG56" s="1"/>
      <c r="AH56" s="1"/>
      <c r="AI56" s="1"/>
      <c r="AJ56" s="1"/>
      <c r="AK56" s="1"/>
      <c r="AL56" s="1"/>
      <c r="AM56" s="1"/>
      <c r="AU56" s="3"/>
      <c r="CG56" s="3"/>
    </row>
    <row r="57" spans="1:90" s="70" customFormat="1" ht="25.5" customHeight="1">
      <c r="A57" s="222" t="s">
        <v>113</v>
      </c>
      <c r="B57" s="222"/>
      <c r="C57" s="222"/>
      <c r="D57" s="222"/>
      <c r="E57" s="222"/>
      <c r="F57" s="222"/>
      <c r="G57" s="222"/>
      <c r="H57" s="222"/>
      <c r="I57" s="222"/>
      <c r="J57" s="222"/>
      <c r="K57" s="222"/>
      <c r="L57" s="69"/>
      <c r="M57" s="69"/>
      <c r="N57" s="222" t="s">
        <v>113</v>
      </c>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69"/>
      <c r="AM57" s="69"/>
      <c r="AN57" s="222" t="s">
        <v>113</v>
      </c>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69"/>
      <c r="BM57" s="69"/>
      <c r="BN57" s="222" t="s">
        <v>113</v>
      </c>
      <c r="BO57" s="222"/>
      <c r="BP57" s="222"/>
      <c r="BQ57" s="222"/>
      <c r="BR57" s="222"/>
      <c r="BS57" s="222"/>
      <c r="BT57" s="222"/>
      <c r="BU57" s="222"/>
      <c r="BV57" s="222"/>
      <c r="BW57" s="222"/>
      <c r="BX57" s="222"/>
      <c r="BY57" s="222"/>
      <c r="BZ57" s="222"/>
      <c r="CA57" s="222"/>
      <c r="CB57" s="222"/>
      <c r="CC57" s="222"/>
      <c r="CD57" s="222"/>
      <c r="CE57" s="222"/>
      <c r="CF57" s="222"/>
      <c r="CG57" s="222"/>
      <c r="CH57" s="222"/>
      <c r="CI57" s="222"/>
      <c r="CJ57" s="222"/>
      <c r="CK57" s="222"/>
    </row>
    <row r="58" spans="1:90" ht="13.5" thickBot="1">
      <c r="A58" s="1"/>
      <c r="B58" s="1"/>
      <c r="C58" s="1"/>
      <c r="D58" s="1"/>
      <c r="E58" s="1"/>
      <c r="F58" s="1"/>
      <c r="G58" s="1"/>
      <c r="H58" s="1"/>
      <c r="I58" s="1"/>
      <c r="J58" s="1"/>
      <c r="K58" s="1"/>
      <c r="L58" s="1"/>
      <c r="M58" s="1"/>
      <c r="N58" s="26"/>
      <c r="O58" s="26"/>
      <c r="P58" s="26"/>
      <c r="Q58" s="26"/>
      <c r="R58" s="26"/>
      <c r="S58" s="26"/>
      <c r="T58" s="26"/>
      <c r="U58" s="26"/>
      <c r="V58" s="1"/>
      <c r="W58" s="55"/>
      <c r="X58" s="1"/>
      <c r="Y58" s="1"/>
      <c r="Z58" s="1"/>
      <c r="AA58" s="1"/>
      <c r="AB58" s="1"/>
      <c r="AC58" s="1"/>
      <c r="AD58" s="1"/>
      <c r="AE58" s="1"/>
      <c r="AF58" s="1"/>
      <c r="AG58" s="1"/>
      <c r="AH58" s="1"/>
      <c r="AI58" s="1"/>
      <c r="AJ58" s="1"/>
      <c r="AK58" s="1"/>
      <c r="AL58" s="1"/>
      <c r="AM58" s="1"/>
      <c r="AV58" s="1"/>
      <c r="AW58" s="1"/>
      <c r="BF58" s="1"/>
      <c r="CH58" s="1"/>
    </row>
    <row r="59" spans="1:90" s="83" customFormat="1" ht="12.75" customHeight="1" thickBot="1">
      <c r="A59" s="5"/>
      <c r="B59" s="5"/>
      <c r="C59" s="5"/>
      <c r="D59" s="5"/>
      <c r="E59" s="5"/>
      <c r="F59" s="5"/>
      <c r="G59" s="5"/>
      <c r="H59" s="5"/>
      <c r="I59" s="5"/>
      <c r="J59" s="5"/>
      <c r="K59" s="5"/>
      <c r="L59" s="5"/>
      <c r="M59" s="5"/>
      <c r="N59" s="308" t="s">
        <v>155</v>
      </c>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10"/>
      <c r="AM59" s="44"/>
      <c r="AN59" s="308" t="s">
        <v>157</v>
      </c>
      <c r="AO59" s="308"/>
      <c r="AP59" s="308"/>
      <c r="AQ59" s="308"/>
      <c r="AR59" s="308"/>
      <c r="AS59" s="308"/>
      <c r="AT59" s="308"/>
      <c r="AU59" s="308"/>
      <c r="AV59" s="308"/>
      <c r="AW59" s="308"/>
      <c r="AX59" s="308"/>
      <c r="AY59" s="308"/>
      <c r="AZ59" s="308"/>
      <c r="BA59" s="308"/>
      <c r="BB59" s="308"/>
      <c r="BC59" s="308"/>
      <c r="BD59" s="308"/>
      <c r="BE59" s="308"/>
      <c r="BF59" s="308"/>
      <c r="BG59" s="308"/>
      <c r="BH59" s="308"/>
      <c r="BI59" s="308"/>
      <c r="BJ59" s="308"/>
      <c r="BK59" s="308"/>
      <c r="BL59" s="53"/>
      <c r="BM59" s="53"/>
      <c r="BN59" s="308" t="s">
        <v>153</v>
      </c>
      <c r="BO59" s="308"/>
      <c r="BP59" s="308"/>
      <c r="BQ59" s="308"/>
      <c r="BR59" s="308"/>
      <c r="BS59" s="308"/>
      <c r="BT59" s="308"/>
      <c r="BU59" s="308"/>
      <c r="BV59" s="308"/>
      <c r="BW59" s="308"/>
      <c r="BX59" s="308"/>
      <c r="BY59" s="308"/>
      <c r="BZ59" s="308"/>
      <c r="CA59" s="308"/>
      <c r="CB59" s="308"/>
      <c r="CC59" s="308"/>
      <c r="CD59" s="308"/>
      <c r="CE59" s="308"/>
      <c r="CF59" s="308"/>
      <c r="CG59" s="308"/>
      <c r="CH59" s="308"/>
      <c r="CI59" s="308"/>
      <c r="CJ59" s="308"/>
      <c r="CK59" s="308"/>
      <c r="CL59" s="3"/>
    </row>
    <row r="60" spans="1:90" ht="51.75" thickBot="1">
      <c r="A60" s="226" t="s">
        <v>66</v>
      </c>
      <c r="B60" s="228"/>
      <c r="C60" s="226" t="s">
        <v>67</v>
      </c>
      <c r="D60" s="227"/>
      <c r="E60" s="228"/>
      <c r="F60" s="238" t="s">
        <v>68</v>
      </c>
      <c r="G60" s="238"/>
      <c r="H60" s="238"/>
      <c r="I60" s="48" t="s">
        <v>70</v>
      </c>
      <c r="J60" s="238" t="s">
        <v>65</v>
      </c>
      <c r="K60" s="238"/>
      <c r="L60" s="1"/>
      <c r="M60" s="1"/>
      <c r="N60" s="226" t="s">
        <v>33</v>
      </c>
      <c r="O60" s="227"/>
      <c r="P60" s="227"/>
      <c r="Q60" s="227"/>
      <c r="R60" s="227"/>
      <c r="S60" s="227"/>
      <c r="T60" s="227"/>
      <c r="U60" s="228"/>
      <c r="V60" s="48" t="s">
        <v>34</v>
      </c>
      <c r="W60" s="48" t="s">
        <v>97</v>
      </c>
      <c r="X60" s="226" t="s">
        <v>35</v>
      </c>
      <c r="Y60" s="227"/>
      <c r="Z60" s="227"/>
      <c r="AA60" s="227"/>
      <c r="AB60" s="227"/>
      <c r="AC60" s="227"/>
      <c r="AD60" s="227"/>
      <c r="AE60" s="227"/>
      <c r="AF60" s="227"/>
      <c r="AG60" s="227"/>
      <c r="AH60" s="227"/>
      <c r="AI60" s="227"/>
      <c r="AJ60" s="227"/>
      <c r="AK60" s="228"/>
      <c r="AL60" s="1"/>
      <c r="AM60" s="1"/>
      <c r="AN60" s="226" t="s">
        <v>33</v>
      </c>
      <c r="AO60" s="227"/>
      <c r="AP60" s="227"/>
      <c r="AQ60" s="227"/>
      <c r="AR60" s="227"/>
      <c r="AS60" s="227"/>
      <c r="AT60" s="227"/>
      <c r="AU60" s="228"/>
      <c r="AV60" s="48" t="s">
        <v>96</v>
      </c>
      <c r="AW60" s="48" t="s">
        <v>97</v>
      </c>
      <c r="AX60" s="226" t="s">
        <v>35</v>
      </c>
      <c r="AY60" s="227"/>
      <c r="AZ60" s="227"/>
      <c r="BA60" s="227"/>
      <c r="BB60" s="227"/>
      <c r="BC60" s="227"/>
      <c r="BD60" s="227"/>
      <c r="BE60" s="227"/>
      <c r="BF60" s="227"/>
      <c r="BG60" s="227"/>
      <c r="BH60" s="227"/>
      <c r="BI60" s="227"/>
      <c r="BJ60" s="227"/>
      <c r="BK60" s="228"/>
      <c r="BN60" s="226" t="s">
        <v>33</v>
      </c>
      <c r="BO60" s="227"/>
      <c r="BP60" s="227"/>
      <c r="BQ60" s="227"/>
      <c r="BR60" s="227"/>
      <c r="BS60" s="227"/>
      <c r="BT60" s="227"/>
      <c r="BU60" s="228"/>
      <c r="BV60" s="48" t="s">
        <v>96</v>
      </c>
      <c r="BW60" s="48" t="s">
        <v>97</v>
      </c>
      <c r="BX60" s="226" t="s">
        <v>35</v>
      </c>
      <c r="BY60" s="227"/>
      <c r="BZ60" s="227"/>
      <c r="CA60" s="227"/>
      <c r="CB60" s="227"/>
      <c r="CC60" s="227"/>
      <c r="CD60" s="227"/>
      <c r="CE60" s="227"/>
      <c r="CF60" s="227"/>
      <c r="CG60" s="227"/>
      <c r="CH60" s="227"/>
      <c r="CI60" s="227"/>
      <c r="CJ60" s="227"/>
      <c r="CK60" s="228"/>
    </row>
    <row r="61" spans="1:90" ht="74.25" customHeight="1" thickBot="1">
      <c r="A61" s="215" t="s">
        <v>214</v>
      </c>
      <c r="B61" s="216"/>
      <c r="C61" s="72" t="s">
        <v>221</v>
      </c>
      <c r="D61" s="217" t="s">
        <v>215</v>
      </c>
      <c r="E61" s="218"/>
      <c r="F61" s="219" t="s">
        <v>216</v>
      </c>
      <c r="G61" s="219"/>
      <c r="H61" s="219"/>
      <c r="I61" s="46" t="s">
        <v>217</v>
      </c>
      <c r="J61" s="220" t="s">
        <v>218</v>
      </c>
      <c r="K61" s="221"/>
      <c r="L61" s="1"/>
      <c r="M61" s="1"/>
      <c r="N61" s="174" t="s">
        <v>336</v>
      </c>
      <c r="O61" s="175"/>
      <c r="P61" s="175"/>
      <c r="Q61" s="175"/>
      <c r="R61" s="175"/>
      <c r="S61" s="175"/>
      <c r="T61" s="175"/>
      <c r="U61" s="176"/>
      <c r="V61" s="121">
        <v>1</v>
      </c>
      <c r="W61" s="122">
        <v>0.5</v>
      </c>
      <c r="X61" s="174" t="s">
        <v>403</v>
      </c>
      <c r="Y61" s="175"/>
      <c r="Z61" s="175"/>
      <c r="AA61" s="175"/>
      <c r="AB61" s="175"/>
      <c r="AC61" s="175"/>
      <c r="AD61" s="175"/>
      <c r="AE61" s="175"/>
      <c r="AF61" s="175"/>
      <c r="AG61" s="175"/>
      <c r="AH61" s="175"/>
      <c r="AI61" s="175"/>
      <c r="AJ61" s="175"/>
      <c r="AK61" s="176"/>
      <c r="AL61" s="1"/>
      <c r="AM61" s="1"/>
      <c r="AN61" s="329" t="s">
        <v>613</v>
      </c>
      <c r="AO61" s="330"/>
      <c r="AP61" s="330"/>
      <c r="AQ61" s="330"/>
      <c r="AR61" s="330"/>
      <c r="AS61" s="330"/>
      <c r="AT61" s="330"/>
      <c r="AU61" s="331"/>
      <c r="AV61" s="121">
        <v>1</v>
      </c>
      <c r="AW61" s="86">
        <v>1</v>
      </c>
      <c r="AX61" s="175" t="s">
        <v>614</v>
      </c>
      <c r="AY61" s="175"/>
      <c r="AZ61" s="175"/>
      <c r="BA61" s="175"/>
      <c r="BB61" s="175"/>
      <c r="BC61" s="175"/>
      <c r="BD61" s="175"/>
      <c r="BE61" s="175"/>
      <c r="BF61" s="175"/>
      <c r="BG61" s="175"/>
      <c r="BH61" s="175"/>
      <c r="BI61" s="175"/>
      <c r="BJ61" s="175"/>
      <c r="BK61" s="176"/>
      <c r="BN61" s="174"/>
      <c r="BO61" s="175"/>
      <c r="BP61" s="175"/>
      <c r="BQ61" s="175"/>
      <c r="BR61" s="175"/>
      <c r="BS61" s="175"/>
      <c r="BT61" s="175"/>
      <c r="BU61" s="176"/>
      <c r="BV61" s="31"/>
      <c r="BW61" s="32"/>
      <c r="BX61" s="174"/>
      <c r="BY61" s="175"/>
      <c r="BZ61" s="175"/>
      <c r="CA61" s="175"/>
      <c r="CB61" s="175"/>
      <c r="CC61" s="175"/>
      <c r="CD61" s="175"/>
      <c r="CE61" s="175"/>
      <c r="CF61" s="175"/>
      <c r="CG61" s="175"/>
      <c r="CH61" s="175"/>
      <c r="CI61" s="175"/>
      <c r="CJ61" s="175"/>
      <c r="CK61" s="176"/>
    </row>
    <row r="62" spans="1:90" ht="51" customHeight="1" thickBot="1">
      <c r="A62" s="193"/>
      <c r="B62" s="194"/>
      <c r="C62" s="74" t="s">
        <v>222</v>
      </c>
      <c r="D62" s="243" t="s">
        <v>219</v>
      </c>
      <c r="E62" s="244"/>
      <c r="F62" s="240" t="s">
        <v>220</v>
      </c>
      <c r="G62" s="240"/>
      <c r="H62" s="240"/>
      <c r="I62" s="50" t="s">
        <v>189</v>
      </c>
      <c r="J62" s="363" t="s">
        <v>218</v>
      </c>
      <c r="K62" s="364"/>
      <c r="L62" s="1"/>
      <c r="M62" s="1"/>
      <c r="N62" s="232" t="s">
        <v>331</v>
      </c>
      <c r="O62" s="233"/>
      <c r="P62" s="233"/>
      <c r="Q62" s="233"/>
      <c r="R62" s="233"/>
      <c r="S62" s="233"/>
      <c r="T62" s="233"/>
      <c r="U62" s="234"/>
      <c r="V62" s="121">
        <v>1</v>
      </c>
      <c r="W62" s="122">
        <v>1</v>
      </c>
      <c r="X62" s="174" t="s">
        <v>404</v>
      </c>
      <c r="Y62" s="175"/>
      <c r="Z62" s="175"/>
      <c r="AA62" s="175"/>
      <c r="AB62" s="175"/>
      <c r="AC62" s="175"/>
      <c r="AD62" s="175"/>
      <c r="AE62" s="175"/>
      <c r="AF62" s="175"/>
      <c r="AG62" s="175"/>
      <c r="AH62" s="175"/>
      <c r="AI62" s="175"/>
      <c r="AJ62" s="175"/>
      <c r="AK62" s="176"/>
      <c r="AL62" s="1"/>
      <c r="AM62" s="1"/>
      <c r="AN62" s="229" t="s">
        <v>615</v>
      </c>
      <c r="AO62" s="210"/>
      <c r="AP62" s="210"/>
      <c r="AQ62" s="210"/>
      <c r="AR62" s="210"/>
      <c r="AS62" s="210"/>
      <c r="AT62" s="210"/>
      <c r="AU62" s="211"/>
      <c r="AV62" s="121" t="s">
        <v>389</v>
      </c>
      <c r="AW62" s="86">
        <v>1</v>
      </c>
      <c r="AX62" s="175" t="s">
        <v>616</v>
      </c>
      <c r="AY62" s="175"/>
      <c r="AZ62" s="175"/>
      <c r="BA62" s="175"/>
      <c r="BB62" s="175"/>
      <c r="BC62" s="175"/>
      <c r="BD62" s="175"/>
      <c r="BE62" s="175"/>
      <c r="BF62" s="175"/>
      <c r="BG62" s="175"/>
      <c r="BH62" s="175"/>
      <c r="BI62" s="175"/>
      <c r="BJ62" s="175"/>
      <c r="BK62" s="176"/>
      <c r="BN62" s="174"/>
      <c r="BO62" s="175"/>
      <c r="BP62" s="175"/>
      <c r="BQ62" s="175"/>
      <c r="BR62" s="175"/>
      <c r="BS62" s="175"/>
      <c r="BT62" s="175"/>
      <c r="BU62" s="176"/>
      <c r="BV62" s="31"/>
      <c r="BW62" s="32"/>
      <c r="BX62" s="174"/>
      <c r="BY62" s="175"/>
      <c r="BZ62" s="175"/>
      <c r="CA62" s="175"/>
      <c r="CB62" s="175"/>
      <c r="CC62" s="175"/>
      <c r="CD62" s="175"/>
      <c r="CE62" s="175"/>
      <c r="CF62" s="175"/>
      <c r="CG62" s="175"/>
      <c r="CH62" s="175"/>
      <c r="CI62" s="175"/>
      <c r="CJ62" s="175"/>
      <c r="CK62" s="176"/>
    </row>
    <row r="63" spans="1:90" ht="143.25" customHeight="1" thickBot="1">
      <c r="A63" s="215" t="s">
        <v>223</v>
      </c>
      <c r="B63" s="216"/>
      <c r="C63" s="72" t="s">
        <v>227</v>
      </c>
      <c r="D63" s="217" t="s">
        <v>131</v>
      </c>
      <c r="E63" s="218"/>
      <c r="F63" s="219" t="s">
        <v>225</v>
      </c>
      <c r="G63" s="219"/>
      <c r="H63" s="219"/>
      <c r="I63" s="46" t="s">
        <v>224</v>
      </c>
      <c r="J63" s="324" t="s">
        <v>226</v>
      </c>
      <c r="K63" s="324"/>
      <c r="L63" s="1"/>
      <c r="M63" s="1"/>
      <c r="N63" s="235" t="s">
        <v>354</v>
      </c>
      <c r="O63" s="236"/>
      <c r="P63" s="236"/>
      <c r="Q63" s="236"/>
      <c r="R63" s="236"/>
      <c r="S63" s="236"/>
      <c r="T63" s="236"/>
      <c r="U63" s="237"/>
      <c r="V63" s="121">
        <v>0.46153846153846156</v>
      </c>
      <c r="W63" s="122">
        <v>0.15384615384615385</v>
      </c>
      <c r="X63" s="174" t="s">
        <v>405</v>
      </c>
      <c r="Y63" s="175"/>
      <c r="Z63" s="175"/>
      <c r="AA63" s="175"/>
      <c r="AB63" s="175"/>
      <c r="AC63" s="175"/>
      <c r="AD63" s="175"/>
      <c r="AE63" s="175"/>
      <c r="AF63" s="175"/>
      <c r="AG63" s="175"/>
      <c r="AH63" s="175"/>
      <c r="AI63" s="175"/>
      <c r="AJ63" s="175"/>
      <c r="AK63" s="176"/>
      <c r="AL63" s="1"/>
      <c r="AM63" s="1"/>
      <c r="AN63" s="229" t="s">
        <v>617</v>
      </c>
      <c r="AO63" s="210"/>
      <c r="AP63" s="210"/>
      <c r="AQ63" s="210"/>
      <c r="AR63" s="210"/>
      <c r="AS63" s="210"/>
      <c r="AT63" s="210"/>
      <c r="AU63" s="211"/>
      <c r="AV63" s="34">
        <f>3/4.25</f>
        <v>0.70588235294117652</v>
      </c>
      <c r="AW63" s="87">
        <f>5/13</f>
        <v>0.38461538461538464</v>
      </c>
      <c r="AX63" s="174" t="s">
        <v>618</v>
      </c>
      <c r="AY63" s="175"/>
      <c r="AZ63" s="175"/>
      <c r="BA63" s="175"/>
      <c r="BB63" s="175"/>
      <c r="BC63" s="175"/>
      <c r="BD63" s="175"/>
      <c r="BE63" s="175"/>
      <c r="BF63" s="175"/>
      <c r="BG63" s="175"/>
      <c r="BH63" s="175"/>
      <c r="BI63" s="175"/>
      <c r="BJ63" s="175"/>
      <c r="BK63" s="176"/>
      <c r="BN63" s="174"/>
      <c r="BO63" s="175"/>
      <c r="BP63" s="175"/>
      <c r="BQ63" s="175"/>
      <c r="BR63" s="175"/>
      <c r="BS63" s="175"/>
      <c r="BT63" s="175"/>
      <c r="BU63" s="176"/>
      <c r="BV63" s="31"/>
      <c r="BW63" s="32"/>
      <c r="BX63" s="174"/>
      <c r="BY63" s="175"/>
      <c r="BZ63" s="175"/>
      <c r="CA63" s="175"/>
      <c r="CB63" s="175"/>
      <c r="CC63" s="175"/>
      <c r="CD63" s="175"/>
      <c r="CE63" s="175"/>
      <c r="CF63" s="175"/>
      <c r="CG63" s="175"/>
      <c r="CH63" s="175"/>
      <c r="CI63" s="175"/>
      <c r="CJ63" s="175"/>
      <c r="CK63" s="176"/>
    </row>
    <row r="64" spans="1:90" ht="70.5" customHeight="1" thickBot="1">
      <c r="A64" s="322"/>
      <c r="B64" s="323"/>
      <c r="C64" s="73" t="s">
        <v>231</v>
      </c>
      <c r="D64" s="241" t="s">
        <v>228</v>
      </c>
      <c r="E64" s="242"/>
      <c r="F64" s="248" t="s">
        <v>229</v>
      </c>
      <c r="G64" s="248"/>
      <c r="H64" s="248"/>
      <c r="I64" s="42" t="s">
        <v>189</v>
      </c>
      <c r="J64" s="239" t="s">
        <v>230</v>
      </c>
      <c r="K64" s="239"/>
      <c r="L64" s="1"/>
      <c r="M64" s="1"/>
      <c r="N64" s="249" t="s">
        <v>332</v>
      </c>
      <c r="O64" s="250"/>
      <c r="P64" s="250"/>
      <c r="Q64" s="250"/>
      <c r="R64" s="250"/>
      <c r="S64" s="250"/>
      <c r="T64" s="250"/>
      <c r="U64" s="251"/>
      <c r="V64" s="121">
        <v>1</v>
      </c>
      <c r="W64" s="122">
        <v>1</v>
      </c>
      <c r="X64" s="174" t="s">
        <v>406</v>
      </c>
      <c r="Y64" s="175"/>
      <c r="Z64" s="175"/>
      <c r="AA64" s="175"/>
      <c r="AB64" s="175"/>
      <c r="AC64" s="175"/>
      <c r="AD64" s="175"/>
      <c r="AE64" s="175"/>
      <c r="AF64" s="175"/>
      <c r="AG64" s="175"/>
      <c r="AH64" s="175"/>
      <c r="AI64" s="175"/>
      <c r="AJ64" s="175"/>
      <c r="AK64" s="176"/>
      <c r="AL64" s="1"/>
      <c r="AM64" s="1"/>
      <c r="AN64" s="229" t="s">
        <v>615</v>
      </c>
      <c r="AO64" s="210"/>
      <c r="AP64" s="210"/>
      <c r="AQ64" s="210"/>
      <c r="AR64" s="210"/>
      <c r="AS64" s="210"/>
      <c r="AT64" s="210"/>
      <c r="AU64" s="211"/>
      <c r="AV64" s="121" t="s">
        <v>389</v>
      </c>
      <c r="AW64" s="86">
        <v>1</v>
      </c>
      <c r="AX64" s="175" t="s">
        <v>616</v>
      </c>
      <c r="AY64" s="175"/>
      <c r="AZ64" s="175"/>
      <c r="BA64" s="175"/>
      <c r="BB64" s="175"/>
      <c r="BC64" s="175"/>
      <c r="BD64" s="175"/>
      <c r="BE64" s="175"/>
      <c r="BF64" s="175"/>
      <c r="BG64" s="175"/>
      <c r="BH64" s="175"/>
      <c r="BI64" s="175"/>
      <c r="BJ64" s="175"/>
      <c r="BK64" s="176"/>
      <c r="BN64" s="362"/>
      <c r="BO64" s="362"/>
      <c r="BP64" s="362"/>
      <c r="BQ64" s="362"/>
      <c r="BR64" s="362"/>
      <c r="BS64" s="362"/>
      <c r="BT64" s="362"/>
      <c r="BU64" s="362"/>
      <c r="BV64" s="31"/>
      <c r="BW64" s="32"/>
      <c r="BX64" s="174"/>
      <c r="BY64" s="175"/>
      <c r="BZ64" s="175"/>
      <c r="CA64" s="175"/>
      <c r="CB64" s="175"/>
      <c r="CC64" s="175"/>
      <c r="CD64" s="175"/>
      <c r="CE64" s="175"/>
      <c r="CF64" s="175"/>
      <c r="CG64" s="175"/>
      <c r="CH64" s="175"/>
      <c r="CI64" s="175"/>
      <c r="CJ64" s="175"/>
      <c r="CK64" s="176"/>
    </row>
    <row r="65" spans="1:90" ht="97.5" customHeight="1" thickBot="1">
      <c r="A65" s="322"/>
      <c r="B65" s="323"/>
      <c r="C65" s="73" t="s">
        <v>234</v>
      </c>
      <c r="D65" s="241" t="s">
        <v>102</v>
      </c>
      <c r="E65" s="242"/>
      <c r="F65" s="248" t="s">
        <v>232</v>
      </c>
      <c r="G65" s="248"/>
      <c r="H65" s="248"/>
      <c r="I65" s="42" t="s">
        <v>189</v>
      </c>
      <c r="J65" s="239" t="s">
        <v>226</v>
      </c>
      <c r="K65" s="239"/>
      <c r="L65" s="1"/>
      <c r="M65" s="1"/>
      <c r="N65" s="249" t="s">
        <v>333</v>
      </c>
      <c r="O65" s="250"/>
      <c r="P65" s="250"/>
      <c r="Q65" s="250"/>
      <c r="R65" s="250"/>
      <c r="S65" s="250"/>
      <c r="T65" s="250"/>
      <c r="U65" s="251"/>
      <c r="V65" s="121">
        <v>1</v>
      </c>
      <c r="W65" s="122">
        <v>0.25</v>
      </c>
      <c r="X65" s="174" t="s">
        <v>407</v>
      </c>
      <c r="Y65" s="175"/>
      <c r="Z65" s="175"/>
      <c r="AA65" s="175"/>
      <c r="AB65" s="175"/>
      <c r="AC65" s="175"/>
      <c r="AD65" s="175"/>
      <c r="AE65" s="175"/>
      <c r="AF65" s="175"/>
      <c r="AG65" s="175"/>
      <c r="AH65" s="175"/>
      <c r="AI65" s="175"/>
      <c r="AJ65" s="175"/>
      <c r="AK65" s="176"/>
      <c r="AL65" s="1"/>
      <c r="AM65" s="1"/>
      <c r="AN65" s="209" t="s">
        <v>619</v>
      </c>
      <c r="AO65" s="210"/>
      <c r="AP65" s="210"/>
      <c r="AQ65" s="210"/>
      <c r="AR65" s="210"/>
      <c r="AS65" s="210"/>
      <c r="AT65" s="210"/>
      <c r="AU65" s="211"/>
      <c r="AV65" s="121">
        <v>1</v>
      </c>
      <c r="AW65" s="172">
        <f>0.5%*100</f>
        <v>0.5</v>
      </c>
      <c r="AX65" s="174" t="s">
        <v>407</v>
      </c>
      <c r="AY65" s="175"/>
      <c r="AZ65" s="175"/>
      <c r="BA65" s="175"/>
      <c r="BB65" s="175"/>
      <c r="BC65" s="175"/>
      <c r="BD65" s="175"/>
      <c r="BE65" s="175"/>
      <c r="BF65" s="175"/>
      <c r="BG65" s="175"/>
      <c r="BH65" s="175"/>
      <c r="BI65" s="175"/>
      <c r="BJ65" s="175"/>
      <c r="BK65" s="176"/>
      <c r="BN65" s="362"/>
      <c r="BO65" s="362"/>
      <c r="BP65" s="362"/>
      <c r="BQ65" s="362"/>
      <c r="BR65" s="362"/>
      <c r="BS65" s="362"/>
      <c r="BT65" s="362"/>
      <c r="BU65" s="362"/>
      <c r="BV65" s="31"/>
      <c r="BW65" s="32"/>
      <c r="BX65" s="174"/>
      <c r="BY65" s="175"/>
      <c r="BZ65" s="175"/>
      <c r="CA65" s="175"/>
      <c r="CB65" s="175"/>
      <c r="CC65" s="175"/>
      <c r="CD65" s="175"/>
      <c r="CE65" s="175"/>
      <c r="CF65" s="175"/>
      <c r="CG65" s="175"/>
      <c r="CH65" s="175"/>
      <c r="CI65" s="175"/>
      <c r="CJ65" s="175"/>
      <c r="CK65" s="176"/>
    </row>
    <row r="66" spans="1:90" ht="70.5" customHeight="1" thickBot="1">
      <c r="A66" s="193"/>
      <c r="B66" s="194"/>
      <c r="C66" s="73" t="s">
        <v>235</v>
      </c>
      <c r="D66" s="241" t="s">
        <v>132</v>
      </c>
      <c r="E66" s="242"/>
      <c r="F66" s="248" t="s">
        <v>233</v>
      </c>
      <c r="G66" s="248"/>
      <c r="H66" s="248"/>
      <c r="I66" s="42" t="s">
        <v>189</v>
      </c>
      <c r="J66" s="239" t="s">
        <v>226</v>
      </c>
      <c r="K66" s="239"/>
      <c r="L66" s="1"/>
      <c r="M66" s="1"/>
      <c r="N66" s="232" t="s">
        <v>334</v>
      </c>
      <c r="O66" s="233"/>
      <c r="P66" s="233"/>
      <c r="Q66" s="233"/>
      <c r="R66" s="233"/>
      <c r="S66" s="233"/>
      <c r="T66" s="233"/>
      <c r="U66" s="234"/>
      <c r="V66" s="121">
        <v>1</v>
      </c>
      <c r="W66" s="122">
        <v>0.33329999999999999</v>
      </c>
      <c r="X66" s="174" t="s">
        <v>408</v>
      </c>
      <c r="Y66" s="175"/>
      <c r="Z66" s="175"/>
      <c r="AA66" s="175"/>
      <c r="AB66" s="175"/>
      <c r="AC66" s="175"/>
      <c r="AD66" s="175"/>
      <c r="AE66" s="175"/>
      <c r="AF66" s="175"/>
      <c r="AG66" s="175"/>
      <c r="AH66" s="175"/>
      <c r="AI66" s="175"/>
      <c r="AJ66" s="175"/>
      <c r="AK66" s="176"/>
      <c r="AL66" s="1"/>
      <c r="AM66" s="1"/>
      <c r="AN66" s="209" t="s">
        <v>620</v>
      </c>
      <c r="AO66" s="210"/>
      <c r="AP66" s="210"/>
      <c r="AQ66" s="210"/>
      <c r="AR66" s="210"/>
      <c r="AS66" s="210"/>
      <c r="AT66" s="210"/>
      <c r="AU66" s="211"/>
      <c r="AV66" s="121">
        <v>1</v>
      </c>
      <c r="AW66" s="33">
        <v>0.66666666666670005</v>
      </c>
      <c r="AX66" s="174" t="s">
        <v>408</v>
      </c>
      <c r="AY66" s="175"/>
      <c r="AZ66" s="175"/>
      <c r="BA66" s="175"/>
      <c r="BB66" s="175"/>
      <c r="BC66" s="175"/>
      <c r="BD66" s="175"/>
      <c r="BE66" s="175"/>
      <c r="BF66" s="175"/>
      <c r="BG66" s="175"/>
      <c r="BH66" s="175"/>
      <c r="BI66" s="175"/>
      <c r="BJ66" s="175"/>
      <c r="BK66" s="176"/>
      <c r="BN66" s="362"/>
      <c r="BO66" s="362"/>
      <c r="BP66" s="362"/>
      <c r="BQ66" s="362"/>
      <c r="BR66" s="362"/>
      <c r="BS66" s="362"/>
      <c r="BT66" s="362"/>
      <c r="BU66" s="362"/>
      <c r="BV66" s="31"/>
      <c r="BW66" s="32"/>
      <c r="BX66" s="174"/>
      <c r="BY66" s="175"/>
      <c r="BZ66" s="175"/>
      <c r="CA66" s="175"/>
      <c r="CB66" s="175"/>
      <c r="CC66" s="175"/>
      <c r="CD66" s="175"/>
      <c r="CE66" s="175"/>
      <c r="CF66" s="175"/>
      <c r="CG66" s="175"/>
      <c r="CH66" s="175"/>
      <c r="CI66" s="175"/>
      <c r="CJ66" s="175"/>
      <c r="CK66" s="176"/>
    </row>
    <row r="67" spans="1:90" ht="84" customHeight="1" thickBot="1">
      <c r="A67" s="187" t="s">
        <v>24</v>
      </c>
      <c r="B67" s="188"/>
      <c r="C67" s="75" t="s">
        <v>236</v>
      </c>
      <c r="D67" s="315" t="s">
        <v>94</v>
      </c>
      <c r="E67" s="316"/>
      <c r="F67" s="317" t="s">
        <v>25</v>
      </c>
      <c r="G67" s="317"/>
      <c r="H67" s="317"/>
      <c r="I67" s="51" t="s">
        <v>189</v>
      </c>
      <c r="J67" s="318" t="s">
        <v>133</v>
      </c>
      <c r="K67" s="319"/>
      <c r="L67" s="1"/>
      <c r="M67" s="1"/>
      <c r="N67" s="320" t="s">
        <v>335</v>
      </c>
      <c r="O67" s="321"/>
      <c r="P67" s="321"/>
      <c r="Q67" s="321"/>
      <c r="R67" s="321"/>
      <c r="S67" s="321"/>
      <c r="T67" s="321"/>
      <c r="U67" s="321"/>
      <c r="V67" s="121">
        <v>1</v>
      </c>
      <c r="W67" s="122">
        <v>0.34</v>
      </c>
      <c r="X67" s="174" t="s">
        <v>390</v>
      </c>
      <c r="Y67" s="175"/>
      <c r="Z67" s="175"/>
      <c r="AA67" s="175"/>
      <c r="AB67" s="175"/>
      <c r="AC67" s="175"/>
      <c r="AD67" s="175"/>
      <c r="AE67" s="175"/>
      <c r="AF67" s="175"/>
      <c r="AG67" s="175"/>
      <c r="AH67" s="175"/>
      <c r="AI67" s="175"/>
      <c r="AJ67" s="175"/>
      <c r="AK67" s="176"/>
      <c r="AL67" s="1"/>
      <c r="AM67" s="1"/>
      <c r="AN67" s="209" t="s">
        <v>621</v>
      </c>
      <c r="AO67" s="230"/>
      <c r="AP67" s="230"/>
      <c r="AQ67" s="230"/>
      <c r="AR67" s="230"/>
      <c r="AS67" s="230"/>
      <c r="AT67" s="230"/>
      <c r="AU67" s="231"/>
      <c r="AV67" s="121">
        <v>1</v>
      </c>
      <c r="AW67" s="87">
        <v>0.66666666666666696</v>
      </c>
      <c r="AX67" s="175" t="s">
        <v>614</v>
      </c>
      <c r="AY67" s="175"/>
      <c r="AZ67" s="175"/>
      <c r="BA67" s="175"/>
      <c r="BB67" s="175"/>
      <c r="BC67" s="175"/>
      <c r="BD67" s="175"/>
      <c r="BE67" s="175"/>
      <c r="BF67" s="175"/>
      <c r="BG67" s="175"/>
      <c r="BH67" s="175"/>
      <c r="BI67" s="175"/>
      <c r="BJ67" s="175"/>
      <c r="BK67" s="176"/>
      <c r="BN67" s="362"/>
      <c r="BO67" s="362"/>
      <c r="BP67" s="362"/>
      <c r="BQ67" s="362"/>
      <c r="BR67" s="362"/>
      <c r="BS67" s="362"/>
      <c r="BT67" s="362"/>
      <c r="BU67" s="362"/>
      <c r="BV67" s="31"/>
      <c r="BW67" s="32"/>
      <c r="BX67" s="174"/>
      <c r="BY67" s="175"/>
      <c r="BZ67" s="175"/>
      <c r="CA67" s="175"/>
      <c r="CB67" s="175"/>
      <c r="CC67" s="175"/>
      <c r="CD67" s="175"/>
      <c r="CE67" s="175"/>
      <c r="CF67" s="175"/>
      <c r="CG67" s="175"/>
      <c r="CH67" s="175"/>
      <c r="CI67" s="175"/>
      <c r="CJ67" s="175"/>
      <c r="CK67" s="176"/>
    </row>
    <row r="68" spans="1:90" ht="20.25" customHeight="1">
      <c r="A68" s="1"/>
      <c r="B68" s="1"/>
      <c r="C68" s="1"/>
      <c r="D68" s="1"/>
      <c r="E68" s="1"/>
      <c r="F68" s="1"/>
      <c r="G68" s="1"/>
      <c r="H68" s="1"/>
      <c r="I68" s="1"/>
      <c r="J68" s="1"/>
      <c r="K68" s="1"/>
      <c r="L68" s="1"/>
      <c r="M68" s="1"/>
      <c r="N68" s="26"/>
      <c r="O68" s="26"/>
      <c r="P68" s="26"/>
      <c r="Q68" s="26"/>
      <c r="R68" s="26"/>
      <c r="S68" s="26"/>
      <c r="T68" s="26"/>
      <c r="U68" s="26"/>
      <c r="V68" s="1"/>
      <c r="W68" s="55"/>
      <c r="X68" s="1"/>
      <c r="Y68" s="1"/>
      <c r="Z68" s="1"/>
      <c r="AA68" s="1"/>
      <c r="AB68" s="1"/>
      <c r="AC68" s="1"/>
      <c r="AD68" s="1"/>
      <c r="AE68" s="1"/>
      <c r="AF68" s="1"/>
      <c r="AG68" s="1"/>
      <c r="AH68" s="1"/>
      <c r="AI68" s="1"/>
      <c r="AJ68" s="1"/>
      <c r="AK68" s="1"/>
      <c r="AL68" s="1"/>
      <c r="AM68" s="1"/>
      <c r="AU68" s="3"/>
    </row>
    <row r="69" spans="1:90" s="70" customFormat="1" ht="25.5" customHeight="1">
      <c r="A69" s="222" t="s">
        <v>26</v>
      </c>
      <c r="B69" s="222"/>
      <c r="C69" s="222"/>
      <c r="D69" s="222"/>
      <c r="E69" s="222"/>
      <c r="F69" s="222"/>
      <c r="G69" s="222"/>
      <c r="H69" s="222"/>
      <c r="I69" s="222"/>
      <c r="J69" s="222"/>
      <c r="K69" s="222"/>
      <c r="L69" s="69"/>
      <c r="M69" s="69"/>
      <c r="N69" s="222" t="s">
        <v>26</v>
      </c>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69"/>
      <c r="AM69" s="69"/>
      <c r="AN69" s="222" t="s">
        <v>26</v>
      </c>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c r="BK69" s="222"/>
      <c r="BL69" s="69"/>
      <c r="BM69" s="69"/>
      <c r="BN69" s="222" t="s">
        <v>26</v>
      </c>
      <c r="BO69" s="222"/>
      <c r="BP69" s="222"/>
      <c r="BQ69" s="222"/>
      <c r="BR69" s="222"/>
      <c r="BS69" s="222"/>
      <c r="BT69" s="222"/>
      <c r="BU69" s="222"/>
      <c r="BV69" s="222"/>
      <c r="BW69" s="222"/>
      <c r="BX69" s="222"/>
      <c r="BY69" s="222"/>
      <c r="BZ69" s="222"/>
      <c r="CA69" s="222"/>
      <c r="CB69" s="222"/>
      <c r="CC69" s="222"/>
      <c r="CD69" s="222"/>
      <c r="CE69" s="222"/>
      <c r="CF69" s="222"/>
      <c r="CG69" s="222"/>
      <c r="CH69" s="222"/>
      <c r="CI69" s="222"/>
      <c r="CJ69" s="222"/>
      <c r="CK69" s="222"/>
    </row>
    <row r="70" spans="1:90" ht="13.5" thickBot="1">
      <c r="A70" s="2"/>
      <c r="B70" s="2"/>
      <c r="C70" s="2"/>
      <c r="D70" s="2"/>
      <c r="E70" s="2"/>
      <c r="F70" s="2"/>
      <c r="G70" s="2"/>
      <c r="H70" s="2"/>
      <c r="I70" s="2"/>
      <c r="J70" s="2"/>
      <c r="K70" s="2"/>
      <c r="L70" s="2"/>
      <c r="M70" s="2"/>
      <c r="N70" s="19"/>
      <c r="O70" s="19"/>
      <c r="P70" s="19"/>
      <c r="Q70" s="19"/>
      <c r="R70" s="19"/>
      <c r="S70" s="19"/>
      <c r="T70" s="19"/>
      <c r="U70" s="19"/>
      <c r="V70" s="2"/>
      <c r="W70" s="55"/>
      <c r="X70" s="2"/>
      <c r="Y70" s="2"/>
      <c r="Z70" s="2"/>
      <c r="AA70" s="2"/>
      <c r="AB70" s="2"/>
      <c r="AC70" s="2"/>
      <c r="AD70" s="2"/>
      <c r="AE70" s="2"/>
      <c r="AF70" s="2"/>
      <c r="AG70" s="2"/>
      <c r="AH70" s="2"/>
      <c r="AI70" s="2"/>
      <c r="AJ70" s="2"/>
      <c r="AK70" s="1"/>
      <c r="AL70" s="1"/>
      <c r="AM70" s="1"/>
      <c r="AV70" s="1"/>
      <c r="AW70" s="1"/>
      <c r="BF70" s="1"/>
      <c r="CH70" s="1"/>
    </row>
    <row r="71" spans="1:90" s="83" customFormat="1" ht="12.75" customHeight="1" thickBot="1">
      <c r="A71" s="5"/>
      <c r="B71" s="5"/>
      <c r="C71" s="5"/>
      <c r="D71" s="5"/>
      <c r="E71" s="5"/>
      <c r="F71" s="5"/>
      <c r="G71" s="5"/>
      <c r="H71" s="5"/>
      <c r="I71" s="5"/>
      <c r="J71" s="5"/>
      <c r="K71" s="5"/>
      <c r="L71" s="5"/>
      <c r="M71" s="5"/>
      <c r="N71" s="308" t="s">
        <v>155</v>
      </c>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10"/>
      <c r="AM71" s="44"/>
      <c r="AN71" s="308" t="s">
        <v>157</v>
      </c>
      <c r="AO71" s="308"/>
      <c r="AP71" s="308"/>
      <c r="AQ71" s="308"/>
      <c r="AR71" s="308"/>
      <c r="AS71" s="308"/>
      <c r="AT71" s="308"/>
      <c r="AU71" s="308"/>
      <c r="AV71" s="308"/>
      <c r="AW71" s="308"/>
      <c r="AX71" s="308"/>
      <c r="AY71" s="308"/>
      <c r="AZ71" s="308"/>
      <c r="BA71" s="308"/>
      <c r="BB71" s="308"/>
      <c r="BC71" s="308"/>
      <c r="BD71" s="308"/>
      <c r="BE71" s="308"/>
      <c r="BF71" s="308"/>
      <c r="BG71" s="308"/>
      <c r="BH71" s="308"/>
      <c r="BI71" s="308"/>
      <c r="BJ71" s="308"/>
      <c r="BK71" s="308"/>
      <c r="BL71" s="53"/>
      <c r="BM71" s="53"/>
      <c r="BN71" s="308" t="s">
        <v>153</v>
      </c>
      <c r="BO71" s="308"/>
      <c r="BP71" s="308"/>
      <c r="BQ71" s="308"/>
      <c r="BR71" s="308"/>
      <c r="BS71" s="308"/>
      <c r="BT71" s="308"/>
      <c r="BU71" s="308"/>
      <c r="BV71" s="308"/>
      <c r="BW71" s="308"/>
      <c r="BX71" s="308"/>
      <c r="BY71" s="308"/>
      <c r="BZ71" s="308"/>
      <c r="CA71" s="308"/>
      <c r="CB71" s="308"/>
      <c r="CC71" s="308"/>
      <c r="CD71" s="308"/>
      <c r="CE71" s="308"/>
      <c r="CF71" s="308"/>
      <c r="CG71" s="308"/>
      <c r="CH71" s="308"/>
      <c r="CI71" s="308"/>
      <c r="CJ71" s="308"/>
      <c r="CK71" s="308"/>
      <c r="CL71" s="3"/>
    </row>
    <row r="72" spans="1:90" ht="51.75" thickBot="1">
      <c r="A72" s="226" t="s">
        <v>66</v>
      </c>
      <c r="B72" s="228"/>
      <c r="C72" s="226" t="s">
        <v>67</v>
      </c>
      <c r="D72" s="227"/>
      <c r="E72" s="228"/>
      <c r="F72" s="226" t="s">
        <v>68</v>
      </c>
      <c r="G72" s="228"/>
      <c r="H72" s="48" t="s">
        <v>69</v>
      </c>
      <c r="I72" s="48" t="s">
        <v>70</v>
      </c>
      <c r="J72" s="226" t="s">
        <v>65</v>
      </c>
      <c r="K72" s="228"/>
      <c r="L72" s="1"/>
      <c r="M72" s="1"/>
      <c r="N72" s="212" t="s">
        <v>33</v>
      </c>
      <c r="O72" s="213"/>
      <c r="P72" s="213"/>
      <c r="Q72" s="213"/>
      <c r="R72" s="213"/>
      <c r="S72" s="213"/>
      <c r="T72" s="213"/>
      <c r="U72" s="214"/>
      <c r="V72" s="49" t="s">
        <v>34</v>
      </c>
      <c r="W72" s="49" t="s">
        <v>97</v>
      </c>
      <c r="X72" s="212" t="s">
        <v>35</v>
      </c>
      <c r="Y72" s="213"/>
      <c r="Z72" s="213"/>
      <c r="AA72" s="213"/>
      <c r="AB72" s="213"/>
      <c r="AC72" s="213"/>
      <c r="AD72" s="213"/>
      <c r="AE72" s="213"/>
      <c r="AF72" s="213"/>
      <c r="AG72" s="213"/>
      <c r="AH72" s="213"/>
      <c r="AI72" s="213"/>
      <c r="AJ72" s="213"/>
      <c r="AK72" s="214"/>
      <c r="AL72" s="1"/>
      <c r="AM72" s="1"/>
      <c r="AN72" s="212" t="s">
        <v>33</v>
      </c>
      <c r="AO72" s="213"/>
      <c r="AP72" s="213"/>
      <c r="AQ72" s="213"/>
      <c r="AR72" s="213"/>
      <c r="AS72" s="213"/>
      <c r="AT72" s="213"/>
      <c r="AU72" s="214"/>
      <c r="AV72" s="49" t="s">
        <v>96</v>
      </c>
      <c r="AW72" s="49" t="s">
        <v>97</v>
      </c>
      <c r="AX72" s="212" t="s">
        <v>35</v>
      </c>
      <c r="AY72" s="213"/>
      <c r="AZ72" s="213"/>
      <c r="BA72" s="213"/>
      <c r="BB72" s="213"/>
      <c r="BC72" s="213"/>
      <c r="BD72" s="213"/>
      <c r="BE72" s="213"/>
      <c r="BF72" s="213"/>
      <c r="BG72" s="213"/>
      <c r="BH72" s="213"/>
      <c r="BI72" s="213"/>
      <c r="BJ72" s="213"/>
      <c r="BK72" s="214"/>
      <c r="BN72" s="212" t="s">
        <v>33</v>
      </c>
      <c r="BO72" s="213"/>
      <c r="BP72" s="213"/>
      <c r="BQ72" s="213"/>
      <c r="BR72" s="213"/>
      <c r="BS72" s="213"/>
      <c r="BT72" s="213"/>
      <c r="BU72" s="214"/>
      <c r="BV72" s="49" t="s">
        <v>96</v>
      </c>
      <c r="BW72" s="49" t="s">
        <v>97</v>
      </c>
      <c r="BX72" s="212" t="s">
        <v>35</v>
      </c>
      <c r="BY72" s="213"/>
      <c r="BZ72" s="213"/>
      <c r="CA72" s="213"/>
      <c r="CB72" s="213"/>
      <c r="CC72" s="213"/>
      <c r="CD72" s="213"/>
      <c r="CE72" s="213"/>
      <c r="CF72" s="213"/>
      <c r="CG72" s="213"/>
      <c r="CH72" s="213"/>
      <c r="CI72" s="213"/>
      <c r="CJ72" s="213"/>
      <c r="CK72" s="214"/>
    </row>
    <row r="73" spans="1:90" ht="312" customHeight="1" thickBot="1">
      <c r="A73" s="215" t="s">
        <v>134</v>
      </c>
      <c r="B73" s="216"/>
      <c r="C73" s="72" t="s">
        <v>242</v>
      </c>
      <c r="D73" s="217" t="s">
        <v>103</v>
      </c>
      <c r="E73" s="218"/>
      <c r="F73" s="462" t="s">
        <v>237</v>
      </c>
      <c r="G73" s="463"/>
      <c r="H73" s="126" t="s">
        <v>104</v>
      </c>
      <c r="I73" s="127" t="s">
        <v>168</v>
      </c>
      <c r="J73" s="324" t="s">
        <v>238</v>
      </c>
      <c r="K73" s="324"/>
      <c r="L73" s="1"/>
      <c r="M73" s="1"/>
      <c r="N73" s="174" t="s">
        <v>368</v>
      </c>
      <c r="O73" s="359"/>
      <c r="P73" s="359"/>
      <c r="Q73" s="359"/>
      <c r="R73" s="359"/>
      <c r="S73" s="359"/>
      <c r="T73" s="359"/>
      <c r="U73" s="360"/>
      <c r="V73" s="34">
        <v>0.98850000000000005</v>
      </c>
      <c r="W73" s="33">
        <v>0.65900000000000003</v>
      </c>
      <c r="X73" s="174" t="s">
        <v>369</v>
      </c>
      <c r="Y73" s="207"/>
      <c r="Z73" s="207"/>
      <c r="AA73" s="207"/>
      <c r="AB73" s="207"/>
      <c r="AC73" s="207"/>
      <c r="AD73" s="207"/>
      <c r="AE73" s="207"/>
      <c r="AF73" s="207"/>
      <c r="AG73" s="207"/>
      <c r="AH73" s="207"/>
      <c r="AI73" s="207"/>
      <c r="AJ73" s="207"/>
      <c r="AK73" s="208"/>
      <c r="AL73" s="1"/>
      <c r="AM73" s="1"/>
      <c r="AN73" s="174" t="s">
        <v>531</v>
      </c>
      <c r="AO73" s="175"/>
      <c r="AP73" s="175"/>
      <c r="AQ73" s="175"/>
      <c r="AR73" s="175"/>
      <c r="AS73" s="175"/>
      <c r="AT73" s="175"/>
      <c r="AU73" s="176"/>
      <c r="AV73" s="34">
        <v>0.98850000000000005</v>
      </c>
      <c r="AW73" s="33">
        <v>0.98850000000000005</v>
      </c>
      <c r="AX73" s="174" t="s">
        <v>532</v>
      </c>
      <c r="AY73" s="175"/>
      <c r="AZ73" s="175"/>
      <c r="BA73" s="175"/>
      <c r="BB73" s="175"/>
      <c r="BC73" s="175"/>
      <c r="BD73" s="175"/>
      <c r="BE73" s="175"/>
      <c r="BF73" s="175"/>
      <c r="BG73" s="175"/>
      <c r="BH73" s="175"/>
      <c r="BI73" s="175"/>
      <c r="BJ73" s="175"/>
      <c r="BK73" s="176"/>
      <c r="BN73" s="174"/>
      <c r="BO73" s="175"/>
      <c r="BP73" s="175"/>
      <c r="BQ73" s="175"/>
      <c r="BR73" s="175"/>
      <c r="BS73" s="175"/>
      <c r="BT73" s="175"/>
      <c r="BU73" s="176"/>
      <c r="BV73" s="34"/>
      <c r="BW73" s="33"/>
      <c r="BX73" s="174"/>
      <c r="BY73" s="175"/>
      <c r="BZ73" s="175"/>
      <c r="CA73" s="175"/>
      <c r="CB73" s="175"/>
      <c r="CC73" s="175"/>
      <c r="CD73" s="175"/>
      <c r="CE73" s="175"/>
      <c r="CF73" s="175"/>
      <c r="CG73" s="175"/>
      <c r="CH73" s="175"/>
      <c r="CI73" s="175"/>
      <c r="CJ73" s="175"/>
      <c r="CK73" s="176"/>
    </row>
    <row r="74" spans="1:90" ht="312" customHeight="1" thickBot="1">
      <c r="A74" s="322"/>
      <c r="B74" s="323"/>
      <c r="C74" s="146" t="s">
        <v>243</v>
      </c>
      <c r="D74" s="439" t="s">
        <v>438</v>
      </c>
      <c r="E74" s="440"/>
      <c r="F74" s="466" t="s">
        <v>439</v>
      </c>
      <c r="G74" s="467"/>
      <c r="H74" s="147" t="s">
        <v>440</v>
      </c>
      <c r="I74" s="144" t="s">
        <v>441</v>
      </c>
      <c r="J74" s="465" t="s">
        <v>442</v>
      </c>
      <c r="K74" s="465"/>
      <c r="L74" s="1"/>
      <c r="M74" s="1"/>
      <c r="N74" s="174"/>
      <c r="O74" s="359"/>
      <c r="P74" s="359"/>
      <c r="Q74" s="359"/>
      <c r="R74" s="359"/>
      <c r="S74" s="359"/>
      <c r="T74" s="359"/>
      <c r="U74" s="360"/>
      <c r="V74" s="34"/>
      <c r="W74" s="33"/>
      <c r="X74" s="174"/>
      <c r="Y74" s="207"/>
      <c r="Z74" s="207"/>
      <c r="AA74" s="207"/>
      <c r="AB74" s="207"/>
      <c r="AC74" s="207"/>
      <c r="AD74" s="207"/>
      <c r="AE74" s="207"/>
      <c r="AF74" s="207"/>
      <c r="AG74" s="207"/>
      <c r="AH74" s="207"/>
      <c r="AI74" s="207"/>
      <c r="AJ74" s="207"/>
      <c r="AK74" s="208"/>
      <c r="AL74" s="1"/>
      <c r="AM74" s="1"/>
      <c r="AN74" s="174" t="s">
        <v>577</v>
      </c>
      <c r="AO74" s="175"/>
      <c r="AP74" s="175"/>
      <c r="AQ74" s="175"/>
      <c r="AR74" s="175"/>
      <c r="AS74" s="175"/>
      <c r="AT74" s="175"/>
      <c r="AU74" s="176"/>
      <c r="AV74" s="121">
        <v>1</v>
      </c>
      <c r="AW74" s="122">
        <v>0.8</v>
      </c>
      <c r="AX74" s="174" t="s">
        <v>580</v>
      </c>
      <c r="AY74" s="207"/>
      <c r="AZ74" s="207"/>
      <c r="BA74" s="207"/>
      <c r="BB74" s="207"/>
      <c r="BC74" s="207"/>
      <c r="BD74" s="207"/>
      <c r="BE74" s="207"/>
      <c r="BF74" s="207"/>
      <c r="BG74" s="207"/>
      <c r="BH74" s="207"/>
      <c r="BI74" s="207"/>
      <c r="BJ74" s="207"/>
      <c r="BK74" s="208"/>
      <c r="BN74" s="174"/>
      <c r="BO74" s="175"/>
      <c r="BP74" s="175"/>
      <c r="BQ74" s="175"/>
      <c r="BR74" s="175"/>
      <c r="BS74" s="175"/>
      <c r="BT74" s="175"/>
      <c r="BU74" s="176"/>
      <c r="BV74" s="34"/>
      <c r="BW74" s="33"/>
      <c r="BX74" s="174"/>
      <c r="BY74" s="175"/>
      <c r="BZ74" s="175"/>
      <c r="CA74" s="175"/>
      <c r="CB74" s="175"/>
      <c r="CC74" s="175"/>
      <c r="CD74" s="175"/>
      <c r="CE74" s="175"/>
      <c r="CF74" s="175"/>
      <c r="CG74" s="175"/>
      <c r="CH74" s="175"/>
      <c r="CI74" s="175"/>
      <c r="CJ74" s="175"/>
      <c r="CK74" s="176"/>
    </row>
    <row r="75" spans="1:90" ht="409.5" customHeight="1" thickBot="1">
      <c r="A75" s="322"/>
      <c r="B75" s="323"/>
      <c r="C75" s="159" t="s">
        <v>244</v>
      </c>
      <c r="D75" s="241" t="s">
        <v>239</v>
      </c>
      <c r="E75" s="242"/>
      <c r="F75" s="332" t="s">
        <v>240</v>
      </c>
      <c r="G75" s="333"/>
      <c r="H75" s="124" t="s">
        <v>135</v>
      </c>
      <c r="I75" s="125" t="s">
        <v>29</v>
      </c>
      <c r="J75" s="239" t="s">
        <v>241</v>
      </c>
      <c r="K75" s="239"/>
      <c r="L75" s="1"/>
      <c r="M75" s="1"/>
      <c r="N75" s="174" t="s">
        <v>370</v>
      </c>
      <c r="O75" s="359"/>
      <c r="P75" s="359"/>
      <c r="Q75" s="359"/>
      <c r="R75" s="359"/>
      <c r="S75" s="359"/>
      <c r="T75" s="359"/>
      <c r="U75" s="360"/>
      <c r="V75" s="35">
        <v>0.99029999999999996</v>
      </c>
      <c r="W75" s="36">
        <v>0.3301</v>
      </c>
      <c r="X75" s="174" t="s">
        <v>371</v>
      </c>
      <c r="Y75" s="207"/>
      <c r="Z75" s="207"/>
      <c r="AA75" s="207"/>
      <c r="AB75" s="207"/>
      <c r="AC75" s="207"/>
      <c r="AD75" s="207"/>
      <c r="AE75" s="207"/>
      <c r="AF75" s="207"/>
      <c r="AG75" s="207"/>
      <c r="AH75" s="207"/>
      <c r="AI75" s="207"/>
      <c r="AJ75" s="207"/>
      <c r="AK75" s="208"/>
      <c r="AL75" s="1"/>
      <c r="AM75" s="1"/>
      <c r="AN75" s="269" t="s">
        <v>533</v>
      </c>
      <c r="AO75" s="270"/>
      <c r="AP75" s="270"/>
      <c r="AQ75" s="270"/>
      <c r="AR75" s="270"/>
      <c r="AS75" s="270"/>
      <c r="AT75" s="270"/>
      <c r="AU75" s="271"/>
      <c r="AV75" s="34">
        <v>0.9758</v>
      </c>
      <c r="AW75" s="33">
        <v>0.65539999999999998</v>
      </c>
      <c r="AX75" s="174" t="s">
        <v>530</v>
      </c>
      <c r="AY75" s="207"/>
      <c r="AZ75" s="207"/>
      <c r="BA75" s="207"/>
      <c r="BB75" s="207"/>
      <c r="BC75" s="207"/>
      <c r="BD75" s="207"/>
      <c r="BE75" s="207"/>
      <c r="BF75" s="207"/>
      <c r="BG75" s="207"/>
      <c r="BH75" s="207"/>
      <c r="BI75" s="207"/>
      <c r="BJ75" s="207"/>
      <c r="BK75" s="208"/>
      <c r="BN75" s="269"/>
      <c r="BO75" s="270"/>
      <c r="BP75" s="270"/>
      <c r="BQ75" s="270"/>
      <c r="BR75" s="270"/>
      <c r="BS75" s="270"/>
      <c r="BT75" s="270"/>
      <c r="BU75" s="271"/>
      <c r="BV75" s="35"/>
      <c r="BW75" s="36"/>
      <c r="BX75" s="174"/>
      <c r="BY75" s="175"/>
      <c r="BZ75" s="175"/>
      <c r="CA75" s="175"/>
      <c r="CB75" s="175"/>
      <c r="CC75" s="175"/>
      <c r="CD75" s="175"/>
      <c r="CE75" s="175"/>
      <c r="CF75" s="175"/>
      <c r="CG75" s="175"/>
      <c r="CH75" s="175"/>
      <c r="CI75" s="175"/>
      <c r="CJ75" s="175"/>
      <c r="CK75" s="176"/>
    </row>
    <row r="76" spans="1:90" ht="336" customHeight="1" thickBot="1">
      <c r="A76" s="322"/>
      <c r="B76" s="323"/>
      <c r="C76" s="159" t="s">
        <v>245</v>
      </c>
      <c r="D76" s="241" t="s">
        <v>27</v>
      </c>
      <c r="E76" s="242"/>
      <c r="F76" s="332" t="s">
        <v>31</v>
      </c>
      <c r="G76" s="333"/>
      <c r="H76" s="41" t="s">
        <v>105</v>
      </c>
      <c r="I76" s="42" t="s">
        <v>40</v>
      </c>
      <c r="J76" s="239" t="s">
        <v>252</v>
      </c>
      <c r="K76" s="239"/>
      <c r="L76" s="1"/>
      <c r="M76" s="1"/>
      <c r="N76" s="174" t="s">
        <v>346</v>
      </c>
      <c r="O76" s="175"/>
      <c r="P76" s="175"/>
      <c r="Q76" s="175"/>
      <c r="R76" s="175"/>
      <c r="S76" s="175"/>
      <c r="T76" s="175"/>
      <c r="U76" s="176"/>
      <c r="V76" s="31">
        <v>1</v>
      </c>
      <c r="W76" s="33">
        <v>0.33329999999999999</v>
      </c>
      <c r="X76" s="174" t="s">
        <v>372</v>
      </c>
      <c r="Y76" s="207"/>
      <c r="Z76" s="207"/>
      <c r="AA76" s="207"/>
      <c r="AB76" s="207"/>
      <c r="AC76" s="207"/>
      <c r="AD76" s="207"/>
      <c r="AE76" s="207"/>
      <c r="AF76" s="207"/>
      <c r="AG76" s="207"/>
      <c r="AH76" s="207"/>
      <c r="AI76" s="207"/>
      <c r="AJ76" s="207"/>
      <c r="AK76" s="208"/>
      <c r="AL76" s="1"/>
      <c r="AM76" s="1"/>
      <c r="AN76" s="174" t="s">
        <v>525</v>
      </c>
      <c r="AO76" s="175"/>
      <c r="AP76" s="175"/>
      <c r="AQ76" s="175"/>
      <c r="AR76" s="175"/>
      <c r="AS76" s="175"/>
      <c r="AT76" s="175"/>
      <c r="AU76" s="176"/>
      <c r="AV76" s="121">
        <v>1</v>
      </c>
      <c r="AW76" s="33">
        <v>0.66659999999999997</v>
      </c>
      <c r="AX76" s="174" t="s">
        <v>526</v>
      </c>
      <c r="AY76" s="207"/>
      <c r="AZ76" s="207"/>
      <c r="BA76" s="207"/>
      <c r="BB76" s="207"/>
      <c r="BC76" s="207"/>
      <c r="BD76" s="207"/>
      <c r="BE76" s="207"/>
      <c r="BF76" s="207"/>
      <c r="BG76" s="207"/>
      <c r="BH76" s="207"/>
      <c r="BI76" s="207"/>
      <c r="BJ76" s="207"/>
      <c r="BK76" s="208"/>
      <c r="BN76" s="174"/>
      <c r="BO76" s="175"/>
      <c r="BP76" s="175"/>
      <c r="BQ76" s="175"/>
      <c r="BR76" s="175"/>
      <c r="BS76" s="175"/>
      <c r="BT76" s="175"/>
      <c r="BU76" s="176"/>
      <c r="BV76" s="31"/>
      <c r="BW76" s="33"/>
      <c r="BX76" s="174"/>
      <c r="BY76" s="175"/>
      <c r="BZ76" s="175"/>
      <c r="CA76" s="175"/>
      <c r="CB76" s="175"/>
      <c r="CC76" s="175"/>
      <c r="CD76" s="175"/>
      <c r="CE76" s="175"/>
      <c r="CF76" s="175"/>
      <c r="CG76" s="175"/>
      <c r="CH76" s="175"/>
      <c r="CI76" s="175"/>
      <c r="CJ76" s="175"/>
      <c r="CK76" s="176"/>
    </row>
    <row r="77" spans="1:90" ht="258" customHeight="1" thickBot="1">
      <c r="A77" s="193"/>
      <c r="B77" s="194"/>
      <c r="C77" s="159" t="s">
        <v>443</v>
      </c>
      <c r="D77" s="241" t="s">
        <v>308</v>
      </c>
      <c r="E77" s="242"/>
      <c r="F77" s="334" t="s">
        <v>71</v>
      </c>
      <c r="G77" s="335"/>
      <c r="H77" s="41" t="s">
        <v>41</v>
      </c>
      <c r="I77" s="42" t="s">
        <v>30</v>
      </c>
      <c r="J77" s="239" t="s">
        <v>253</v>
      </c>
      <c r="K77" s="239"/>
      <c r="L77" s="1"/>
      <c r="M77" s="1"/>
      <c r="N77" s="358" t="s">
        <v>338</v>
      </c>
      <c r="O77" s="359"/>
      <c r="P77" s="359"/>
      <c r="Q77" s="359"/>
      <c r="R77" s="359"/>
      <c r="S77" s="359"/>
      <c r="T77" s="359"/>
      <c r="U77" s="360"/>
      <c r="V77" s="34">
        <v>0.86399999999999999</v>
      </c>
      <c r="W77" s="33">
        <v>0.28799999999999998</v>
      </c>
      <c r="X77" s="174" t="s">
        <v>373</v>
      </c>
      <c r="Y77" s="175"/>
      <c r="Z77" s="175"/>
      <c r="AA77" s="175"/>
      <c r="AB77" s="175"/>
      <c r="AC77" s="175"/>
      <c r="AD77" s="175"/>
      <c r="AE77" s="175"/>
      <c r="AF77" s="175"/>
      <c r="AG77" s="175"/>
      <c r="AH77" s="175"/>
      <c r="AI77" s="175"/>
      <c r="AJ77" s="175"/>
      <c r="AK77" s="176"/>
      <c r="AL77" s="1"/>
      <c r="AM77" s="1"/>
      <c r="AN77" s="174" t="s">
        <v>534</v>
      </c>
      <c r="AO77" s="175"/>
      <c r="AP77" s="175"/>
      <c r="AQ77" s="175"/>
      <c r="AR77" s="175"/>
      <c r="AS77" s="175"/>
      <c r="AT77" s="175"/>
      <c r="AU77" s="176"/>
      <c r="AV77" s="34">
        <v>0.9768</v>
      </c>
      <c r="AW77" s="33">
        <v>0.61360000000000003</v>
      </c>
      <c r="AX77" s="174" t="s">
        <v>535</v>
      </c>
      <c r="AY77" s="175"/>
      <c r="AZ77" s="175"/>
      <c r="BA77" s="175"/>
      <c r="BB77" s="175"/>
      <c r="BC77" s="175"/>
      <c r="BD77" s="175"/>
      <c r="BE77" s="175"/>
      <c r="BF77" s="175"/>
      <c r="BG77" s="175"/>
      <c r="BH77" s="175"/>
      <c r="BI77" s="175"/>
      <c r="BJ77" s="175"/>
      <c r="BK77" s="176"/>
      <c r="BN77" s="174"/>
      <c r="BO77" s="175"/>
      <c r="BP77" s="175"/>
      <c r="BQ77" s="175"/>
      <c r="BR77" s="175"/>
      <c r="BS77" s="175"/>
      <c r="BT77" s="175"/>
      <c r="BU77" s="176"/>
      <c r="BV77" s="34"/>
      <c r="BW77" s="33"/>
      <c r="BX77" s="174"/>
      <c r="BY77" s="175"/>
      <c r="BZ77" s="175"/>
      <c r="CA77" s="175"/>
      <c r="CB77" s="175"/>
      <c r="CC77" s="175"/>
      <c r="CD77" s="175"/>
      <c r="CE77" s="175"/>
      <c r="CF77" s="175"/>
      <c r="CG77" s="175"/>
      <c r="CH77" s="175"/>
      <c r="CI77" s="175"/>
      <c r="CJ77" s="175"/>
      <c r="CK77" s="176"/>
    </row>
    <row r="78" spans="1:90" ht="226.5" customHeight="1" thickBot="1">
      <c r="A78" s="187" t="s">
        <v>106</v>
      </c>
      <c r="B78" s="188"/>
      <c r="C78" s="75" t="s">
        <v>246</v>
      </c>
      <c r="D78" s="315" t="s">
        <v>107</v>
      </c>
      <c r="E78" s="316"/>
      <c r="F78" s="334" t="s">
        <v>108</v>
      </c>
      <c r="G78" s="335"/>
      <c r="H78" s="40" t="s">
        <v>109</v>
      </c>
      <c r="I78" s="51" t="s">
        <v>254</v>
      </c>
      <c r="J78" s="318" t="s">
        <v>255</v>
      </c>
      <c r="K78" s="319"/>
      <c r="L78" s="1"/>
      <c r="M78" s="1"/>
      <c r="N78" s="174" t="s">
        <v>355</v>
      </c>
      <c r="O78" s="175"/>
      <c r="P78" s="175"/>
      <c r="Q78" s="175"/>
      <c r="R78" s="175"/>
      <c r="S78" s="175"/>
      <c r="T78" s="175"/>
      <c r="U78" s="176"/>
      <c r="V78" s="31" t="s">
        <v>375</v>
      </c>
      <c r="W78" s="33">
        <v>0</v>
      </c>
      <c r="X78" s="174" t="s">
        <v>374</v>
      </c>
      <c r="Y78" s="175"/>
      <c r="Z78" s="175"/>
      <c r="AA78" s="175"/>
      <c r="AB78" s="175"/>
      <c r="AC78" s="175"/>
      <c r="AD78" s="175"/>
      <c r="AE78" s="175"/>
      <c r="AF78" s="175"/>
      <c r="AG78" s="175"/>
      <c r="AH78" s="175"/>
      <c r="AI78" s="175"/>
      <c r="AJ78" s="175"/>
      <c r="AK78" s="176"/>
      <c r="AL78" s="1"/>
      <c r="AM78" s="1"/>
      <c r="AN78" s="174" t="s">
        <v>521</v>
      </c>
      <c r="AO78" s="175"/>
      <c r="AP78" s="175"/>
      <c r="AQ78" s="175"/>
      <c r="AR78" s="175"/>
      <c r="AS78" s="175"/>
      <c r="AT78" s="175"/>
      <c r="AU78" s="176"/>
      <c r="AV78" s="121">
        <v>1</v>
      </c>
      <c r="AW78" s="33">
        <v>0.5</v>
      </c>
      <c r="AX78" s="174" t="s">
        <v>522</v>
      </c>
      <c r="AY78" s="175"/>
      <c r="AZ78" s="175"/>
      <c r="BA78" s="175"/>
      <c r="BB78" s="175"/>
      <c r="BC78" s="175"/>
      <c r="BD78" s="175"/>
      <c r="BE78" s="175"/>
      <c r="BF78" s="175"/>
      <c r="BG78" s="175"/>
      <c r="BH78" s="175"/>
      <c r="BI78" s="175"/>
      <c r="BJ78" s="175"/>
      <c r="BK78" s="176"/>
      <c r="BN78" s="174"/>
      <c r="BO78" s="175"/>
      <c r="BP78" s="175"/>
      <c r="BQ78" s="175"/>
      <c r="BR78" s="175"/>
      <c r="BS78" s="175"/>
      <c r="BT78" s="175"/>
      <c r="BU78" s="176"/>
      <c r="BV78" s="31"/>
      <c r="BW78" s="33"/>
      <c r="BX78" s="174"/>
      <c r="BY78" s="175"/>
      <c r="BZ78" s="175"/>
      <c r="CA78" s="175"/>
      <c r="CB78" s="175"/>
      <c r="CC78" s="175"/>
      <c r="CD78" s="175"/>
      <c r="CE78" s="175"/>
      <c r="CF78" s="175"/>
      <c r="CG78" s="175"/>
      <c r="CH78" s="175"/>
      <c r="CI78" s="175"/>
      <c r="CJ78" s="175"/>
      <c r="CK78" s="176"/>
    </row>
    <row r="79" spans="1:90" ht="172.5" customHeight="1" thickBot="1">
      <c r="A79" s="215" t="s">
        <v>72</v>
      </c>
      <c r="B79" s="468"/>
      <c r="C79" s="72" t="s">
        <v>247</v>
      </c>
      <c r="D79" s="441" t="s">
        <v>32</v>
      </c>
      <c r="E79" s="442"/>
      <c r="F79" s="462" t="s">
        <v>75</v>
      </c>
      <c r="G79" s="463"/>
      <c r="H79" s="45" t="s">
        <v>121</v>
      </c>
      <c r="I79" s="46" t="s">
        <v>39</v>
      </c>
      <c r="J79" s="324" t="s">
        <v>256</v>
      </c>
      <c r="K79" s="324"/>
      <c r="L79" s="1"/>
      <c r="M79" s="1"/>
      <c r="N79" s="174" t="s">
        <v>318</v>
      </c>
      <c r="O79" s="175"/>
      <c r="P79" s="175"/>
      <c r="Q79" s="175"/>
      <c r="R79" s="175"/>
      <c r="S79" s="175"/>
      <c r="T79" s="175"/>
      <c r="U79" s="176"/>
      <c r="V79" s="31">
        <v>0</v>
      </c>
      <c r="W79" s="32">
        <v>0</v>
      </c>
      <c r="X79" s="341" t="s">
        <v>376</v>
      </c>
      <c r="Y79" s="342"/>
      <c r="Z79" s="342"/>
      <c r="AA79" s="342"/>
      <c r="AB79" s="342"/>
      <c r="AC79" s="342"/>
      <c r="AD79" s="342"/>
      <c r="AE79" s="342"/>
      <c r="AF79" s="342"/>
      <c r="AG79" s="342"/>
      <c r="AH79" s="342"/>
      <c r="AI79" s="342"/>
      <c r="AJ79" s="342"/>
      <c r="AK79" s="343"/>
      <c r="AL79" s="1"/>
      <c r="AM79" s="1"/>
      <c r="AN79" s="355" t="s">
        <v>520</v>
      </c>
      <c r="AO79" s="356"/>
      <c r="AP79" s="356"/>
      <c r="AQ79" s="356"/>
      <c r="AR79" s="356"/>
      <c r="AS79" s="356"/>
      <c r="AT79" s="356"/>
      <c r="AU79" s="357"/>
      <c r="AV79" s="121">
        <v>1</v>
      </c>
      <c r="AW79" s="122">
        <v>1</v>
      </c>
      <c r="AX79" s="341" t="s">
        <v>523</v>
      </c>
      <c r="AY79" s="342"/>
      <c r="AZ79" s="342"/>
      <c r="BA79" s="342"/>
      <c r="BB79" s="342"/>
      <c r="BC79" s="342"/>
      <c r="BD79" s="342"/>
      <c r="BE79" s="342"/>
      <c r="BF79" s="342"/>
      <c r="BG79" s="342"/>
      <c r="BH79" s="342"/>
      <c r="BI79" s="342"/>
      <c r="BJ79" s="342"/>
      <c r="BK79" s="343"/>
      <c r="BN79" s="355"/>
      <c r="BO79" s="356"/>
      <c r="BP79" s="356"/>
      <c r="BQ79" s="356"/>
      <c r="BR79" s="356"/>
      <c r="BS79" s="356"/>
      <c r="BT79" s="356"/>
      <c r="BU79" s="357"/>
      <c r="BV79" s="31"/>
      <c r="BW79" s="32"/>
      <c r="BX79" s="341"/>
      <c r="BY79" s="342"/>
      <c r="BZ79" s="342"/>
      <c r="CA79" s="342"/>
      <c r="CB79" s="342"/>
      <c r="CC79" s="342"/>
      <c r="CD79" s="342"/>
      <c r="CE79" s="342"/>
      <c r="CF79" s="342"/>
      <c r="CG79" s="342"/>
      <c r="CH79" s="342"/>
      <c r="CI79" s="342"/>
      <c r="CJ79" s="342"/>
      <c r="CK79" s="343"/>
    </row>
    <row r="80" spans="1:90" ht="97.5" customHeight="1" thickBot="1">
      <c r="A80" s="322"/>
      <c r="B80" s="469"/>
      <c r="C80" s="73" t="s">
        <v>248</v>
      </c>
      <c r="D80" s="443"/>
      <c r="E80" s="444"/>
      <c r="F80" s="334" t="s">
        <v>136</v>
      </c>
      <c r="G80" s="335"/>
      <c r="H80" s="41" t="s">
        <v>110</v>
      </c>
      <c r="I80" s="42" t="s">
        <v>19</v>
      </c>
      <c r="J80" s="239" t="s">
        <v>257</v>
      </c>
      <c r="K80" s="239"/>
      <c r="L80" s="1"/>
      <c r="M80" s="1"/>
      <c r="N80" s="174" t="s">
        <v>356</v>
      </c>
      <c r="O80" s="175"/>
      <c r="P80" s="175"/>
      <c r="Q80" s="175"/>
      <c r="R80" s="175"/>
      <c r="S80" s="175"/>
      <c r="T80" s="175"/>
      <c r="U80" s="176"/>
      <c r="V80" s="31" t="s">
        <v>375</v>
      </c>
      <c r="W80" s="32">
        <v>0</v>
      </c>
      <c r="X80" s="198" t="s">
        <v>377</v>
      </c>
      <c r="Y80" s="199"/>
      <c r="Z80" s="199"/>
      <c r="AA80" s="199"/>
      <c r="AB80" s="199"/>
      <c r="AC80" s="199"/>
      <c r="AD80" s="199"/>
      <c r="AE80" s="199"/>
      <c r="AF80" s="199"/>
      <c r="AG80" s="199"/>
      <c r="AH80" s="199"/>
      <c r="AI80" s="199"/>
      <c r="AJ80" s="199"/>
      <c r="AK80" s="200"/>
      <c r="AL80" s="1"/>
      <c r="AM80" s="1"/>
      <c r="AN80" s="174" t="s">
        <v>527</v>
      </c>
      <c r="AO80" s="175"/>
      <c r="AP80" s="175"/>
      <c r="AQ80" s="175"/>
      <c r="AR80" s="175"/>
      <c r="AS80" s="175"/>
      <c r="AT80" s="175"/>
      <c r="AU80" s="176"/>
      <c r="AV80" s="121">
        <v>1</v>
      </c>
      <c r="AW80" s="122">
        <v>0.5</v>
      </c>
      <c r="AX80" s="198" t="s">
        <v>524</v>
      </c>
      <c r="AY80" s="199"/>
      <c r="AZ80" s="199"/>
      <c r="BA80" s="199"/>
      <c r="BB80" s="199"/>
      <c r="BC80" s="199"/>
      <c r="BD80" s="199"/>
      <c r="BE80" s="199"/>
      <c r="BF80" s="199"/>
      <c r="BG80" s="199"/>
      <c r="BH80" s="199"/>
      <c r="BI80" s="199"/>
      <c r="BJ80" s="199"/>
      <c r="BK80" s="200"/>
      <c r="BN80" s="174"/>
      <c r="BO80" s="175"/>
      <c r="BP80" s="175"/>
      <c r="BQ80" s="175"/>
      <c r="BR80" s="175"/>
      <c r="BS80" s="175"/>
      <c r="BT80" s="175"/>
      <c r="BU80" s="176"/>
      <c r="BV80" s="31"/>
      <c r="BW80" s="32"/>
      <c r="BX80" s="198"/>
      <c r="BY80" s="199"/>
      <c r="BZ80" s="199"/>
      <c r="CA80" s="199"/>
      <c r="CB80" s="199"/>
      <c r="CC80" s="199"/>
      <c r="CD80" s="199"/>
      <c r="CE80" s="199"/>
      <c r="CF80" s="199"/>
      <c r="CG80" s="199"/>
      <c r="CH80" s="199"/>
      <c r="CI80" s="199"/>
      <c r="CJ80" s="199"/>
      <c r="CK80" s="200"/>
    </row>
    <row r="81" spans="1:90" ht="172.5" customHeight="1" thickBot="1">
      <c r="A81" s="187" t="s">
        <v>80</v>
      </c>
      <c r="B81" s="188"/>
      <c r="C81" s="75" t="s">
        <v>249</v>
      </c>
      <c r="D81" s="315" t="s">
        <v>307</v>
      </c>
      <c r="E81" s="316"/>
      <c r="F81" s="448" t="s">
        <v>258</v>
      </c>
      <c r="G81" s="427"/>
      <c r="H81" s="40" t="s">
        <v>259</v>
      </c>
      <c r="I81" s="51" t="s">
        <v>189</v>
      </c>
      <c r="J81" s="318" t="s">
        <v>260</v>
      </c>
      <c r="K81" s="319"/>
      <c r="L81" s="1"/>
      <c r="M81" s="1"/>
      <c r="N81" s="174" t="s">
        <v>337</v>
      </c>
      <c r="O81" s="175"/>
      <c r="P81" s="175"/>
      <c r="Q81" s="175"/>
      <c r="R81" s="175"/>
      <c r="S81" s="175"/>
      <c r="T81" s="175"/>
      <c r="U81" s="176"/>
      <c r="V81" s="31">
        <v>1</v>
      </c>
      <c r="W81" s="32">
        <v>0.5</v>
      </c>
      <c r="X81" s="174" t="s">
        <v>378</v>
      </c>
      <c r="Y81" s="175"/>
      <c r="Z81" s="175"/>
      <c r="AA81" s="175"/>
      <c r="AB81" s="175"/>
      <c r="AC81" s="175"/>
      <c r="AD81" s="175"/>
      <c r="AE81" s="175"/>
      <c r="AF81" s="175"/>
      <c r="AG81" s="175"/>
      <c r="AH81" s="175"/>
      <c r="AI81" s="175"/>
      <c r="AJ81" s="175"/>
      <c r="AK81" s="176"/>
      <c r="AL81" s="1"/>
      <c r="AM81" s="1"/>
      <c r="AN81" s="174" t="s">
        <v>575</v>
      </c>
      <c r="AO81" s="175"/>
      <c r="AP81" s="175"/>
      <c r="AQ81" s="175"/>
      <c r="AR81" s="175"/>
      <c r="AS81" s="175"/>
      <c r="AT81" s="175"/>
      <c r="AU81" s="176"/>
      <c r="AV81" s="121">
        <v>1</v>
      </c>
      <c r="AW81" s="122">
        <v>1</v>
      </c>
      <c r="AX81" s="174" t="s">
        <v>576</v>
      </c>
      <c r="AY81" s="175"/>
      <c r="AZ81" s="175"/>
      <c r="BA81" s="175"/>
      <c r="BB81" s="175"/>
      <c r="BC81" s="175"/>
      <c r="BD81" s="175"/>
      <c r="BE81" s="175"/>
      <c r="BF81" s="175"/>
      <c r="BG81" s="175"/>
      <c r="BH81" s="175"/>
      <c r="BI81" s="175"/>
      <c r="BJ81" s="175"/>
      <c r="BK81" s="176"/>
      <c r="BN81" s="174"/>
      <c r="BO81" s="175"/>
      <c r="BP81" s="175"/>
      <c r="BQ81" s="175"/>
      <c r="BR81" s="175"/>
      <c r="BS81" s="175"/>
      <c r="BT81" s="175"/>
      <c r="BU81" s="176"/>
      <c r="BV81" s="31"/>
      <c r="BW81" s="32"/>
      <c r="BX81" s="174"/>
      <c r="BY81" s="175"/>
      <c r="BZ81" s="175"/>
      <c r="CA81" s="175"/>
      <c r="CB81" s="175"/>
      <c r="CC81" s="175"/>
      <c r="CD81" s="175"/>
      <c r="CE81" s="175"/>
      <c r="CF81" s="175"/>
      <c r="CG81" s="175"/>
      <c r="CH81" s="175"/>
      <c r="CI81" s="175"/>
      <c r="CJ81" s="175"/>
      <c r="CK81" s="176"/>
    </row>
    <row r="82" spans="1:90" ht="129.75" customHeight="1" thickBot="1">
      <c r="A82" s="215" t="s">
        <v>76</v>
      </c>
      <c r="B82" s="468"/>
      <c r="C82" s="72" t="s">
        <v>250</v>
      </c>
      <c r="D82" s="217" t="s">
        <v>77</v>
      </c>
      <c r="E82" s="218"/>
      <c r="F82" s="462" t="s">
        <v>78</v>
      </c>
      <c r="G82" s="463"/>
      <c r="H82" s="45" t="s">
        <v>95</v>
      </c>
      <c r="I82" s="46" t="s">
        <v>30</v>
      </c>
      <c r="J82" s="324" t="s">
        <v>261</v>
      </c>
      <c r="K82" s="324"/>
      <c r="L82" s="1"/>
      <c r="M82" s="1"/>
      <c r="N82" s="358" t="s">
        <v>339</v>
      </c>
      <c r="O82" s="359"/>
      <c r="P82" s="359"/>
      <c r="Q82" s="359"/>
      <c r="R82" s="359"/>
      <c r="S82" s="359"/>
      <c r="T82" s="359"/>
      <c r="U82" s="360"/>
      <c r="V82" s="31">
        <v>0.9677</v>
      </c>
      <c r="W82" s="33">
        <v>0.3226</v>
      </c>
      <c r="X82" s="355" t="s">
        <v>379</v>
      </c>
      <c r="Y82" s="356"/>
      <c r="Z82" s="356"/>
      <c r="AA82" s="356"/>
      <c r="AB82" s="356"/>
      <c r="AC82" s="356"/>
      <c r="AD82" s="356"/>
      <c r="AE82" s="356"/>
      <c r="AF82" s="356"/>
      <c r="AG82" s="356"/>
      <c r="AH82" s="356"/>
      <c r="AI82" s="356"/>
      <c r="AJ82" s="356"/>
      <c r="AK82" s="357"/>
      <c r="AL82" s="1"/>
      <c r="AM82" s="1"/>
      <c r="AN82" s="174" t="s">
        <v>536</v>
      </c>
      <c r="AO82" s="175"/>
      <c r="AP82" s="175"/>
      <c r="AQ82" s="175"/>
      <c r="AR82" s="175"/>
      <c r="AS82" s="175"/>
      <c r="AT82" s="175"/>
      <c r="AU82" s="176"/>
      <c r="AV82" s="121">
        <v>1</v>
      </c>
      <c r="AW82" s="33">
        <v>0.65590000000000004</v>
      </c>
      <c r="AX82" s="174" t="s">
        <v>537</v>
      </c>
      <c r="AY82" s="175"/>
      <c r="AZ82" s="175"/>
      <c r="BA82" s="175"/>
      <c r="BB82" s="175"/>
      <c r="BC82" s="175"/>
      <c r="BD82" s="175"/>
      <c r="BE82" s="175"/>
      <c r="BF82" s="175"/>
      <c r="BG82" s="175"/>
      <c r="BH82" s="175"/>
      <c r="BI82" s="175"/>
      <c r="BJ82" s="175"/>
      <c r="BK82" s="176"/>
      <c r="BN82" s="174"/>
      <c r="BO82" s="175"/>
      <c r="BP82" s="175"/>
      <c r="BQ82" s="175"/>
      <c r="BR82" s="175"/>
      <c r="BS82" s="175"/>
      <c r="BT82" s="175"/>
      <c r="BU82" s="176"/>
      <c r="BV82" s="31"/>
      <c r="BW82" s="33"/>
      <c r="BX82" s="355"/>
      <c r="BY82" s="356"/>
      <c r="BZ82" s="356"/>
      <c r="CA82" s="356"/>
      <c r="CB82" s="356"/>
      <c r="CC82" s="356"/>
      <c r="CD82" s="356"/>
      <c r="CE82" s="356"/>
      <c r="CF82" s="356"/>
      <c r="CG82" s="356"/>
      <c r="CH82" s="356"/>
      <c r="CI82" s="356"/>
      <c r="CJ82" s="356"/>
      <c r="CK82" s="357"/>
    </row>
    <row r="83" spans="1:90" ht="250.5" customHeight="1" thickBot="1">
      <c r="A83" s="193"/>
      <c r="B83" s="470"/>
      <c r="C83" s="74" t="s">
        <v>251</v>
      </c>
      <c r="D83" s="243" t="s">
        <v>137</v>
      </c>
      <c r="E83" s="244"/>
      <c r="F83" s="334" t="s">
        <v>111</v>
      </c>
      <c r="G83" s="335"/>
      <c r="H83" s="47" t="s">
        <v>79</v>
      </c>
      <c r="I83" s="50" t="s">
        <v>117</v>
      </c>
      <c r="J83" s="366" t="s">
        <v>262</v>
      </c>
      <c r="K83" s="366"/>
      <c r="L83" s="1"/>
      <c r="M83" s="1"/>
      <c r="N83" s="174" t="s">
        <v>357</v>
      </c>
      <c r="O83" s="175"/>
      <c r="P83" s="175"/>
      <c r="Q83" s="175"/>
      <c r="R83" s="175"/>
      <c r="S83" s="175"/>
      <c r="T83" s="175"/>
      <c r="U83" s="176"/>
      <c r="V83" s="31" t="s">
        <v>375</v>
      </c>
      <c r="W83" s="32">
        <v>0</v>
      </c>
      <c r="X83" s="174" t="s">
        <v>380</v>
      </c>
      <c r="Y83" s="175"/>
      <c r="Z83" s="175"/>
      <c r="AA83" s="175"/>
      <c r="AB83" s="175"/>
      <c r="AC83" s="175"/>
      <c r="AD83" s="175"/>
      <c r="AE83" s="175"/>
      <c r="AF83" s="175"/>
      <c r="AG83" s="175"/>
      <c r="AH83" s="175"/>
      <c r="AI83" s="175"/>
      <c r="AJ83" s="175"/>
      <c r="AK83" s="176"/>
      <c r="AL83" s="1"/>
      <c r="AM83" s="1"/>
      <c r="AN83" s="174" t="s">
        <v>528</v>
      </c>
      <c r="AO83" s="175"/>
      <c r="AP83" s="175"/>
      <c r="AQ83" s="175"/>
      <c r="AR83" s="175"/>
      <c r="AS83" s="175"/>
      <c r="AT83" s="175"/>
      <c r="AU83" s="176"/>
      <c r="AV83" s="34">
        <v>0.55879999999999996</v>
      </c>
      <c r="AW83" s="33">
        <v>0.27939999999999998</v>
      </c>
      <c r="AX83" s="352" t="s">
        <v>529</v>
      </c>
      <c r="AY83" s="353"/>
      <c r="AZ83" s="353"/>
      <c r="BA83" s="353"/>
      <c r="BB83" s="353"/>
      <c r="BC83" s="353"/>
      <c r="BD83" s="353"/>
      <c r="BE83" s="353"/>
      <c r="BF83" s="353"/>
      <c r="BG83" s="353"/>
      <c r="BH83" s="353"/>
      <c r="BI83" s="353"/>
      <c r="BJ83" s="353"/>
      <c r="BK83" s="354"/>
      <c r="BN83" s="174"/>
      <c r="BO83" s="175"/>
      <c r="BP83" s="175"/>
      <c r="BQ83" s="175"/>
      <c r="BR83" s="175"/>
      <c r="BS83" s="175"/>
      <c r="BT83" s="175"/>
      <c r="BU83" s="176"/>
      <c r="BV83" s="31"/>
      <c r="BW83" s="32"/>
      <c r="BX83" s="174"/>
      <c r="BY83" s="175"/>
      <c r="BZ83" s="175"/>
      <c r="CA83" s="175"/>
      <c r="CB83" s="175"/>
      <c r="CC83" s="175"/>
      <c r="CD83" s="175"/>
      <c r="CE83" s="175"/>
      <c r="CF83" s="175"/>
      <c r="CG83" s="175"/>
      <c r="CH83" s="175"/>
      <c r="CI83" s="175"/>
      <c r="CJ83" s="175"/>
      <c r="CK83" s="176"/>
    </row>
    <row r="84" spans="1:90" ht="23.25" customHeight="1">
      <c r="A84" s="1"/>
      <c r="B84" s="1"/>
      <c r="C84" s="1"/>
      <c r="D84" s="1"/>
      <c r="E84" s="1"/>
      <c r="F84" s="1"/>
      <c r="G84" s="1"/>
      <c r="H84" s="1"/>
      <c r="I84" s="1"/>
      <c r="J84" s="1"/>
      <c r="K84" s="1"/>
      <c r="L84" s="1"/>
      <c r="M84" s="1"/>
      <c r="N84" s="26"/>
      <c r="O84" s="26"/>
      <c r="P84" s="26"/>
      <c r="Q84" s="26"/>
      <c r="R84" s="26"/>
      <c r="S84" s="26"/>
      <c r="T84" s="26"/>
      <c r="U84" s="26"/>
      <c r="V84" s="1"/>
      <c r="W84" s="55"/>
      <c r="X84" s="1"/>
      <c r="Y84" s="1"/>
      <c r="Z84" s="1"/>
      <c r="AA84" s="1"/>
      <c r="AB84" s="1"/>
      <c r="AC84" s="1"/>
      <c r="AD84" s="1"/>
      <c r="AE84" s="1"/>
      <c r="AF84" s="1"/>
      <c r="AG84" s="1"/>
      <c r="AH84" s="1"/>
      <c r="AI84" s="1"/>
      <c r="AJ84" s="1"/>
      <c r="AK84" s="1"/>
      <c r="AL84" s="1"/>
      <c r="AM84" s="1"/>
      <c r="AU84" s="3"/>
      <c r="BU84" s="9"/>
    </row>
    <row r="85" spans="1:90" s="70" customFormat="1" ht="25.5" customHeight="1">
      <c r="A85" s="361" t="s">
        <v>119</v>
      </c>
      <c r="B85" s="361"/>
      <c r="C85" s="361"/>
      <c r="D85" s="361"/>
      <c r="E85" s="361"/>
      <c r="F85" s="361"/>
      <c r="G85" s="361"/>
      <c r="H85" s="361"/>
      <c r="I85" s="361"/>
      <c r="J85" s="361"/>
      <c r="K85" s="361"/>
      <c r="L85" s="69"/>
      <c r="M85" s="69"/>
      <c r="N85" s="361" t="s">
        <v>119</v>
      </c>
      <c r="O85" s="361"/>
      <c r="P85" s="361"/>
      <c r="Q85" s="361"/>
      <c r="R85" s="361"/>
      <c r="S85" s="361"/>
      <c r="T85" s="361"/>
      <c r="U85" s="361"/>
      <c r="V85" s="361"/>
      <c r="W85" s="361"/>
      <c r="X85" s="361"/>
      <c r="Y85" s="361"/>
      <c r="Z85" s="361"/>
      <c r="AA85" s="361"/>
      <c r="AB85" s="361"/>
      <c r="AC85" s="361"/>
      <c r="AD85" s="361"/>
      <c r="AE85" s="361"/>
      <c r="AF85" s="361"/>
      <c r="AG85" s="361"/>
      <c r="AH85" s="361"/>
      <c r="AI85" s="361"/>
      <c r="AJ85" s="361"/>
      <c r="AK85" s="361"/>
      <c r="AL85" s="69"/>
      <c r="AM85" s="69"/>
      <c r="AN85" s="361" t="s">
        <v>119</v>
      </c>
      <c r="AO85" s="361"/>
      <c r="AP85" s="361"/>
      <c r="AQ85" s="361"/>
      <c r="AR85" s="361"/>
      <c r="AS85" s="361"/>
      <c r="AT85" s="361"/>
      <c r="AU85" s="361"/>
      <c r="AV85" s="361"/>
      <c r="AW85" s="361"/>
      <c r="AX85" s="361"/>
      <c r="AY85" s="361"/>
      <c r="AZ85" s="361"/>
      <c r="BA85" s="361"/>
      <c r="BB85" s="361"/>
      <c r="BC85" s="361"/>
      <c r="BD85" s="361"/>
      <c r="BE85" s="361"/>
      <c r="BF85" s="361"/>
      <c r="BG85" s="361"/>
      <c r="BH85" s="361"/>
      <c r="BI85" s="361"/>
      <c r="BJ85" s="361"/>
      <c r="BK85" s="361"/>
      <c r="BL85" s="69"/>
      <c r="BM85" s="69"/>
      <c r="BN85" s="361" t="s">
        <v>119</v>
      </c>
      <c r="BO85" s="361"/>
      <c r="BP85" s="361"/>
      <c r="BQ85" s="361"/>
      <c r="BR85" s="361"/>
      <c r="BS85" s="361"/>
      <c r="BT85" s="361"/>
      <c r="BU85" s="361"/>
      <c r="BV85" s="361"/>
      <c r="BW85" s="361"/>
      <c r="BX85" s="361"/>
      <c r="BY85" s="361"/>
      <c r="BZ85" s="361"/>
      <c r="CA85" s="361"/>
      <c r="CB85" s="361"/>
      <c r="CC85" s="361"/>
      <c r="CD85" s="361"/>
      <c r="CE85" s="361"/>
      <c r="CF85" s="361"/>
      <c r="CG85" s="361"/>
      <c r="CH85" s="361"/>
      <c r="CI85" s="361"/>
      <c r="CJ85" s="361"/>
      <c r="CK85" s="361"/>
    </row>
    <row r="86" spans="1:90" ht="13.5" thickBot="1">
      <c r="A86" s="1"/>
      <c r="B86" s="1"/>
      <c r="C86" s="1"/>
      <c r="D86" s="1"/>
      <c r="E86" s="1"/>
      <c r="F86" s="1"/>
      <c r="G86" s="1"/>
      <c r="H86" s="1"/>
      <c r="I86" s="1"/>
      <c r="J86" s="1"/>
      <c r="K86" s="1"/>
      <c r="L86" s="1"/>
      <c r="M86" s="1"/>
      <c r="N86" s="26"/>
      <c r="O86" s="26"/>
      <c r="P86" s="26"/>
      <c r="Q86" s="26"/>
      <c r="R86" s="26"/>
      <c r="S86" s="26"/>
      <c r="T86" s="26"/>
      <c r="U86" s="26"/>
      <c r="V86" s="1"/>
      <c r="W86" s="55"/>
      <c r="X86" s="1"/>
      <c r="Y86" s="1"/>
      <c r="Z86" s="1"/>
      <c r="AA86" s="1"/>
      <c r="AB86" s="1"/>
      <c r="AC86" s="1"/>
      <c r="AD86" s="1"/>
      <c r="AE86" s="1"/>
      <c r="AF86" s="1"/>
      <c r="AG86" s="1"/>
      <c r="AH86" s="1"/>
      <c r="AI86" s="1"/>
      <c r="AJ86" s="1"/>
      <c r="AK86" s="1"/>
      <c r="AL86" s="1"/>
      <c r="AM86" s="1"/>
      <c r="AV86" s="1"/>
      <c r="AW86" s="1"/>
      <c r="BF86" s="1"/>
      <c r="CH86" s="1"/>
    </row>
    <row r="87" spans="1:90" s="83" customFormat="1" ht="12.75" customHeight="1" thickBot="1">
      <c r="A87" s="5"/>
      <c r="B87" s="5"/>
      <c r="C87" s="5"/>
      <c r="D87" s="5"/>
      <c r="E87" s="5"/>
      <c r="F87" s="5"/>
      <c r="G87" s="5"/>
      <c r="H87" s="5"/>
      <c r="I87" s="5"/>
      <c r="J87" s="5"/>
      <c r="K87" s="5"/>
      <c r="L87" s="5"/>
      <c r="M87" s="5"/>
      <c r="N87" s="308" t="s">
        <v>155</v>
      </c>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10"/>
      <c r="AM87" s="44"/>
      <c r="AN87" s="308" t="s">
        <v>157</v>
      </c>
      <c r="AO87" s="308"/>
      <c r="AP87" s="308"/>
      <c r="AQ87" s="308"/>
      <c r="AR87" s="308"/>
      <c r="AS87" s="308"/>
      <c r="AT87" s="308"/>
      <c r="AU87" s="308"/>
      <c r="AV87" s="308"/>
      <c r="AW87" s="308"/>
      <c r="AX87" s="308"/>
      <c r="AY87" s="308"/>
      <c r="AZ87" s="308"/>
      <c r="BA87" s="308"/>
      <c r="BB87" s="308"/>
      <c r="BC87" s="308"/>
      <c r="BD87" s="308"/>
      <c r="BE87" s="308"/>
      <c r="BF87" s="308"/>
      <c r="BG87" s="308"/>
      <c r="BH87" s="308"/>
      <c r="BI87" s="308"/>
      <c r="BJ87" s="308"/>
      <c r="BK87" s="308"/>
      <c r="BL87" s="53"/>
      <c r="BM87" s="53"/>
      <c r="BN87" s="308" t="s">
        <v>153</v>
      </c>
      <c r="BO87" s="308"/>
      <c r="BP87" s="308"/>
      <c r="BQ87" s="308"/>
      <c r="BR87" s="308"/>
      <c r="BS87" s="308"/>
      <c r="BT87" s="308"/>
      <c r="BU87" s="308"/>
      <c r="BV87" s="308"/>
      <c r="BW87" s="308"/>
      <c r="BX87" s="308"/>
      <c r="BY87" s="308"/>
      <c r="BZ87" s="308"/>
      <c r="CA87" s="308"/>
      <c r="CB87" s="308"/>
      <c r="CC87" s="308"/>
      <c r="CD87" s="308"/>
      <c r="CE87" s="308"/>
      <c r="CF87" s="308"/>
      <c r="CG87" s="308"/>
      <c r="CH87" s="308"/>
      <c r="CI87" s="308"/>
      <c r="CJ87" s="308"/>
      <c r="CK87" s="308"/>
      <c r="CL87" s="3"/>
    </row>
    <row r="88" spans="1:90" ht="28.5" customHeight="1" thickBot="1">
      <c r="A88" s="212" t="s">
        <v>138</v>
      </c>
      <c r="B88" s="214"/>
      <c r="C88" s="238" t="s">
        <v>67</v>
      </c>
      <c r="D88" s="238"/>
      <c r="E88" s="238"/>
      <c r="F88" s="212" t="s">
        <v>68</v>
      </c>
      <c r="G88" s="214"/>
      <c r="H88" s="458" t="s">
        <v>445</v>
      </c>
      <c r="I88" s="350" t="s">
        <v>70</v>
      </c>
      <c r="J88" s="226" t="s">
        <v>112</v>
      </c>
      <c r="K88" s="228"/>
      <c r="L88" s="1"/>
      <c r="M88" s="1"/>
      <c r="N88" s="238" t="s">
        <v>33</v>
      </c>
      <c r="O88" s="238"/>
      <c r="P88" s="238"/>
      <c r="Q88" s="238"/>
      <c r="R88" s="238"/>
      <c r="S88" s="238"/>
      <c r="T88" s="238"/>
      <c r="U88" s="238"/>
      <c r="V88" s="238" t="s">
        <v>34</v>
      </c>
      <c r="W88" s="350" t="s">
        <v>97</v>
      </c>
      <c r="X88" s="212" t="s">
        <v>35</v>
      </c>
      <c r="Y88" s="213"/>
      <c r="Z88" s="213"/>
      <c r="AA88" s="213"/>
      <c r="AB88" s="213"/>
      <c r="AC88" s="213"/>
      <c r="AD88" s="213"/>
      <c r="AE88" s="213"/>
      <c r="AF88" s="213"/>
      <c r="AG88" s="213"/>
      <c r="AH88" s="213"/>
      <c r="AI88" s="213"/>
      <c r="AJ88" s="213"/>
      <c r="AK88" s="214"/>
      <c r="AL88" s="1"/>
      <c r="AM88" s="1"/>
      <c r="AN88" s="238" t="s">
        <v>33</v>
      </c>
      <c r="AO88" s="238"/>
      <c r="AP88" s="238"/>
      <c r="AQ88" s="238"/>
      <c r="AR88" s="238"/>
      <c r="AS88" s="238"/>
      <c r="AT88" s="238"/>
      <c r="AU88" s="238"/>
      <c r="AV88" s="350" t="s">
        <v>96</v>
      </c>
      <c r="AW88" s="350" t="s">
        <v>97</v>
      </c>
      <c r="AX88" s="212" t="s">
        <v>35</v>
      </c>
      <c r="AY88" s="213"/>
      <c r="AZ88" s="213"/>
      <c r="BA88" s="213"/>
      <c r="BB88" s="213"/>
      <c r="BC88" s="213"/>
      <c r="BD88" s="213"/>
      <c r="BE88" s="213"/>
      <c r="BF88" s="213"/>
      <c r="BG88" s="213"/>
      <c r="BH88" s="213"/>
      <c r="BI88" s="213"/>
      <c r="BJ88" s="213"/>
      <c r="BK88" s="214"/>
      <c r="BN88" s="238" t="s">
        <v>33</v>
      </c>
      <c r="BO88" s="238"/>
      <c r="BP88" s="238"/>
      <c r="BQ88" s="238"/>
      <c r="BR88" s="238"/>
      <c r="BS88" s="238"/>
      <c r="BT88" s="238"/>
      <c r="BU88" s="238"/>
      <c r="BV88" s="350" t="s">
        <v>96</v>
      </c>
      <c r="BW88" s="350" t="s">
        <v>97</v>
      </c>
      <c r="BX88" s="212" t="s">
        <v>35</v>
      </c>
      <c r="BY88" s="213"/>
      <c r="BZ88" s="213"/>
      <c r="CA88" s="213"/>
      <c r="CB88" s="213"/>
      <c r="CC88" s="213"/>
      <c r="CD88" s="213"/>
      <c r="CE88" s="213"/>
      <c r="CF88" s="213"/>
      <c r="CG88" s="213"/>
      <c r="CH88" s="213"/>
      <c r="CI88" s="213"/>
      <c r="CJ88" s="213"/>
      <c r="CK88" s="214"/>
    </row>
    <row r="89" spans="1:90" ht="39" thickBot="1">
      <c r="A89" s="347"/>
      <c r="B89" s="349"/>
      <c r="C89" s="21" t="s">
        <v>139</v>
      </c>
      <c r="D89" s="22" t="s">
        <v>140</v>
      </c>
      <c r="E89" s="48" t="s">
        <v>141</v>
      </c>
      <c r="F89" s="347"/>
      <c r="G89" s="349"/>
      <c r="H89" s="459"/>
      <c r="I89" s="351"/>
      <c r="J89" s="21" t="s">
        <v>82</v>
      </c>
      <c r="K89" s="22" t="s">
        <v>83</v>
      </c>
      <c r="L89" s="1"/>
      <c r="M89" s="1"/>
      <c r="N89" s="238"/>
      <c r="O89" s="238"/>
      <c r="P89" s="238"/>
      <c r="Q89" s="238"/>
      <c r="R89" s="238"/>
      <c r="S89" s="238"/>
      <c r="T89" s="238"/>
      <c r="U89" s="238"/>
      <c r="V89" s="238"/>
      <c r="W89" s="351"/>
      <c r="X89" s="347"/>
      <c r="Y89" s="348"/>
      <c r="Z89" s="348"/>
      <c r="AA89" s="348"/>
      <c r="AB89" s="348"/>
      <c r="AC89" s="348"/>
      <c r="AD89" s="348"/>
      <c r="AE89" s="348"/>
      <c r="AF89" s="348"/>
      <c r="AG89" s="348"/>
      <c r="AH89" s="348"/>
      <c r="AI89" s="348"/>
      <c r="AJ89" s="348"/>
      <c r="AK89" s="349"/>
      <c r="AL89" s="1"/>
      <c r="AM89" s="1"/>
      <c r="AN89" s="238"/>
      <c r="AO89" s="238"/>
      <c r="AP89" s="238"/>
      <c r="AQ89" s="238"/>
      <c r="AR89" s="238"/>
      <c r="AS89" s="238"/>
      <c r="AT89" s="238"/>
      <c r="AU89" s="238"/>
      <c r="AV89" s="351"/>
      <c r="AW89" s="351"/>
      <c r="AX89" s="347"/>
      <c r="AY89" s="348"/>
      <c r="AZ89" s="348"/>
      <c r="BA89" s="348"/>
      <c r="BB89" s="348"/>
      <c r="BC89" s="348"/>
      <c r="BD89" s="348"/>
      <c r="BE89" s="348"/>
      <c r="BF89" s="348"/>
      <c r="BG89" s="348"/>
      <c r="BH89" s="348"/>
      <c r="BI89" s="348"/>
      <c r="BJ89" s="348"/>
      <c r="BK89" s="349"/>
      <c r="BN89" s="238"/>
      <c r="BO89" s="238"/>
      <c r="BP89" s="238"/>
      <c r="BQ89" s="238"/>
      <c r="BR89" s="238"/>
      <c r="BS89" s="238"/>
      <c r="BT89" s="238"/>
      <c r="BU89" s="238"/>
      <c r="BV89" s="351"/>
      <c r="BW89" s="351"/>
      <c r="BX89" s="347"/>
      <c r="BY89" s="348"/>
      <c r="BZ89" s="348"/>
      <c r="CA89" s="348"/>
      <c r="CB89" s="348"/>
      <c r="CC89" s="348"/>
      <c r="CD89" s="348"/>
      <c r="CE89" s="348"/>
      <c r="CF89" s="348"/>
      <c r="CG89" s="348"/>
      <c r="CH89" s="348"/>
      <c r="CI89" s="348"/>
      <c r="CJ89" s="348"/>
      <c r="CK89" s="349"/>
    </row>
    <row r="90" spans="1:90" ht="204" customHeight="1" thickBot="1">
      <c r="A90" s="475" t="s">
        <v>100</v>
      </c>
      <c r="B90" s="195" t="s">
        <v>81</v>
      </c>
      <c r="C90" s="72" t="s">
        <v>272</v>
      </c>
      <c r="D90" s="474" t="s">
        <v>147</v>
      </c>
      <c r="E90" s="107" t="s">
        <v>264</v>
      </c>
      <c r="F90" s="460" t="s">
        <v>446</v>
      </c>
      <c r="G90" s="461"/>
      <c r="H90" s="145" t="s">
        <v>447</v>
      </c>
      <c r="I90" s="160" t="s">
        <v>450</v>
      </c>
      <c r="J90" s="161" t="s">
        <v>453</v>
      </c>
      <c r="K90" s="162" t="s">
        <v>451</v>
      </c>
      <c r="L90" s="1"/>
      <c r="M90" s="1"/>
      <c r="N90" s="174" t="s">
        <v>340</v>
      </c>
      <c r="O90" s="359"/>
      <c r="P90" s="359"/>
      <c r="Q90" s="359"/>
      <c r="R90" s="359"/>
      <c r="S90" s="359"/>
      <c r="T90" s="359"/>
      <c r="U90" s="360"/>
      <c r="V90" s="31">
        <v>1</v>
      </c>
      <c r="W90" s="32">
        <v>1</v>
      </c>
      <c r="X90" s="174" t="s">
        <v>382</v>
      </c>
      <c r="Y90" s="175"/>
      <c r="Z90" s="175"/>
      <c r="AA90" s="175"/>
      <c r="AB90" s="175"/>
      <c r="AC90" s="175"/>
      <c r="AD90" s="175"/>
      <c r="AE90" s="175"/>
      <c r="AF90" s="175"/>
      <c r="AG90" s="175"/>
      <c r="AH90" s="175"/>
      <c r="AI90" s="175"/>
      <c r="AJ90" s="175"/>
      <c r="AK90" s="176"/>
      <c r="AL90" s="1"/>
      <c r="AM90" s="1"/>
      <c r="AN90" s="174" t="s">
        <v>538</v>
      </c>
      <c r="AO90" s="175"/>
      <c r="AP90" s="175"/>
      <c r="AQ90" s="175"/>
      <c r="AR90" s="175"/>
      <c r="AS90" s="175"/>
      <c r="AT90" s="175"/>
      <c r="AU90" s="176"/>
      <c r="AV90" s="121" t="s">
        <v>389</v>
      </c>
      <c r="AW90" s="122">
        <v>1</v>
      </c>
      <c r="AX90" s="174" t="s">
        <v>539</v>
      </c>
      <c r="AY90" s="207"/>
      <c r="AZ90" s="207"/>
      <c r="BA90" s="207"/>
      <c r="BB90" s="207"/>
      <c r="BC90" s="207"/>
      <c r="BD90" s="207"/>
      <c r="BE90" s="207"/>
      <c r="BF90" s="207"/>
      <c r="BG90" s="207"/>
      <c r="BH90" s="207"/>
      <c r="BI90" s="207"/>
      <c r="BJ90" s="207"/>
      <c r="BK90" s="208"/>
      <c r="BN90" s="174"/>
      <c r="BO90" s="175"/>
      <c r="BP90" s="175"/>
      <c r="BQ90" s="175"/>
      <c r="BR90" s="175"/>
      <c r="BS90" s="175"/>
      <c r="BT90" s="175"/>
      <c r="BU90" s="176"/>
      <c r="BV90" s="31"/>
      <c r="BW90" s="31"/>
      <c r="BX90" s="338"/>
      <c r="BY90" s="339"/>
      <c r="BZ90" s="339"/>
      <c r="CA90" s="339"/>
      <c r="CB90" s="339"/>
      <c r="CC90" s="339"/>
      <c r="CD90" s="339"/>
      <c r="CE90" s="339"/>
      <c r="CF90" s="339"/>
      <c r="CG90" s="339"/>
      <c r="CH90" s="339"/>
      <c r="CI90" s="339"/>
      <c r="CJ90" s="339"/>
      <c r="CK90" s="340"/>
      <c r="CL90" s="37"/>
    </row>
    <row r="91" spans="1:90" ht="274.5" customHeight="1" thickBot="1">
      <c r="A91" s="476"/>
      <c r="B91" s="314"/>
      <c r="C91" s="73" t="s">
        <v>273</v>
      </c>
      <c r="D91" s="473"/>
      <c r="E91" s="108" t="s">
        <v>267</v>
      </c>
      <c r="F91" s="325" t="s">
        <v>448</v>
      </c>
      <c r="G91" s="326"/>
      <c r="H91" s="147" t="s">
        <v>449</v>
      </c>
      <c r="I91" s="163" t="s">
        <v>452</v>
      </c>
      <c r="J91" s="164" t="s">
        <v>451</v>
      </c>
      <c r="K91" s="165" t="s">
        <v>451</v>
      </c>
      <c r="L91" s="1"/>
      <c r="M91" s="1"/>
      <c r="N91" s="174" t="s">
        <v>341</v>
      </c>
      <c r="O91" s="175"/>
      <c r="P91" s="175"/>
      <c r="Q91" s="175"/>
      <c r="R91" s="175"/>
      <c r="S91" s="175"/>
      <c r="T91" s="175"/>
      <c r="U91" s="176"/>
      <c r="V91" s="31">
        <v>1</v>
      </c>
      <c r="W91" s="32">
        <v>1</v>
      </c>
      <c r="X91" s="174" t="s">
        <v>383</v>
      </c>
      <c r="Y91" s="207"/>
      <c r="Z91" s="207"/>
      <c r="AA91" s="207"/>
      <c r="AB91" s="207"/>
      <c r="AC91" s="207"/>
      <c r="AD91" s="207"/>
      <c r="AE91" s="207"/>
      <c r="AF91" s="207"/>
      <c r="AG91" s="207"/>
      <c r="AH91" s="207"/>
      <c r="AI91" s="207"/>
      <c r="AJ91" s="207"/>
      <c r="AK91" s="208"/>
      <c r="AL91" s="1"/>
      <c r="AM91" s="1"/>
      <c r="AN91" s="174" t="s">
        <v>538</v>
      </c>
      <c r="AO91" s="175"/>
      <c r="AP91" s="175"/>
      <c r="AQ91" s="175"/>
      <c r="AR91" s="175"/>
      <c r="AS91" s="175"/>
      <c r="AT91" s="175"/>
      <c r="AU91" s="176"/>
      <c r="AV91" s="121" t="s">
        <v>389</v>
      </c>
      <c r="AW91" s="122">
        <v>1</v>
      </c>
      <c r="AX91" s="174" t="s">
        <v>539</v>
      </c>
      <c r="AY91" s="207"/>
      <c r="AZ91" s="207"/>
      <c r="BA91" s="207"/>
      <c r="BB91" s="207"/>
      <c r="BC91" s="207"/>
      <c r="BD91" s="207"/>
      <c r="BE91" s="207"/>
      <c r="BF91" s="207"/>
      <c r="BG91" s="207"/>
      <c r="BH91" s="207"/>
      <c r="BI91" s="207"/>
      <c r="BJ91" s="207"/>
      <c r="BK91" s="208"/>
      <c r="BN91" s="174"/>
      <c r="BO91" s="175"/>
      <c r="BP91" s="175"/>
      <c r="BQ91" s="175"/>
      <c r="BR91" s="175"/>
      <c r="BS91" s="175"/>
      <c r="BT91" s="175"/>
      <c r="BU91" s="176"/>
      <c r="BV91" s="31"/>
      <c r="BW91" s="31"/>
      <c r="BX91" s="338"/>
      <c r="BY91" s="339"/>
      <c r="BZ91" s="339"/>
      <c r="CA91" s="339"/>
      <c r="CB91" s="339"/>
      <c r="CC91" s="339"/>
      <c r="CD91" s="339"/>
      <c r="CE91" s="339"/>
      <c r="CF91" s="339"/>
      <c r="CG91" s="339"/>
      <c r="CH91" s="339"/>
      <c r="CI91" s="339"/>
      <c r="CJ91" s="339"/>
      <c r="CK91" s="340"/>
      <c r="CL91" s="37"/>
    </row>
    <row r="92" spans="1:90" ht="240.75" customHeight="1" thickBot="1">
      <c r="A92" s="476"/>
      <c r="B92" s="314"/>
      <c r="C92" s="73" t="s">
        <v>274</v>
      </c>
      <c r="D92" s="60" t="s">
        <v>148</v>
      </c>
      <c r="E92" s="166" t="s">
        <v>454</v>
      </c>
      <c r="F92" s="325" t="s">
        <v>455</v>
      </c>
      <c r="G92" s="326"/>
      <c r="H92" s="147" t="s">
        <v>456</v>
      </c>
      <c r="I92" s="163" t="s">
        <v>457</v>
      </c>
      <c r="J92" s="164" t="s">
        <v>458</v>
      </c>
      <c r="K92" s="28" t="s">
        <v>459</v>
      </c>
      <c r="L92" s="1"/>
      <c r="M92" s="1"/>
      <c r="N92" s="174" t="s">
        <v>358</v>
      </c>
      <c r="O92" s="175"/>
      <c r="P92" s="175"/>
      <c r="Q92" s="175"/>
      <c r="R92" s="175"/>
      <c r="S92" s="175"/>
      <c r="T92" s="175"/>
      <c r="U92" s="176"/>
      <c r="V92" s="31">
        <v>1</v>
      </c>
      <c r="W92" s="32">
        <v>1</v>
      </c>
      <c r="X92" s="416" t="s">
        <v>386</v>
      </c>
      <c r="Y92" s="417"/>
      <c r="Z92" s="417"/>
      <c r="AA92" s="417"/>
      <c r="AB92" s="417"/>
      <c r="AC92" s="417"/>
      <c r="AD92" s="417"/>
      <c r="AE92" s="417"/>
      <c r="AF92" s="417"/>
      <c r="AG92" s="417"/>
      <c r="AH92" s="417"/>
      <c r="AI92" s="417"/>
      <c r="AJ92" s="417"/>
      <c r="AK92" s="418"/>
      <c r="AL92" s="1"/>
      <c r="AM92" s="1"/>
      <c r="AN92" s="269" t="s">
        <v>540</v>
      </c>
      <c r="AO92" s="270"/>
      <c r="AP92" s="270"/>
      <c r="AQ92" s="270"/>
      <c r="AR92" s="270"/>
      <c r="AS92" s="270"/>
      <c r="AT92" s="270"/>
      <c r="AU92" s="271"/>
      <c r="AV92" s="121" t="s">
        <v>389</v>
      </c>
      <c r="AW92" s="122">
        <v>1</v>
      </c>
      <c r="AX92" s="174" t="s">
        <v>541</v>
      </c>
      <c r="AY92" s="207"/>
      <c r="AZ92" s="207"/>
      <c r="BA92" s="207"/>
      <c r="BB92" s="207"/>
      <c r="BC92" s="207"/>
      <c r="BD92" s="207"/>
      <c r="BE92" s="207"/>
      <c r="BF92" s="207"/>
      <c r="BG92" s="207"/>
      <c r="BH92" s="207"/>
      <c r="BI92" s="207"/>
      <c r="BJ92" s="207"/>
      <c r="BK92" s="208"/>
      <c r="BN92" s="174"/>
      <c r="BO92" s="175"/>
      <c r="BP92" s="175"/>
      <c r="BQ92" s="175"/>
      <c r="BR92" s="175"/>
      <c r="BS92" s="175"/>
      <c r="BT92" s="175"/>
      <c r="BU92" s="175"/>
      <c r="BV92" s="31"/>
      <c r="BW92" s="32"/>
      <c r="BX92" s="174"/>
      <c r="BY92" s="175"/>
      <c r="BZ92" s="175"/>
      <c r="CA92" s="175"/>
      <c r="CB92" s="175"/>
      <c r="CC92" s="175"/>
      <c r="CD92" s="175"/>
      <c r="CE92" s="175"/>
      <c r="CF92" s="175"/>
      <c r="CG92" s="175"/>
      <c r="CH92" s="175"/>
      <c r="CI92" s="175"/>
      <c r="CJ92" s="175"/>
      <c r="CK92" s="176"/>
      <c r="CL92" s="37"/>
    </row>
    <row r="93" spans="1:90" ht="171" customHeight="1" thickBot="1">
      <c r="A93" s="476"/>
      <c r="B93" s="314"/>
      <c r="C93" s="143" t="s">
        <v>275</v>
      </c>
      <c r="D93" s="471" t="s">
        <v>149</v>
      </c>
      <c r="E93" s="149" t="s">
        <v>460</v>
      </c>
      <c r="F93" s="327" t="s">
        <v>461</v>
      </c>
      <c r="G93" s="328"/>
      <c r="H93" s="148" t="s">
        <v>462</v>
      </c>
      <c r="I93" s="144" t="s">
        <v>463</v>
      </c>
      <c r="J93" s="150" t="s">
        <v>464</v>
      </c>
      <c r="K93" s="151" t="s">
        <v>464</v>
      </c>
      <c r="L93" s="1"/>
      <c r="M93" s="1"/>
      <c r="N93" s="174"/>
      <c r="O93" s="175"/>
      <c r="P93" s="175"/>
      <c r="Q93" s="175"/>
      <c r="R93" s="175"/>
      <c r="S93" s="175"/>
      <c r="T93" s="175"/>
      <c r="U93" s="176"/>
      <c r="V93" s="121"/>
      <c r="W93" s="122"/>
      <c r="X93" s="174"/>
      <c r="Y93" s="175"/>
      <c r="Z93" s="175"/>
      <c r="AA93" s="175"/>
      <c r="AB93" s="175"/>
      <c r="AC93" s="175"/>
      <c r="AD93" s="175"/>
      <c r="AE93" s="175"/>
      <c r="AF93" s="175"/>
      <c r="AG93" s="175"/>
      <c r="AH93" s="175"/>
      <c r="AI93" s="175"/>
      <c r="AJ93" s="175"/>
      <c r="AK93" s="176"/>
      <c r="AL93" s="1"/>
      <c r="AM93" s="1"/>
      <c r="AN93" s="174" t="s">
        <v>542</v>
      </c>
      <c r="AO93" s="175"/>
      <c r="AP93" s="175"/>
      <c r="AQ93" s="175"/>
      <c r="AR93" s="175"/>
      <c r="AS93" s="175"/>
      <c r="AT93" s="175"/>
      <c r="AU93" s="176"/>
      <c r="AV93" s="121" t="s">
        <v>389</v>
      </c>
      <c r="AW93" s="122">
        <v>1</v>
      </c>
      <c r="AX93" s="174" t="s">
        <v>545</v>
      </c>
      <c r="AY93" s="175"/>
      <c r="AZ93" s="175"/>
      <c r="BA93" s="175"/>
      <c r="BB93" s="175"/>
      <c r="BC93" s="175"/>
      <c r="BD93" s="175"/>
      <c r="BE93" s="175"/>
      <c r="BF93" s="175"/>
      <c r="BG93" s="175"/>
      <c r="BH93" s="175"/>
      <c r="BI93" s="175"/>
      <c r="BJ93" s="175"/>
      <c r="BK93" s="176"/>
      <c r="BN93" s="174"/>
      <c r="BO93" s="175"/>
      <c r="BP93" s="175"/>
      <c r="BQ93" s="175"/>
      <c r="BR93" s="175"/>
      <c r="BS93" s="175"/>
      <c r="BT93" s="175"/>
      <c r="BU93" s="176"/>
      <c r="BV93" s="121"/>
      <c r="BW93" s="121"/>
      <c r="BX93" s="174"/>
      <c r="BY93" s="175"/>
      <c r="BZ93" s="175"/>
      <c r="CA93" s="175"/>
      <c r="CB93" s="175"/>
      <c r="CC93" s="175"/>
      <c r="CD93" s="175"/>
      <c r="CE93" s="175"/>
      <c r="CF93" s="175"/>
      <c r="CG93" s="175"/>
      <c r="CH93" s="175"/>
      <c r="CI93" s="175"/>
      <c r="CJ93" s="175"/>
      <c r="CK93" s="176"/>
      <c r="CL93" s="37"/>
    </row>
    <row r="94" spans="1:90" ht="171" customHeight="1" thickBot="1">
      <c r="A94" s="476"/>
      <c r="B94" s="314"/>
      <c r="C94" s="167" t="s">
        <v>276</v>
      </c>
      <c r="D94" s="472"/>
      <c r="E94" s="166" t="s">
        <v>465</v>
      </c>
      <c r="F94" s="325" t="s">
        <v>466</v>
      </c>
      <c r="G94" s="326"/>
      <c r="H94" s="147" t="s">
        <v>467</v>
      </c>
      <c r="I94" s="125" t="s">
        <v>30</v>
      </c>
      <c r="J94" s="164" t="s">
        <v>468</v>
      </c>
      <c r="K94" s="165" t="s">
        <v>468</v>
      </c>
      <c r="L94" s="1"/>
      <c r="M94" s="1"/>
      <c r="N94" s="174" t="s">
        <v>342</v>
      </c>
      <c r="O94" s="175"/>
      <c r="P94" s="175"/>
      <c r="Q94" s="175"/>
      <c r="R94" s="175"/>
      <c r="S94" s="175"/>
      <c r="T94" s="175"/>
      <c r="U94" s="176"/>
      <c r="V94" s="31" t="s">
        <v>375</v>
      </c>
      <c r="W94" s="32">
        <v>0</v>
      </c>
      <c r="X94" s="174" t="s">
        <v>384</v>
      </c>
      <c r="Y94" s="175"/>
      <c r="Z94" s="175"/>
      <c r="AA94" s="175"/>
      <c r="AB94" s="175"/>
      <c r="AC94" s="175"/>
      <c r="AD94" s="175"/>
      <c r="AE94" s="175"/>
      <c r="AF94" s="175"/>
      <c r="AG94" s="175"/>
      <c r="AH94" s="175"/>
      <c r="AI94" s="175"/>
      <c r="AJ94" s="175"/>
      <c r="AK94" s="176"/>
      <c r="AL94" s="1"/>
      <c r="AM94" s="1"/>
      <c r="AN94" s="174" t="s">
        <v>543</v>
      </c>
      <c r="AO94" s="175"/>
      <c r="AP94" s="175"/>
      <c r="AQ94" s="175"/>
      <c r="AR94" s="175"/>
      <c r="AS94" s="175"/>
      <c r="AT94" s="175"/>
      <c r="AU94" s="176"/>
      <c r="AV94" s="121">
        <v>1</v>
      </c>
      <c r="AW94" s="122">
        <v>1</v>
      </c>
      <c r="AX94" s="174" t="s">
        <v>544</v>
      </c>
      <c r="AY94" s="175"/>
      <c r="AZ94" s="175"/>
      <c r="BA94" s="175"/>
      <c r="BB94" s="175"/>
      <c r="BC94" s="175"/>
      <c r="BD94" s="175"/>
      <c r="BE94" s="175"/>
      <c r="BF94" s="175"/>
      <c r="BG94" s="175"/>
      <c r="BH94" s="175"/>
      <c r="BI94" s="175"/>
      <c r="BJ94" s="175"/>
      <c r="BK94" s="176"/>
      <c r="BN94" s="174"/>
      <c r="BO94" s="175"/>
      <c r="BP94" s="175"/>
      <c r="BQ94" s="175"/>
      <c r="BR94" s="175"/>
      <c r="BS94" s="175"/>
      <c r="BT94" s="175"/>
      <c r="BU94" s="176"/>
      <c r="BV94" s="31"/>
      <c r="BW94" s="31"/>
      <c r="BX94" s="174"/>
      <c r="BY94" s="175"/>
      <c r="BZ94" s="175"/>
      <c r="CA94" s="175"/>
      <c r="CB94" s="175"/>
      <c r="CC94" s="175"/>
      <c r="CD94" s="175"/>
      <c r="CE94" s="175"/>
      <c r="CF94" s="175"/>
      <c r="CG94" s="175"/>
      <c r="CH94" s="175"/>
      <c r="CI94" s="175"/>
      <c r="CJ94" s="175"/>
      <c r="CK94" s="176"/>
      <c r="CL94" s="37"/>
    </row>
    <row r="95" spans="1:90" ht="112.5" customHeight="1" thickBot="1">
      <c r="A95" s="476"/>
      <c r="B95" s="314"/>
      <c r="C95" s="167" t="s">
        <v>277</v>
      </c>
      <c r="D95" s="472"/>
      <c r="E95" s="166" t="s">
        <v>469</v>
      </c>
      <c r="F95" s="325" t="s">
        <v>470</v>
      </c>
      <c r="G95" s="326"/>
      <c r="H95" s="147" t="s">
        <v>471</v>
      </c>
      <c r="I95" s="163" t="s">
        <v>463</v>
      </c>
      <c r="J95" s="164" t="s">
        <v>472</v>
      </c>
      <c r="K95" s="165" t="s">
        <v>472</v>
      </c>
      <c r="L95" s="1"/>
      <c r="M95" s="1"/>
      <c r="N95" s="174" t="s">
        <v>343</v>
      </c>
      <c r="O95" s="175"/>
      <c r="P95" s="175"/>
      <c r="Q95" s="175"/>
      <c r="R95" s="175"/>
      <c r="S95" s="175"/>
      <c r="T95" s="175"/>
      <c r="U95" s="176"/>
      <c r="V95" s="31" t="s">
        <v>375</v>
      </c>
      <c r="W95" s="32">
        <v>0</v>
      </c>
      <c r="X95" s="174" t="s">
        <v>385</v>
      </c>
      <c r="Y95" s="175"/>
      <c r="Z95" s="175"/>
      <c r="AA95" s="175"/>
      <c r="AB95" s="175"/>
      <c r="AC95" s="175"/>
      <c r="AD95" s="175"/>
      <c r="AE95" s="175"/>
      <c r="AF95" s="175"/>
      <c r="AG95" s="175"/>
      <c r="AH95" s="175"/>
      <c r="AI95" s="175"/>
      <c r="AJ95" s="175"/>
      <c r="AK95" s="176"/>
      <c r="AL95" s="1"/>
      <c r="AM95" s="1"/>
      <c r="AN95" s="174" t="s">
        <v>546</v>
      </c>
      <c r="AO95" s="175"/>
      <c r="AP95" s="175"/>
      <c r="AQ95" s="175"/>
      <c r="AR95" s="175"/>
      <c r="AS95" s="175"/>
      <c r="AT95" s="175"/>
      <c r="AU95" s="176"/>
      <c r="AV95" s="121">
        <v>1</v>
      </c>
      <c r="AW95" s="122">
        <v>1</v>
      </c>
      <c r="AX95" s="174" t="s">
        <v>547</v>
      </c>
      <c r="AY95" s="175"/>
      <c r="AZ95" s="175"/>
      <c r="BA95" s="175"/>
      <c r="BB95" s="175"/>
      <c r="BC95" s="175"/>
      <c r="BD95" s="175"/>
      <c r="BE95" s="175"/>
      <c r="BF95" s="175"/>
      <c r="BG95" s="175"/>
      <c r="BH95" s="175"/>
      <c r="BI95" s="175"/>
      <c r="BJ95" s="175"/>
      <c r="BK95" s="176"/>
      <c r="BN95" s="174"/>
      <c r="BO95" s="175"/>
      <c r="BP95" s="175"/>
      <c r="BQ95" s="175"/>
      <c r="BR95" s="175"/>
      <c r="BS95" s="175"/>
      <c r="BT95" s="175"/>
      <c r="BU95" s="176"/>
      <c r="BV95" s="31"/>
      <c r="BW95" s="31"/>
      <c r="BX95" s="174"/>
      <c r="BY95" s="175"/>
      <c r="BZ95" s="175"/>
      <c r="CA95" s="175"/>
      <c r="CB95" s="175"/>
      <c r="CC95" s="175"/>
      <c r="CD95" s="175"/>
      <c r="CE95" s="175"/>
      <c r="CF95" s="175"/>
      <c r="CG95" s="175"/>
      <c r="CH95" s="175"/>
      <c r="CI95" s="175"/>
      <c r="CJ95" s="175"/>
      <c r="CK95" s="176"/>
      <c r="CL95" s="37"/>
    </row>
    <row r="96" spans="1:90" ht="112.5" customHeight="1" thickBot="1">
      <c r="A96" s="476"/>
      <c r="B96" s="314"/>
      <c r="C96" s="143" t="s">
        <v>278</v>
      </c>
      <c r="D96" s="473"/>
      <c r="E96" s="149" t="s">
        <v>473</v>
      </c>
      <c r="F96" s="327" t="s">
        <v>474</v>
      </c>
      <c r="G96" s="328"/>
      <c r="H96" s="148" t="s">
        <v>475</v>
      </c>
      <c r="I96" s="144" t="s">
        <v>476</v>
      </c>
      <c r="J96" s="150" t="s">
        <v>477</v>
      </c>
      <c r="K96" s="151" t="s">
        <v>477</v>
      </c>
      <c r="L96" s="1"/>
      <c r="M96" s="1"/>
      <c r="N96" s="174"/>
      <c r="O96" s="175"/>
      <c r="P96" s="175"/>
      <c r="Q96" s="175"/>
      <c r="R96" s="175"/>
      <c r="S96" s="175"/>
      <c r="T96" s="175"/>
      <c r="U96" s="176"/>
      <c r="V96" s="121"/>
      <c r="W96" s="122"/>
      <c r="X96" s="174"/>
      <c r="Y96" s="175"/>
      <c r="Z96" s="175"/>
      <c r="AA96" s="175"/>
      <c r="AB96" s="175"/>
      <c r="AC96" s="175"/>
      <c r="AD96" s="175"/>
      <c r="AE96" s="175"/>
      <c r="AF96" s="175"/>
      <c r="AG96" s="175"/>
      <c r="AH96" s="175"/>
      <c r="AI96" s="175"/>
      <c r="AJ96" s="175"/>
      <c r="AK96" s="176"/>
      <c r="AL96" s="1"/>
      <c r="AM96" s="1"/>
      <c r="AN96" s="174" t="s">
        <v>548</v>
      </c>
      <c r="AO96" s="175"/>
      <c r="AP96" s="175"/>
      <c r="AQ96" s="175"/>
      <c r="AR96" s="175"/>
      <c r="AS96" s="175"/>
      <c r="AT96" s="175"/>
      <c r="AU96" s="176"/>
      <c r="AV96" s="121">
        <v>1</v>
      </c>
      <c r="AW96" s="122">
        <v>1</v>
      </c>
      <c r="AX96" s="174" t="s">
        <v>549</v>
      </c>
      <c r="AY96" s="175"/>
      <c r="AZ96" s="175"/>
      <c r="BA96" s="175"/>
      <c r="BB96" s="175"/>
      <c r="BC96" s="175"/>
      <c r="BD96" s="175"/>
      <c r="BE96" s="175"/>
      <c r="BF96" s="175"/>
      <c r="BG96" s="175"/>
      <c r="BH96" s="175"/>
      <c r="BI96" s="175"/>
      <c r="BJ96" s="175"/>
      <c r="BK96" s="176"/>
      <c r="BN96" s="174"/>
      <c r="BO96" s="175"/>
      <c r="BP96" s="175"/>
      <c r="BQ96" s="175"/>
      <c r="BR96" s="175"/>
      <c r="BS96" s="175"/>
      <c r="BT96" s="175"/>
      <c r="BU96" s="176"/>
      <c r="BV96" s="121"/>
      <c r="BW96" s="121"/>
      <c r="BX96" s="174"/>
      <c r="BY96" s="175"/>
      <c r="BZ96" s="175"/>
      <c r="CA96" s="175"/>
      <c r="CB96" s="175"/>
      <c r="CC96" s="175"/>
      <c r="CD96" s="175"/>
      <c r="CE96" s="175"/>
      <c r="CF96" s="175"/>
      <c r="CG96" s="175"/>
      <c r="CH96" s="175"/>
      <c r="CI96" s="175"/>
      <c r="CJ96" s="175"/>
      <c r="CK96" s="176"/>
      <c r="CL96" s="37"/>
    </row>
    <row r="97" spans="1:90" ht="133.5" customHeight="1" thickBot="1">
      <c r="A97" s="476"/>
      <c r="B97" s="314"/>
      <c r="C97" s="167" t="s">
        <v>279</v>
      </c>
      <c r="D97" s="471" t="s">
        <v>150</v>
      </c>
      <c r="E97" s="166" t="s">
        <v>478</v>
      </c>
      <c r="F97" s="325" t="s">
        <v>479</v>
      </c>
      <c r="G97" s="326"/>
      <c r="H97" s="147" t="s">
        <v>480</v>
      </c>
      <c r="I97" s="125" t="s">
        <v>30</v>
      </c>
      <c r="J97" s="164" t="s">
        <v>459</v>
      </c>
      <c r="K97" s="28" t="s">
        <v>481</v>
      </c>
      <c r="L97" s="1"/>
      <c r="M97" s="1"/>
      <c r="N97" s="174" t="s">
        <v>344</v>
      </c>
      <c r="O97" s="175"/>
      <c r="P97" s="175"/>
      <c r="Q97" s="175"/>
      <c r="R97" s="175"/>
      <c r="S97" s="175"/>
      <c r="T97" s="175"/>
      <c r="U97" s="176"/>
      <c r="V97" s="121" t="s">
        <v>375</v>
      </c>
      <c r="W97" s="122">
        <v>0</v>
      </c>
      <c r="X97" s="341" t="s">
        <v>387</v>
      </c>
      <c r="Y97" s="342"/>
      <c r="Z97" s="342"/>
      <c r="AA97" s="342"/>
      <c r="AB97" s="342"/>
      <c r="AC97" s="342"/>
      <c r="AD97" s="342"/>
      <c r="AE97" s="342"/>
      <c r="AF97" s="342"/>
      <c r="AG97" s="342"/>
      <c r="AH97" s="342"/>
      <c r="AI97" s="342"/>
      <c r="AJ97" s="342"/>
      <c r="AK97" s="343"/>
      <c r="AL97" s="1"/>
      <c r="AM97" s="1"/>
      <c r="AN97" s="174" t="s">
        <v>550</v>
      </c>
      <c r="AO97" s="175"/>
      <c r="AP97" s="175"/>
      <c r="AQ97" s="175"/>
      <c r="AR97" s="175"/>
      <c r="AS97" s="175"/>
      <c r="AT97" s="175"/>
      <c r="AU97" s="176"/>
      <c r="AV97" s="121" t="s">
        <v>389</v>
      </c>
      <c r="AW97" s="122">
        <v>0.5</v>
      </c>
      <c r="AX97" s="341" t="s">
        <v>551</v>
      </c>
      <c r="AY97" s="342"/>
      <c r="AZ97" s="342"/>
      <c r="BA97" s="342"/>
      <c r="BB97" s="342"/>
      <c r="BC97" s="342"/>
      <c r="BD97" s="342"/>
      <c r="BE97" s="342"/>
      <c r="BF97" s="342"/>
      <c r="BG97" s="342"/>
      <c r="BH97" s="342"/>
      <c r="BI97" s="342"/>
      <c r="BJ97" s="342"/>
      <c r="BK97" s="343"/>
      <c r="BN97" s="174"/>
      <c r="BO97" s="175"/>
      <c r="BP97" s="175"/>
      <c r="BQ97" s="175"/>
      <c r="BR97" s="175"/>
      <c r="BS97" s="175"/>
      <c r="BT97" s="175"/>
      <c r="BU97" s="176"/>
      <c r="BV97" s="31"/>
      <c r="BW97" s="31"/>
      <c r="BX97" s="338"/>
      <c r="BY97" s="339"/>
      <c r="BZ97" s="339"/>
      <c r="CA97" s="339"/>
      <c r="CB97" s="339"/>
      <c r="CC97" s="339"/>
      <c r="CD97" s="339"/>
      <c r="CE97" s="339"/>
      <c r="CF97" s="339"/>
      <c r="CG97" s="339"/>
      <c r="CH97" s="339"/>
      <c r="CI97" s="339"/>
      <c r="CJ97" s="339"/>
      <c r="CK97" s="340"/>
      <c r="CL97" s="37"/>
    </row>
    <row r="98" spans="1:90" ht="172.5" customHeight="1" thickBot="1">
      <c r="A98" s="476"/>
      <c r="B98" s="314"/>
      <c r="C98" s="167" t="s">
        <v>280</v>
      </c>
      <c r="D98" s="472"/>
      <c r="E98" s="166" t="s">
        <v>482</v>
      </c>
      <c r="F98" s="325" t="s">
        <v>483</v>
      </c>
      <c r="G98" s="326"/>
      <c r="H98" s="147" t="s">
        <v>484</v>
      </c>
      <c r="I98" s="125" t="s">
        <v>30</v>
      </c>
      <c r="J98" s="164" t="s">
        <v>458</v>
      </c>
      <c r="K98" s="28" t="s">
        <v>481</v>
      </c>
      <c r="L98" s="1"/>
      <c r="M98" s="1"/>
      <c r="N98" s="197" t="s">
        <v>345</v>
      </c>
      <c r="O98" s="197"/>
      <c r="P98" s="197"/>
      <c r="Q98" s="197"/>
      <c r="R98" s="197"/>
      <c r="S98" s="197"/>
      <c r="T98" s="197"/>
      <c r="U98" s="197"/>
      <c r="V98" s="121">
        <v>1</v>
      </c>
      <c r="W98" s="33">
        <v>0.27279999999999999</v>
      </c>
      <c r="X98" s="174" t="s">
        <v>409</v>
      </c>
      <c r="Y98" s="175"/>
      <c r="Z98" s="175"/>
      <c r="AA98" s="175"/>
      <c r="AB98" s="175"/>
      <c r="AC98" s="175"/>
      <c r="AD98" s="175"/>
      <c r="AE98" s="175"/>
      <c r="AF98" s="175"/>
      <c r="AG98" s="175"/>
      <c r="AH98" s="175"/>
      <c r="AI98" s="175"/>
      <c r="AJ98" s="175"/>
      <c r="AK98" s="176"/>
      <c r="AL98" s="1"/>
      <c r="AM98" s="1"/>
      <c r="AN98" s="174" t="s">
        <v>552</v>
      </c>
      <c r="AO98" s="175"/>
      <c r="AP98" s="175"/>
      <c r="AQ98" s="175"/>
      <c r="AR98" s="175"/>
      <c r="AS98" s="175"/>
      <c r="AT98" s="175"/>
      <c r="AU98" s="176"/>
      <c r="AV98" s="121">
        <v>1</v>
      </c>
      <c r="AW98" s="33">
        <v>0.66659999999999997</v>
      </c>
      <c r="AX98" s="174" t="s">
        <v>553</v>
      </c>
      <c r="AY98" s="175"/>
      <c r="AZ98" s="175"/>
      <c r="BA98" s="175"/>
      <c r="BB98" s="175"/>
      <c r="BC98" s="175"/>
      <c r="BD98" s="175"/>
      <c r="BE98" s="175"/>
      <c r="BF98" s="175"/>
      <c r="BG98" s="175"/>
      <c r="BH98" s="175"/>
      <c r="BI98" s="175"/>
      <c r="BJ98" s="175"/>
      <c r="BK98" s="176"/>
      <c r="BN98" s="174"/>
      <c r="BO98" s="175"/>
      <c r="BP98" s="175"/>
      <c r="BQ98" s="175"/>
      <c r="BR98" s="175"/>
      <c r="BS98" s="175"/>
      <c r="BT98" s="175"/>
      <c r="BU98" s="176"/>
      <c r="BV98" s="31"/>
      <c r="BW98" s="31"/>
      <c r="BX98" s="338"/>
      <c r="BY98" s="339"/>
      <c r="BZ98" s="339"/>
      <c r="CA98" s="339"/>
      <c r="CB98" s="339"/>
      <c r="CC98" s="339"/>
      <c r="CD98" s="339"/>
      <c r="CE98" s="339"/>
      <c r="CF98" s="339"/>
      <c r="CG98" s="339"/>
      <c r="CH98" s="339"/>
      <c r="CI98" s="339"/>
      <c r="CJ98" s="339"/>
      <c r="CK98" s="340"/>
      <c r="CL98" s="37"/>
    </row>
    <row r="99" spans="1:90" ht="369.75" customHeight="1" thickBot="1">
      <c r="A99" s="476"/>
      <c r="B99" s="314"/>
      <c r="C99" s="167" t="s">
        <v>485</v>
      </c>
      <c r="D99" s="472"/>
      <c r="E99" s="166" t="s">
        <v>486</v>
      </c>
      <c r="F99" s="325" t="s">
        <v>487</v>
      </c>
      <c r="G99" s="326"/>
      <c r="H99" s="147" t="s">
        <v>488</v>
      </c>
      <c r="I99" s="125" t="s">
        <v>489</v>
      </c>
      <c r="J99" s="27" t="s">
        <v>269</v>
      </c>
      <c r="K99" s="28" t="s">
        <v>270</v>
      </c>
      <c r="L99" s="1"/>
      <c r="M99" s="1"/>
      <c r="N99" s="197" t="s">
        <v>388</v>
      </c>
      <c r="O99" s="197"/>
      <c r="P99" s="197"/>
      <c r="Q99" s="197"/>
      <c r="R99" s="197"/>
      <c r="S99" s="197"/>
      <c r="T99" s="197"/>
      <c r="U99" s="197"/>
      <c r="V99" s="34">
        <v>1</v>
      </c>
      <c r="W99" s="33">
        <v>0.33329999999999999</v>
      </c>
      <c r="X99" s="174" t="s">
        <v>410</v>
      </c>
      <c r="Y99" s="175"/>
      <c r="Z99" s="175"/>
      <c r="AA99" s="175"/>
      <c r="AB99" s="175"/>
      <c r="AC99" s="175"/>
      <c r="AD99" s="175"/>
      <c r="AE99" s="175"/>
      <c r="AF99" s="175"/>
      <c r="AG99" s="175"/>
      <c r="AH99" s="175"/>
      <c r="AI99" s="175"/>
      <c r="AJ99" s="175"/>
      <c r="AK99" s="176"/>
      <c r="AL99" s="1"/>
      <c r="AM99" s="1"/>
      <c r="AN99" s="198" t="s">
        <v>554</v>
      </c>
      <c r="AO99" s="199"/>
      <c r="AP99" s="199"/>
      <c r="AQ99" s="199"/>
      <c r="AR99" s="199"/>
      <c r="AS99" s="199"/>
      <c r="AT99" s="199"/>
      <c r="AU99" s="200"/>
      <c r="AV99" s="121">
        <v>1</v>
      </c>
      <c r="AW99" s="33">
        <v>0.66659999999999997</v>
      </c>
      <c r="AX99" s="174" t="s">
        <v>555</v>
      </c>
      <c r="AY99" s="175"/>
      <c r="AZ99" s="175"/>
      <c r="BA99" s="175"/>
      <c r="BB99" s="175"/>
      <c r="BC99" s="175"/>
      <c r="BD99" s="175"/>
      <c r="BE99" s="175"/>
      <c r="BF99" s="175"/>
      <c r="BG99" s="175"/>
      <c r="BH99" s="175"/>
      <c r="BI99" s="175"/>
      <c r="BJ99" s="175"/>
      <c r="BK99" s="176"/>
      <c r="BN99" s="174"/>
      <c r="BO99" s="175"/>
      <c r="BP99" s="175"/>
      <c r="BQ99" s="175"/>
      <c r="BR99" s="175"/>
      <c r="BS99" s="175"/>
      <c r="BT99" s="175"/>
      <c r="BU99" s="176"/>
      <c r="BV99" s="34"/>
      <c r="BW99" s="34"/>
      <c r="BX99" s="338"/>
      <c r="BY99" s="339"/>
      <c r="BZ99" s="339"/>
      <c r="CA99" s="339"/>
      <c r="CB99" s="339"/>
      <c r="CC99" s="339"/>
      <c r="CD99" s="339"/>
      <c r="CE99" s="339"/>
      <c r="CF99" s="339"/>
      <c r="CG99" s="339"/>
      <c r="CH99" s="339"/>
      <c r="CI99" s="339"/>
      <c r="CJ99" s="339"/>
      <c r="CK99" s="340"/>
      <c r="CL99" s="37"/>
    </row>
    <row r="100" spans="1:90" ht="99.75" customHeight="1" thickBot="1">
      <c r="A100" s="476"/>
      <c r="B100" s="314"/>
      <c r="C100" s="143" t="s">
        <v>490</v>
      </c>
      <c r="D100" s="472"/>
      <c r="E100" s="149" t="s">
        <v>494</v>
      </c>
      <c r="F100" s="327" t="s">
        <v>495</v>
      </c>
      <c r="G100" s="328"/>
      <c r="H100" s="148" t="s">
        <v>496</v>
      </c>
      <c r="I100" s="144" t="s">
        <v>463</v>
      </c>
      <c r="J100" s="150" t="s">
        <v>497</v>
      </c>
      <c r="K100" s="151" t="s">
        <v>498</v>
      </c>
      <c r="L100" s="1"/>
      <c r="M100" s="1"/>
      <c r="N100" s="197"/>
      <c r="O100" s="197"/>
      <c r="P100" s="197"/>
      <c r="Q100" s="197"/>
      <c r="R100" s="197"/>
      <c r="S100" s="197"/>
      <c r="T100" s="197"/>
      <c r="U100" s="197"/>
      <c r="V100" s="34"/>
      <c r="W100" s="33"/>
      <c r="X100" s="174"/>
      <c r="Y100" s="175"/>
      <c r="Z100" s="175"/>
      <c r="AA100" s="175"/>
      <c r="AB100" s="175"/>
      <c r="AC100" s="175"/>
      <c r="AD100" s="175"/>
      <c r="AE100" s="175"/>
      <c r="AF100" s="175"/>
      <c r="AG100" s="175"/>
      <c r="AH100" s="175"/>
      <c r="AI100" s="175"/>
      <c r="AJ100" s="175"/>
      <c r="AK100" s="176"/>
      <c r="AL100" s="1"/>
      <c r="AM100" s="1"/>
      <c r="AN100" s="198" t="s">
        <v>556</v>
      </c>
      <c r="AO100" s="199"/>
      <c r="AP100" s="199"/>
      <c r="AQ100" s="199"/>
      <c r="AR100" s="199"/>
      <c r="AS100" s="199"/>
      <c r="AT100" s="199"/>
      <c r="AU100" s="200"/>
      <c r="AV100" s="34" t="s">
        <v>389</v>
      </c>
      <c r="AW100" s="122">
        <v>0</v>
      </c>
      <c r="AX100" s="174" t="s">
        <v>559</v>
      </c>
      <c r="AY100" s="175"/>
      <c r="AZ100" s="175"/>
      <c r="BA100" s="175"/>
      <c r="BB100" s="175"/>
      <c r="BC100" s="175"/>
      <c r="BD100" s="175"/>
      <c r="BE100" s="175"/>
      <c r="BF100" s="175"/>
      <c r="BG100" s="175"/>
      <c r="BH100" s="175"/>
      <c r="BI100" s="175"/>
      <c r="BJ100" s="175"/>
      <c r="BK100" s="176"/>
      <c r="BN100" s="174"/>
      <c r="BO100" s="175"/>
      <c r="BP100" s="175"/>
      <c r="BQ100" s="175"/>
      <c r="BR100" s="175"/>
      <c r="BS100" s="175"/>
      <c r="BT100" s="175"/>
      <c r="BU100" s="176"/>
      <c r="BV100" s="34"/>
      <c r="BW100" s="34"/>
      <c r="BX100" s="338"/>
      <c r="BY100" s="339"/>
      <c r="BZ100" s="339"/>
      <c r="CA100" s="339"/>
      <c r="CB100" s="339"/>
      <c r="CC100" s="339"/>
      <c r="CD100" s="339"/>
      <c r="CE100" s="339"/>
      <c r="CF100" s="339"/>
      <c r="CG100" s="339"/>
      <c r="CH100" s="339"/>
      <c r="CI100" s="339"/>
      <c r="CJ100" s="339"/>
      <c r="CK100" s="340"/>
      <c r="CL100" s="37"/>
    </row>
    <row r="101" spans="1:90" ht="252.75" customHeight="1" thickBot="1">
      <c r="A101" s="476"/>
      <c r="B101" s="314"/>
      <c r="C101" s="143" t="s">
        <v>491</v>
      </c>
      <c r="D101" s="472"/>
      <c r="E101" s="149" t="s">
        <v>499</v>
      </c>
      <c r="F101" s="327" t="s">
        <v>500</v>
      </c>
      <c r="G101" s="328"/>
      <c r="H101" s="148" t="s">
        <v>501</v>
      </c>
      <c r="I101" s="144" t="s">
        <v>502</v>
      </c>
      <c r="J101" s="150" t="s">
        <v>458</v>
      </c>
      <c r="K101" s="151" t="s">
        <v>481</v>
      </c>
      <c r="L101" s="1"/>
      <c r="M101" s="1"/>
      <c r="N101" s="197"/>
      <c r="O101" s="197"/>
      <c r="P101" s="197"/>
      <c r="Q101" s="197"/>
      <c r="R101" s="197"/>
      <c r="S101" s="197"/>
      <c r="T101" s="197"/>
      <c r="U101" s="197"/>
      <c r="V101" s="34"/>
      <c r="W101" s="33"/>
      <c r="X101" s="174"/>
      <c r="Y101" s="175"/>
      <c r="Z101" s="175"/>
      <c r="AA101" s="175"/>
      <c r="AB101" s="175"/>
      <c r="AC101" s="175"/>
      <c r="AD101" s="175"/>
      <c r="AE101" s="175"/>
      <c r="AF101" s="175"/>
      <c r="AG101" s="175"/>
      <c r="AH101" s="175"/>
      <c r="AI101" s="175"/>
      <c r="AJ101" s="175"/>
      <c r="AK101" s="176"/>
      <c r="AL101" s="1"/>
      <c r="AM101" s="1"/>
      <c r="AN101" s="358" t="s">
        <v>557</v>
      </c>
      <c r="AO101" s="359"/>
      <c r="AP101" s="359"/>
      <c r="AQ101" s="359"/>
      <c r="AR101" s="359"/>
      <c r="AS101" s="359"/>
      <c r="AT101" s="359"/>
      <c r="AU101" s="360"/>
      <c r="AV101" s="34">
        <v>1</v>
      </c>
      <c r="AW101" s="173">
        <v>0.66669999999999996</v>
      </c>
      <c r="AX101" s="174" t="s">
        <v>628</v>
      </c>
      <c r="AY101" s="175"/>
      <c r="AZ101" s="175"/>
      <c r="BA101" s="175"/>
      <c r="BB101" s="175"/>
      <c r="BC101" s="175"/>
      <c r="BD101" s="175"/>
      <c r="BE101" s="175"/>
      <c r="BF101" s="175"/>
      <c r="BG101" s="175"/>
      <c r="BH101" s="175"/>
      <c r="BI101" s="175"/>
      <c r="BJ101" s="175"/>
      <c r="BK101" s="176"/>
      <c r="BN101" s="174"/>
      <c r="BO101" s="175"/>
      <c r="BP101" s="175"/>
      <c r="BQ101" s="175"/>
      <c r="BR101" s="175"/>
      <c r="BS101" s="175"/>
      <c r="BT101" s="175"/>
      <c r="BU101" s="176"/>
      <c r="BV101" s="34"/>
      <c r="BW101" s="34"/>
      <c r="BX101" s="338"/>
      <c r="BY101" s="339"/>
      <c r="BZ101" s="339"/>
      <c r="CA101" s="339"/>
      <c r="CB101" s="339"/>
      <c r="CC101" s="339"/>
      <c r="CD101" s="339"/>
      <c r="CE101" s="339"/>
      <c r="CF101" s="339"/>
      <c r="CG101" s="339"/>
      <c r="CH101" s="339"/>
      <c r="CI101" s="339"/>
      <c r="CJ101" s="339"/>
      <c r="CK101" s="340"/>
      <c r="CL101" s="37"/>
    </row>
    <row r="102" spans="1:90" ht="140.25" customHeight="1" thickBot="1">
      <c r="A102" s="476"/>
      <c r="B102" s="314"/>
      <c r="C102" s="143" t="s">
        <v>492</v>
      </c>
      <c r="D102" s="473"/>
      <c r="E102" s="149" t="s">
        <v>503</v>
      </c>
      <c r="F102" s="327" t="s">
        <v>504</v>
      </c>
      <c r="G102" s="328"/>
      <c r="H102" s="148" t="s">
        <v>505</v>
      </c>
      <c r="I102" s="144" t="s">
        <v>476</v>
      </c>
      <c r="J102" s="150" t="s">
        <v>506</v>
      </c>
      <c r="K102" s="151" t="s">
        <v>481</v>
      </c>
      <c r="L102" s="1"/>
      <c r="M102" s="1"/>
      <c r="N102" s="197"/>
      <c r="O102" s="197"/>
      <c r="P102" s="197"/>
      <c r="Q102" s="197"/>
      <c r="R102" s="197"/>
      <c r="S102" s="197"/>
      <c r="T102" s="197"/>
      <c r="U102" s="197"/>
      <c r="V102" s="34"/>
      <c r="W102" s="33"/>
      <c r="X102" s="174"/>
      <c r="Y102" s="175"/>
      <c r="Z102" s="175"/>
      <c r="AA102" s="175"/>
      <c r="AB102" s="175"/>
      <c r="AC102" s="175"/>
      <c r="AD102" s="175"/>
      <c r="AE102" s="175"/>
      <c r="AF102" s="175"/>
      <c r="AG102" s="175"/>
      <c r="AH102" s="175"/>
      <c r="AI102" s="175"/>
      <c r="AJ102" s="175"/>
      <c r="AK102" s="176"/>
      <c r="AL102" s="1"/>
      <c r="AM102" s="1"/>
      <c r="AN102" s="198" t="s">
        <v>558</v>
      </c>
      <c r="AO102" s="199"/>
      <c r="AP102" s="199"/>
      <c r="AQ102" s="199"/>
      <c r="AR102" s="199"/>
      <c r="AS102" s="199"/>
      <c r="AT102" s="199"/>
      <c r="AU102" s="200"/>
      <c r="AV102" s="34" t="s">
        <v>389</v>
      </c>
      <c r="AW102" s="122">
        <v>0</v>
      </c>
      <c r="AX102" s="174" t="s">
        <v>560</v>
      </c>
      <c r="AY102" s="175"/>
      <c r="AZ102" s="175"/>
      <c r="BA102" s="175"/>
      <c r="BB102" s="175"/>
      <c r="BC102" s="175"/>
      <c r="BD102" s="175"/>
      <c r="BE102" s="175"/>
      <c r="BF102" s="175"/>
      <c r="BG102" s="175"/>
      <c r="BH102" s="175"/>
      <c r="BI102" s="175"/>
      <c r="BJ102" s="175"/>
      <c r="BK102" s="176"/>
      <c r="BN102" s="174"/>
      <c r="BO102" s="175"/>
      <c r="BP102" s="175"/>
      <c r="BQ102" s="175"/>
      <c r="BR102" s="175"/>
      <c r="BS102" s="175"/>
      <c r="BT102" s="175"/>
      <c r="BU102" s="176"/>
      <c r="BV102" s="34"/>
      <c r="BW102" s="34"/>
      <c r="BX102" s="338"/>
      <c r="BY102" s="339"/>
      <c r="BZ102" s="339"/>
      <c r="CA102" s="339"/>
      <c r="CB102" s="339"/>
      <c r="CC102" s="339"/>
      <c r="CD102" s="339"/>
      <c r="CE102" s="339"/>
      <c r="CF102" s="339"/>
      <c r="CG102" s="339"/>
      <c r="CH102" s="339"/>
      <c r="CI102" s="339"/>
      <c r="CJ102" s="339"/>
      <c r="CK102" s="340"/>
      <c r="CL102" s="37"/>
    </row>
    <row r="103" spans="1:90" ht="148.5" customHeight="1" thickBot="1">
      <c r="A103" s="477"/>
      <c r="B103" s="196"/>
      <c r="C103" s="168" t="s">
        <v>493</v>
      </c>
      <c r="D103" s="61" t="s">
        <v>271</v>
      </c>
      <c r="E103" s="166" t="s">
        <v>507</v>
      </c>
      <c r="F103" s="336" t="s">
        <v>508</v>
      </c>
      <c r="G103" s="337"/>
      <c r="H103" s="169" t="s">
        <v>509</v>
      </c>
      <c r="I103" s="163" t="s">
        <v>476</v>
      </c>
      <c r="J103" s="29" t="s">
        <v>270</v>
      </c>
      <c r="K103" s="30" t="s">
        <v>270</v>
      </c>
      <c r="L103" s="1"/>
      <c r="M103" s="1"/>
      <c r="N103" s="197" t="s">
        <v>344</v>
      </c>
      <c r="O103" s="197"/>
      <c r="P103" s="197"/>
      <c r="Q103" s="197"/>
      <c r="R103" s="197"/>
      <c r="S103" s="197"/>
      <c r="T103" s="197"/>
      <c r="U103" s="197"/>
      <c r="V103" s="121" t="s">
        <v>375</v>
      </c>
      <c r="W103" s="122">
        <v>0</v>
      </c>
      <c r="X103" s="341" t="s">
        <v>381</v>
      </c>
      <c r="Y103" s="342"/>
      <c r="Z103" s="342"/>
      <c r="AA103" s="342"/>
      <c r="AB103" s="342"/>
      <c r="AC103" s="342"/>
      <c r="AD103" s="342"/>
      <c r="AE103" s="342"/>
      <c r="AF103" s="342"/>
      <c r="AG103" s="342"/>
      <c r="AH103" s="342"/>
      <c r="AI103" s="342"/>
      <c r="AJ103" s="342"/>
      <c r="AK103" s="343"/>
      <c r="AL103" s="1"/>
      <c r="AM103" s="1"/>
      <c r="AN103" s="198" t="s">
        <v>561</v>
      </c>
      <c r="AO103" s="199"/>
      <c r="AP103" s="199"/>
      <c r="AQ103" s="199"/>
      <c r="AR103" s="199"/>
      <c r="AS103" s="199"/>
      <c r="AT103" s="199"/>
      <c r="AU103" s="200"/>
      <c r="AV103" s="121" t="s">
        <v>389</v>
      </c>
      <c r="AW103" s="122">
        <v>0</v>
      </c>
      <c r="AX103" s="341" t="s">
        <v>562</v>
      </c>
      <c r="AY103" s="342"/>
      <c r="AZ103" s="342"/>
      <c r="BA103" s="342"/>
      <c r="BB103" s="342"/>
      <c r="BC103" s="342"/>
      <c r="BD103" s="342"/>
      <c r="BE103" s="342"/>
      <c r="BF103" s="342"/>
      <c r="BG103" s="342"/>
      <c r="BH103" s="342"/>
      <c r="BI103" s="342"/>
      <c r="BJ103" s="342"/>
      <c r="BK103" s="343"/>
      <c r="BN103" s="174"/>
      <c r="BO103" s="175"/>
      <c r="BP103" s="175"/>
      <c r="BQ103" s="175"/>
      <c r="BR103" s="175"/>
      <c r="BS103" s="175"/>
      <c r="BT103" s="175"/>
      <c r="BU103" s="176"/>
      <c r="BV103" s="31"/>
      <c r="BW103" s="31"/>
      <c r="BX103" s="338"/>
      <c r="BY103" s="339"/>
      <c r="BZ103" s="339"/>
      <c r="CA103" s="339"/>
      <c r="CB103" s="339"/>
      <c r="CC103" s="339"/>
      <c r="CD103" s="339"/>
      <c r="CE103" s="339"/>
      <c r="CF103" s="339"/>
      <c r="CG103" s="339"/>
      <c r="CH103" s="339"/>
      <c r="CI103" s="339"/>
      <c r="CJ103" s="339"/>
      <c r="CK103" s="340"/>
      <c r="CL103" s="37"/>
    </row>
    <row r="104" spans="1:90" ht="148.5" customHeight="1" thickBot="1">
      <c r="A104" s="312" t="s">
        <v>84</v>
      </c>
      <c r="B104" s="195" t="s">
        <v>116</v>
      </c>
      <c r="C104" s="75" t="s">
        <v>263</v>
      </c>
      <c r="D104" s="88" t="s">
        <v>142</v>
      </c>
      <c r="E104" s="109" t="s">
        <v>282</v>
      </c>
      <c r="F104" s="187" t="s">
        <v>281</v>
      </c>
      <c r="G104" s="188"/>
      <c r="H104" s="128"/>
      <c r="I104" s="51" t="s">
        <v>145</v>
      </c>
      <c r="J104" s="89" t="s">
        <v>196</v>
      </c>
      <c r="K104" s="90" t="s">
        <v>270</v>
      </c>
      <c r="L104" s="1"/>
      <c r="M104" s="1"/>
      <c r="N104" s="174" t="s">
        <v>311</v>
      </c>
      <c r="O104" s="175"/>
      <c r="P104" s="175"/>
      <c r="Q104" s="175"/>
      <c r="R104" s="175"/>
      <c r="S104" s="175"/>
      <c r="T104" s="175"/>
      <c r="U104" s="176"/>
      <c r="V104" s="121" t="s">
        <v>375</v>
      </c>
      <c r="W104" s="33" t="s">
        <v>375</v>
      </c>
      <c r="X104" s="197" t="s">
        <v>411</v>
      </c>
      <c r="Y104" s="197"/>
      <c r="Z104" s="197"/>
      <c r="AA104" s="197"/>
      <c r="AB104" s="197"/>
      <c r="AC104" s="197"/>
      <c r="AD104" s="197"/>
      <c r="AE104" s="197"/>
      <c r="AF104" s="197"/>
      <c r="AG104" s="197"/>
      <c r="AH104" s="197"/>
      <c r="AI104" s="197"/>
      <c r="AJ104" s="197"/>
      <c r="AK104" s="197"/>
      <c r="AL104" s="1"/>
      <c r="AM104" s="1"/>
      <c r="AN104" s="198" t="s">
        <v>563</v>
      </c>
      <c r="AO104" s="199"/>
      <c r="AP104" s="199"/>
      <c r="AQ104" s="199"/>
      <c r="AR104" s="199"/>
      <c r="AS104" s="199"/>
      <c r="AT104" s="199"/>
      <c r="AU104" s="200"/>
      <c r="AV104" s="121">
        <v>1</v>
      </c>
      <c r="AW104" s="122">
        <v>1</v>
      </c>
      <c r="AX104" s="197" t="s">
        <v>570</v>
      </c>
      <c r="AY104" s="197"/>
      <c r="AZ104" s="197"/>
      <c r="BA104" s="197"/>
      <c r="BB104" s="197"/>
      <c r="BC104" s="197"/>
      <c r="BD104" s="197"/>
      <c r="BE104" s="197"/>
      <c r="BF104" s="197"/>
      <c r="BG104" s="197"/>
      <c r="BH104" s="197"/>
      <c r="BI104" s="197"/>
      <c r="BJ104" s="197"/>
      <c r="BK104" s="197"/>
      <c r="BN104" s="204"/>
      <c r="BO104" s="205"/>
      <c r="BP104" s="205"/>
      <c r="BQ104" s="205"/>
      <c r="BR104" s="205"/>
      <c r="BS104" s="205"/>
      <c r="BT104" s="205"/>
      <c r="BU104" s="206"/>
      <c r="BV104" s="31"/>
      <c r="BW104" s="32"/>
      <c r="BX104" s="174"/>
      <c r="BY104" s="175"/>
      <c r="BZ104" s="175"/>
      <c r="CA104" s="175"/>
      <c r="CB104" s="175"/>
      <c r="CC104" s="175"/>
      <c r="CD104" s="175"/>
      <c r="CE104" s="175"/>
      <c r="CF104" s="175"/>
      <c r="CG104" s="175"/>
      <c r="CH104" s="175"/>
      <c r="CI104" s="175"/>
      <c r="CJ104" s="175"/>
      <c r="CK104" s="176"/>
    </row>
    <row r="105" spans="1:90" ht="105" customHeight="1" thickBot="1">
      <c r="A105" s="313"/>
      <c r="B105" s="314"/>
      <c r="C105" s="111" t="s">
        <v>266</v>
      </c>
      <c r="D105" s="486" t="s">
        <v>143</v>
      </c>
      <c r="E105" s="107" t="s">
        <v>144</v>
      </c>
      <c r="F105" s="189" t="s">
        <v>283</v>
      </c>
      <c r="G105" s="190"/>
      <c r="H105" s="126"/>
      <c r="I105" s="91" t="s">
        <v>145</v>
      </c>
      <c r="J105" s="92" t="s">
        <v>269</v>
      </c>
      <c r="K105" s="93" t="s">
        <v>270</v>
      </c>
      <c r="L105" s="1"/>
      <c r="M105" s="1"/>
      <c r="N105" s="481" t="s">
        <v>312</v>
      </c>
      <c r="O105" s="482"/>
      <c r="P105" s="482"/>
      <c r="Q105" s="482"/>
      <c r="R105" s="482"/>
      <c r="S105" s="482"/>
      <c r="T105" s="482"/>
      <c r="U105" s="483"/>
      <c r="V105" s="121" t="s">
        <v>375</v>
      </c>
      <c r="W105" s="33" t="s">
        <v>375</v>
      </c>
      <c r="X105" s="174" t="s">
        <v>412</v>
      </c>
      <c r="Y105" s="175"/>
      <c r="Z105" s="175"/>
      <c r="AA105" s="175"/>
      <c r="AB105" s="175"/>
      <c r="AC105" s="175"/>
      <c r="AD105" s="175"/>
      <c r="AE105" s="175"/>
      <c r="AF105" s="175"/>
      <c r="AG105" s="175"/>
      <c r="AH105" s="175"/>
      <c r="AI105" s="175"/>
      <c r="AJ105" s="175"/>
      <c r="AK105" s="176"/>
      <c r="AL105" s="1"/>
      <c r="AM105" s="1"/>
      <c r="AN105" s="198" t="s">
        <v>564</v>
      </c>
      <c r="AO105" s="199"/>
      <c r="AP105" s="199"/>
      <c r="AQ105" s="199"/>
      <c r="AR105" s="199"/>
      <c r="AS105" s="199"/>
      <c r="AT105" s="199"/>
      <c r="AU105" s="200"/>
      <c r="AV105" s="121">
        <v>0</v>
      </c>
      <c r="AW105" s="122">
        <v>0</v>
      </c>
      <c r="AX105" s="174" t="s">
        <v>571</v>
      </c>
      <c r="AY105" s="175"/>
      <c r="AZ105" s="175"/>
      <c r="BA105" s="175"/>
      <c r="BB105" s="175"/>
      <c r="BC105" s="175"/>
      <c r="BD105" s="175"/>
      <c r="BE105" s="175"/>
      <c r="BF105" s="175"/>
      <c r="BG105" s="175"/>
      <c r="BH105" s="175"/>
      <c r="BI105" s="175"/>
      <c r="BJ105" s="175"/>
      <c r="BK105" s="176"/>
      <c r="BN105" s="201"/>
      <c r="BO105" s="202"/>
      <c r="BP105" s="202"/>
      <c r="BQ105" s="202"/>
      <c r="BR105" s="202"/>
      <c r="BS105" s="202"/>
      <c r="BT105" s="202"/>
      <c r="BU105" s="203"/>
      <c r="BV105" s="31"/>
      <c r="BW105" s="32"/>
      <c r="BX105" s="174"/>
      <c r="BY105" s="175"/>
      <c r="BZ105" s="175"/>
      <c r="CA105" s="175"/>
      <c r="CB105" s="175"/>
      <c r="CC105" s="175"/>
      <c r="CD105" s="175"/>
      <c r="CE105" s="175"/>
      <c r="CF105" s="175"/>
      <c r="CG105" s="175"/>
      <c r="CH105" s="175"/>
      <c r="CI105" s="175"/>
      <c r="CJ105" s="175"/>
      <c r="CK105" s="176"/>
      <c r="CL105" s="10"/>
    </row>
    <row r="106" spans="1:90" ht="187.5" customHeight="1" thickBot="1">
      <c r="A106" s="313"/>
      <c r="B106" s="314"/>
      <c r="C106" s="112" t="s">
        <v>268</v>
      </c>
      <c r="D106" s="487"/>
      <c r="E106" s="110" t="s">
        <v>146</v>
      </c>
      <c r="F106" s="191" t="s">
        <v>284</v>
      </c>
      <c r="G106" s="192"/>
      <c r="H106" s="130"/>
      <c r="I106" s="56" t="s">
        <v>145</v>
      </c>
      <c r="J106" s="27" t="s">
        <v>269</v>
      </c>
      <c r="K106" s="28" t="s">
        <v>270</v>
      </c>
      <c r="L106" s="1"/>
      <c r="M106" s="1"/>
      <c r="N106" s="481" t="s">
        <v>313</v>
      </c>
      <c r="O106" s="482"/>
      <c r="P106" s="482"/>
      <c r="Q106" s="482"/>
      <c r="R106" s="482"/>
      <c r="S106" s="482"/>
      <c r="T106" s="482"/>
      <c r="U106" s="483"/>
      <c r="V106" s="34">
        <v>0.45590000000000003</v>
      </c>
      <c r="W106" s="33">
        <v>0.1244</v>
      </c>
      <c r="X106" s="174" t="s">
        <v>413</v>
      </c>
      <c r="Y106" s="175"/>
      <c r="Z106" s="175"/>
      <c r="AA106" s="175"/>
      <c r="AB106" s="175"/>
      <c r="AC106" s="175"/>
      <c r="AD106" s="175"/>
      <c r="AE106" s="175"/>
      <c r="AF106" s="175"/>
      <c r="AG106" s="175"/>
      <c r="AH106" s="175"/>
      <c r="AI106" s="175"/>
      <c r="AJ106" s="175"/>
      <c r="AK106" s="176"/>
      <c r="AL106" s="1"/>
      <c r="AM106" s="1"/>
      <c r="AN106" s="198" t="s">
        <v>565</v>
      </c>
      <c r="AO106" s="199"/>
      <c r="AP106" s="199"/>
      <c r="AQ106" s="199"/>
      <c r="AR106" s="199"/>
      <c r="AS106" s="199"/>
      <c r="AT106" s="199"/>
      <c r="AU106" s="200"/>
      <c r="AV106" s="34">
        <v>0.48609999999999998</v>
      </c>
      <c r="AW106" s="33">
        <v>0.30120000000000002</v>
      </c>
      <c r="AX106" s="174" t="s">
        <v>572</v>
      </c>
      <c r="AY106" s="175"/>
      <c r="AZ106" s="175"/>
      <c r="BA106" s="175"/>
      <c r="BB106" s="175"/>
      <c r="BC106" s="175"/>
      <c r="BD106" s="175"/>
      <c r="BE106" s="175"/>
      <c r="BF106" s="175"/>
      <c r="BG106" s="175"/>
      <c r="BH106" s="175"/>
      <c r="BI106" s="175"/>
      <c r="BJ106" s="175"/>
      <c r="BK106" s="176"/>
      <c r="BN106" s="344"/>
      <c r="BO106" s="345"/>
      <c r="BP106" s="345"/>
      <c r="BQ106" s="345"/>
      <c r="BR106" s="345"/>
      <c r="BS106" s="345"/>
      <c r="BT106" s="345"/>
      <c r="BU106" s="346"/>
      <c r="BV106" s="31"/>
      <c r="BW106" s="36"/>
      <c r="BX106" s="174"/>
      <c r="BY106" s="175"/>
      <c r="BZ106" s="175"/>
      <c r="CA106" s="175"/>
      <c r="CB106" s="175"/>
      <c r="CC106" s="175"/>
      <c r="CD106" s="175"/>
      <c r="CE106" s="175"/>
      <c r="CF106" s="175"/>
      <c r="CG106" s="175"/>
      <c r="CH106" s="175"/>
      <c r="CI106" s="175"/>
      <c r="CJ106" s="175"/>
      <c r="CK106" s="176"/>
      <c r="CL106" s="10"/>
    </row>
    <row r="107" spans="1:90" ht="100.5" customHeight="1" thickBot="1">
      <c r="A107" s="312" t="s">
        <v>285</v>
      </c>
      <c r="B107" s="195" t="s">
        <v>286</v>
      </c>
      <c r="C107" s="75" t="s">
        <v>287</v>
      </c>
      <c r="D107" s="88" t="s">
        <v>288</v>
      </c>
      <c r="E107" s="109" t="s">
        <v>289</v>
      </c>
      <c r="F107" s="187" t="s">
        <v>290</v>
      </c>
      <c r="G107" s="188"/>
      <c r="H107" s="128"/>
      <c r="I107" s="51" t="s">
        <v>145</v>
      </c>
      <c r="J107" s="89" t="s">
        <v>265</v>
      </c>
      <c r="K107" s="90" t="s">
        <v>291</v>
      </c>
      <c r="L107" s="1"/>
      <c r="M107" s="1"/>
      <c r="N107" s="174" t="s">
        <v>317</v>
      </c>
      <c r="O107" s="175"/>
      <c r="P107" s="175"/>
      <c r="Q107" s="175"/>
      <c r="R107" s="175"/>
      <c r="S107" s="175"/>
      <c r="T107" s="175"/>
      <c r="U107" s="176"/>
      <c r="V107" s="121" t="s">
        <v>375</v>
      </c>
      <c r="W107" s="33" t="s">
        <v>375</v>
      </c>
      <c r="X107" s="197" t="s">
        <v>414</v>
      </c>
      <c r="Y107" s="197"/>
      <c r="Z107" s="197"/>
      <c r="AA107" s="197"/>
      <c r="AB107" s="197"/>
      <c r="AC107" s="197"/>
      <c r="AD107" s="197"/>
      <c r="AE107" s="197"/>
      <c r="AF107" s="197"/>
      <c r="AG107" s="197"/>
      <c r="AH107" s="197"/>
      <c r="AI107" s="197"/>
      <c r="AJ107" s="197"/>
      <c r="AK107" s="197"/>
      <c r="AL107" s="1"/>
      <c r="AM107" s="1"/>
      <c r="AN107" s="198" t="s">
        <v>566</v>
      </c>
      <c r="AO107" s="199"/>
      <c r="AP107" s="199"/>
      <c r="AQ107" s="199"/>
      <c r="AR107" s="199"/>
      <c r="AS107" s="199"/>
      <c r="AT107" s="199"/>
      <c r="AU107" s="200"/>
      <c r="AV107" s="121">
        <v>0</v>
      </c>
      <c r="AW107" s="122">
        <v>0</v>
      </c>
      <c r="AX107" s="197" t="s">
        <v>573</v>
      </c>
      <c r="AY107" s="197"/>
      <c r="AZ107" s="197"/>
      <c r="BA107" s="197"/>
      <c r="BB107" s="197"/>
      <c r="BC107" s="197"/>
      <c r="BD107" s="197"/>
      <c r="BE107" s="197"/>
      <c r="BF107" s="197"/>
      <c r="BG107" s="197"/>
      <c r="BH107" s="197"/>
      <c r="BI107" s="197"/>
      <c r="BJ107" s="197"/>
      <c r="BK107" s="197"/>
      <c r="BN107" s="204"/>
      <c r="BO107" s="205"/>
      <c r="BP107" s="205"/>
      <c r="BQ107" s="205"/>
      <c r="BR107" s="205"/>
      <c r="BS107" s="205"/>
      <c r="BT107" s="205"/>
      <c r="BU107" s="206"/>
      <c r="BV107" s="31"/>
      <c r="BW107" s="32"/>
      <c r="BX107" s="174"/>
      <c r="BY107" s="175"/>
      <c r="BZ107" s="175"/>
      <c r="CA107" s="175"/>
      <c r="CB107" s="175"/>
      <c r="CC107" s="175"/>
      <c r="CD107" s="175"/>
      <c r="CE107" s="175"/>
      <c r="CF107" s="175"/>
      <c r="CG107" s="175"/>
      <c r="CH107" s="175"/>
      <c r="CI107" s="175"/>
      <c r="CJ107" s="175"/>
      <c r="CK107" s="176"/>
    </row>
    <row r="108" spans="1:90" ht="156.75" customHeight="1" thickBot="1">
      <c r="A108" s="313"/>
      <c r="B108" s="314"/>
      <c r="C108" s="111" t="s">
        <v>292</v>
      </c>
      <c r="D108" s="94" t="s">
        <v>293</v>
      </c>
      <c r="E108" s="107" t="s">
        <v>294</v>
      </c>
      <c r="F108" s="187" t="s">
        <v>295</v>
      </c>
      <c r="G108" s="188"/>
      <c r="H108" s="128"/>
      <c r="I108" s="91" t="s">
        <v>145</v>
      </c>
      <c r="J108" s="92" t="s">
        <v>265</v>
      </c>
      <c r="K108" s="93" t="s">
        <v>291</v>
      </c>
      <c r="L108" s="1"/>
      <c r="M108" s="1"/>
      <c r="N108" s="481" t="s">
        <v>314</v>
      </c>
      <c r="O108" s="482"/>
      <c r="P108" s="482"/>
      <c r="Q108" s="482"/>
      <c r="R108" s="482"/>
      <c r="S108" s="482"/>
      <c r="T108" s="482"/>
      <c r="U108" s="483"/>
      <c r="V108" s="121" t="s">
        <v>375</v>
      </c>
      <c r="W108" s="33" t="s">
        <v>375</v>
      </c>
      <c r="X108" s="174" t="s">
        <v>415</v>
      </c>
      <c r="Y108" s="175"/>
      <c r="Z108" s="175"/>
      <c r="AA108" s="175"/>
      <c r="AB108" s="175"/>
      <c r="AC108" s="175"/>
      <c r="AD108" s="175"/>
      <c r="AE108" s="175"/>
      <c r="AF108" s="175"/>
      <c r="AG108" s="175"/>
      <c r="AH108" s="175"/>
      <c r="AI108" s="175"/>
      <c r="AJ108" s="175"/>
      <c r="AK108" s="176"/>
      <c r="AL108" s="1"/>
      <c r="AM108" s="1"/>
      <c r="AN108" s="198" t="s">
        <v>569</v>
      </c>
      <c r="AO108" s="199"/>
      <c r="AP108" s="199"/>
      <c r="AQ108" s="199"/>
      <c r="AR108" s="199"/>
      <c r="AS108" s="199"/>
      <c r="AT108" s="199"/>
      <c r="AU108" s="200"/>
      <c r="AV108" s="121">
        <v>1</v>
      </c>
      <c r="AW108" s="122">
        <v>1</v>
      </c>
      <c r="AX108" s="174" t="s">
        <v>574</v>
      </c>
      <c r="AY108" s="175"/>
      <c r="AZ108" s="175"/>
      <c r="BA108" s="175"/>
      <c r="BB108" s="175"/>
      <c r="BC108" s="175"/>
      <c r="BD108" s="175"/>
      <c r="BE108" s="175"/>
      <c r="BF108" s="175"/>
      <c r="BG108" s="175"/>
      <c r="BH108" s="175"/>
      <c r="BI108" s="175"/>
      <c r="BJ108" s="175"/>
      <c r="BK108" s="176"/>
      <c r="BN108" s="201"/>
      <c r="BO108" s="202"/>
      <c r="BP108" s="202"/>
      <c r="BQ108" s="202"/>
      <c r="BR108" s="202"/>
      <c r="BS108" s="202"/>
      <c r="BT108" s="202"/>
      <c r="BU108" s="203"/>
      <c r="BV108" s="31"/>
      <c r="BW108" s="32"/>
      <c r="BX108" s="174"/>
      <c r="BY108" s="175"/>
      <c r="BZ108" s="175"/>
      <c r="CA108" s="175"/>
      <c r="CB108" s="175"/>
      <c r="CC108" s="175"/>
      <c r="CD108" s="175"/>
      <c r="CE108" s="175"/>
      <c r="CF108" s="175"/>
      <c r="CG108" s="175"/>
      <c r="CH108" s="175"/>
      <c r="CI108" s="175"/>
      <c r="CJ108" s="175"/>
      <c r="CK108" s="176"/>
      <c r="CL108" s="10"/>
    </row>
    <row r="109" spans="1:90" ht="156" customHeight="1" thickBot="1">
      <c r="A109" s="312" t="s">
        <v>296</v>
      </c>
      <c r="B109" s="195" t="s">
        <v>297</v>
      </c>
      <c r="C109" s="75" t="s">
        <v>298</v>
      </c>
      <c r="D109" s="88" t="s">
        <v>299</v>
      </c>
      <c r="E109" s="109" t="s">
        <v>300</v>
      </c>
      <c r="F109" s="187" t="s">
        <v>301</v>
      </c>
      <c r="G109" s="188"/>
      <c r="H109" s="128"/>
      <c r="I109" s="51" t="s">
        <v>145</v>
      </c>
      <c r="J109" s="89" t="s">
        <v>265</v>
      </c>
      <c r="K109" s="90" t="s">
        <v>291</v>
      </c>
      <c r="L109" s="1"/>
      <c r="M109" s="1"/>
      <c r="N109" s="174" t="s">
        <v>315</v>
      </c>
      <c r="O109" s="175"/>
      <c r="P109" s="175"/>
      <c r="Q109" s="175"/>
      <c r="R109" s="175"/>
      <c r="S109" s="175"/>
      <c r="T109" s="175"/>
      <c r="U109" s="176"/>
      <c r="V109" s="121" t="s">
        <v>375</v>
      </c>
      <c r="W109" s="33" t="s">
        <v>375</v>
      </c>
      <c r="X109" s="197" t="s">
        <v>416</v>
      </c>
      <c r="Y109" s="197"/>
      <c r="Z109" s="197"/>
      <c r="AA109" s="197"/>
      <c r="AB109" s="197"/>
      <c r="AC109" s="197"/>
      <c r="AD109" s="197"/>
      <c r="AE109" s="197"/>
      <c r="AF109" s="197"/>
      <c r="AG109" s="197"/>
      <c r="AH109" s="197"/>
      <c r="AI109" s="197"/>
      <c r="AJ109" s="197"/>
      <c r="AK109" s="197"/>
      <c r="AL109" s="1"/>
      <c r="AM109" s="1"/>
      <c r="AN109" s="198" t="s">
        <v>568</v>
      </c>
      <c r="AO109" s="199"/>
      <c r="AP109" s="199"/>
      <c r="AQ109" s="199"/>
      <c r="AR109" s="199"/>
      <c r="AS109" s="199"/>
      <c r="AT109" s="199"/>
      <c r="AU109" s="200"/>
      <c r="AV109" s="121" t="s">
        <v>389</v>
      </c>
      <c r="AW109" s="121" t="s">
        <v>389</v>
      </c>
      <c r="AX109" s="197" t="s">
        <v>623</v>
      </c>
      <c r="AY109" s="197"/>
      <c r="AZ109" s="197"/>
      <c r="BA109" s="197"/>
      <c r="BB109" s="197"/>
      <c r="BC109" s="197"/>
      <c r="BD109" s="197"/>
      <c r="BE109" s="197"/>
      <c r="BF109" s="197"/>
      <c r="BG109" s="197"/>
      <c r="BH109" s="197"/>
      <c r="BI109" s="197"/>
      <c r="BJ109" s="197"/>
      <c r="BK109" s="197"/>
      <c r="BN109" s="204"/>
      <c r="BO109" s="205"/>
      <c r="BP109" s="205"/>
      <c r="BQ109" s="205"/>
      <c r="BR109" s="205"/>
      <c r="BS109" s="205"/>
      <c r="BT109" s="205"/>
      <c r="BU109" s="206"/>
      <c r="BV109" s="31"/>
      <c r="BW109" s="32"/>
      <c r="BX109" s="174"/>
      <c r="BY109" s="175"/>
      <c r="BZ109" s="175"/>
      <c r="CA109" s="175"/>
      <c r="CB109" s="175"/>
      <c r="CC109" s="175"/>
      <c r="CD109" s="175"/>
      <c r="CE109" s="175"/>
      <c r="CF109" s="175"/>
      <c r="CG109" s="175"/>
      <c r="CH109" s="175"/>
      <c r="CI109" s="175"/>
      <c r="CJ109" s="175"/>
      <c r="CK109" s="176"/>
    </row>
    <row r="110" spans="1:90" ht="100.5" customHeight="1" thickBot="1">
      <c r="A110" s="454"/>
      <c r="B110" s="196"/>
      <c r="C110" s="113" t="s">
        <v>304</v>
      </c>
      <c r="D110" s="95" t="s">
        <v>288</v>
      </c>
      <c r="E110" s="109" t="s">
        <v>302</v>
      </c>
      <c r="F110" s="193" t="s">
        <v>303</v>
      </c>
      <c r="G110" s="194"/>
      <c r="H110" s="129"/>
      <c r="I110" s="96" t="s">
        <v>145</v>
      </c>
      <c r="J110" s="97" t="s">
        <v>265</v>
      </c>
      <c r="K110" s="98" t="s">
        <v>291</v>
      </c>
      <c r="L110" s="1"/>
      <c r="M110" s="1"/>
      <c r="N110" s="174" t="s">
        <v>316</v>
      </c>
      <c r="O110" s="175"/>
      <c r="P110" s="175"/>
      <c r="Q110" s="175"/>
      <c r="R110" s="175"/>
      <c r="S110" s="175"/>
      <c r="T110" s="175"/>
      <c r="U110" s="176"/>
      <c r="V110" s="121" t="s">
        <v>375</v>
      </c>
      <c r="W110" s="33" t="s">
        <v>375</v>
      </c>
      <c r="X110" s="197" t="s">
        <v>416</v>
      </c>
      <c r="Y110" s="197"/>
      <c r="Z110" s="197"/>
      <c r="AA110" s="197"/>
      <c r="AB110" s="197"/>
      <c r="AC110" s="197"/>
      <c r="AD110" s="197"/>
      <c r="AE110" s="197"/>
      <c r="AF110" s="197"/>
      <c r="AG110" s="197"/>
      <c r="AH110" s="197"/>
      <c r="AI110" s="197"/>
      <c r="AJ110" s="197"/>
      <c r="AK110" s="197"/>
      <c r="AL110" s="1"/>
      <c r="AM110" s="1"/>
      <c r="AN110" s="198" t="s">
        <v>567</v>
      </c>
      <c r="AO110" s="199"/>
      <c r="AP110" s="199"/>
      <c r="AQ110" s="199"/>
      <c r="AR110" s="199"/>
      <c r="AS110" s="199"/>
      <c r="AT110" s="199"/>
      <c r="AU110" s="200"/>
      <c r="AV110" s="121" t="s">
        <v>389</v>
      </c>
      <c r="AW110" s="121" t="s">
        <v>389</v>
      </c>
      <c r="AX110" s="197" t="s">
        <v>622</v>
      </c>
      <c r="AY110" s="197"/>
      <c r="AZ110" s="197"/>
      <c r="BA110" s="197"/>
      <c r="BB110" s="197"/>
      <c r="BC110" s="197"/>
      <c r="BD110" s="197"/>
      <c r="BE110" s="197"/>
      <c r="BF110" s="197"/>
      <c r="BG110" s="197"/>
      <c r="BH110" s="197"/>
      <c r="BI110" s="197"/>
      <c r="BJ110" s="197"/>
      <c r="BK110" s="197"/>
      <c r="BN110" s="201"/>
      <c r="BO110" s="202"/>
      <c r="BP110" s="202"/>
      <c r="BQ110" s="202"/>
      <c r="BR110" s="202"/>
      <c r="BS110" s="202"/>
      <c r="BT110" s="202"/>
      <c r="BU110" s="203"/>
      <c r="BV110" s="31"/>
      <c r="BW110" s="32"/>
      <c r="BX110" s="174"/>
      <c r="BY110" s="175"/>
      <c r="BZ110" s="175"/>
      <c r="CA110" s="175"/>
      <c r="CB110" s="175"/>
      <c r="CC110" s="175"/>
      <c r="CD110" s="175"/>
      <c r="CE110" s="175"/>
      <c r="CF110" s="175"/>
      <c r="CG110" s="175"/>
      <c r="CH110" s="175"/>
      <c r="CI110" s="175"/>
      <c r="CJ110" s="175"/>
      <c r="CK110" s="176"/>
      <c r="CL110" s="10"/>
    </row>
    <row r="111" spans="1:90" ht="18" customHeight="1">
      <c r="A111" s="54"/>
      <c r="B111" s="53"/>
      <c r="C111" s="13"/>
      <c r="D111" s="5"/>
      <c r="E111" s="15"/>
      <c r="F111" s="15"/>
      <c r="G111" s="15"/>
      <c r="H111" s="15"/>
      <c r="I111" s="53"/>
      <c r="J111" s="57"/>
      <c r="K111" s="57"/>
      <c r="L111" s="1"/>
      <c r="M111" s="1"/>
      <c r="N111" s="58"/>
      <c r="O111" s="58"/>
      <c r="P111" s="58"/>
      <c r="Q111" s="58"/>
      <c r="R111" s="58"/>
      <c r="S111" s="58"/>
      <c r="T111" s="58"/>
      <c r="U111" s="58"/>
      <c r="V111" s="59"/>
      <c r="W111" s="62"/>
      <c r="X111" s="58"/>
      <c r="Y111" s="58"/>
      <c r="Z111" s="58"/>
      <c r="AA111" s="58"/>
      <c r="AB111" s="58"/>
      <c r="AC111" s="58"/>
      <c r="AD111" s="58"/>
      <c r="AE111" s="58"/>
      <c r="AF111" s="58"/>
      <c r="AG111" s="58"/>
      <c r="AH111" s="58"/>
      <c r="AI111" s="58"/>
      <c r="AJ111" s="58"/>
      <c r="AK111" s="58"/>
      <c r="AL111" s="1"/>
      <c r="AM111" s="1"/>
      <c r="AN111" s="106"/>
      <c r="AO111" s="106"/>
      <c r="AP111" s="106"/>
      <c r="AQ111" s="106"/>
      <c r="AR111" s="106"/>
      <c r="AS111" s="106"/>
      <c r="AT111" s="106"/>
      <c r="AU111" s="106"/>
      <c r="AV111" s="59"/>
      <c r="AW111" s="59"/>
      <c r="AX111" s="58"/>
      <c r="AY111" s="58"/>
      <c r="AZ111" s="58"/>
      <c r="BA111" s="58"/>
      <c r="BB111" s="58"/>
      <c r="BC111" s="58"/>
      <c r="BD111" s="58"/>
      <c r="BE111" s="58"/>
      <c r="BF111" s="58"/>
      <c r="BG111" s="58"/>
      <c r="BH111" s="58"/>
      <c r="BI111" s="58"/>
      <c r="BJ111" s="58"/>
      <c r="BK111" s="58"/>
      <c r="BN111" s="63"/>
      <c r="BO111" s="63"/>
      <c r="BP111" s="63"/>
      <c r="BQ111" s="63"/>
      <c r="BR111" s="63"/>
      <c r="BS111" s="63"/>
      <c r="BT111" s="63"/>
      <c r="BU111" s="63"/>
      <c r="BV111" s="59"/>
      <c r="BW111" s="59"/>
      <c r="BX111" s="58"/>
      <c r="BY111" s="58"/>
      <c r="BZ111" s="58"/>
      <c r="CA111" s="58"/>
      <c r="CB111" s="58"/>
      <c r="CC111" s="58"/>
      <c r="CD111" s="58"/>
      <c r="CE111" s="58"/>
      <c r="CF111" s="58"/>
      <c r="CG111" s="58"/>
      <c r="CH111" s="58"/>
      <c r="CI111" s="58"/>
      <c r="CJ111" s="58"/>
      <c r="CK111" s="58"/>
      <c r="CL111" s="3"/>
    </row>
    <row r="112" spans="1:90" ht="15" customHeight="1">
      <c r="A112" s="1"/>
      <c r="B112" s="1"/>
      <c r="C112" s="1"/>
      <c r="D112" s="1"/>
      <c r="E112" s="1"/>
      <c r="F112" s="1"/>
      <c r="G112" s="1"/>
      <c r="H112" s="1"/>
      <c r="I112" s="1"/>
      <c r="J112" s="1"/>
      <c r="K112" s="1"/>
      <c r="L112" s="1"/>
      <c r="M112" s="1"/>
      <c r="N112" s="26"/>
      <c r="O112" s="26"/>
      <c r="P112" s="26"/>
      <c r="Q112" s="26"/>
      <c r="R112" s="26"/>
      <c r="S112" s="26"/>
      <c r="T112" s="26"/>
      <c r="U112" s="26"/>
      <c r="V112" s="1"/>
      <c r="W112" s="55"/>
      <c r="X112" s="1"/>
      <c r="Y112" s="1"/>
      <c r="Z112" s="1"/>
      <c r="AA112" s="1"/>
      <c r="AB112" s="1"/>
      <c r="AC112" s="1"/>
      <c r="AD112" s="1"/>
      <c r="AE112" s="1"/>
      <c r="AF112" s="1"/>
      <c r="AG112" s="1"/>
      <c r="AH112" s="1"/>
      <c r="AI112" s="1"/>
      <c r="AJ112" s="1"/>
      <c r="AK112" s="1"/>
      <c r="AL112" s="1"/>
      <c r="AM112" s="1"/>
      <c r="CL112" s="3"/>
    </row>
    <row r="113" spans="1:90" ht="15" customHeight="1">
      <c r="A113" s="1"/>
      <c r="B113" s="1"/>
      <c r="C113" s="1"/>
      <c r="D113" s="1"/>
      <c r="E113" s="1"/>
      <c r="F113" s="1"/>
      <c r="G113" s="1"/>
      <c r="H113" s="1"/>
      <c r="I113" s="1"/>
      <c r="J113" s="1"/>
      <c r="K113" s="1"/>
      <c r="L113" s="1"/>
      <c r="M113" s="1"/>
      <c r="N113" s="26"/>
      <c r="O113" s="26"/>
      <c r="P113" s="26"/>
      <c r="Q113" s="26"/>
      <c r="R113" s="26"/>
      <c r="S113" s="26"/>
      <c r="T113" s="26"/>
      <c r="U113" s="26"/>
      <c r="V113" s="1"/>
      <c r="W113" s="133"/>
      <c r="X113" s="1"/>
      <c r="Y113" s="1"/>
      <c r="Z113" s="1"/>
      <c r="AA113" s="1"/>
      <c r="AB113" s="1"/>
      <c r="AC113" s="1"/>
      <c r="AD113" s="1"/>
      <c r="AE113" s="1"/>
      <c r="AF113" s="1"/>
      <c r="AG113" s="1"/>
      <c r="AH113" s="1"/>
      <c r="AI113" s="1"/>
      <c r="AJ113" s="1"/>
      <c r="AK113" s="1"/>
      <c r="AL113" s="1"/>
      <c r="AM113" s="1"/>
      <c r="BF113" s="133"/>
      <c r="BV113" s="133"/>
      <c r="BW113" s="133"/>
      <c r="CL113" s="3"/>
    </row>
    <row r="114" spans="1:90" ht="15" customHeight="1" thickBot="1">
      <c r="A114" s="1"/>
      <c r="B114" s="186" t="s">
        <v>514</v>
      </c>
      <c r="C114" s="186"/>
      <c r="D114" s="186"/>
      <c r="E114" s="1"/>
      <c r="F114" s="1"/>
      <c r="G114" s="1"/>
      <c r="H114" s="1"/>
      <c r="I114" s="1"/>
      <c r="J114" s="1"/>
      <c r="K114" s="1"/>
      <c r="L114" s="1"/>
      <c r="M114" s="1"/>
      <c r="N114" s="26"/>
      <c r="O114" s="26"/>
      <c r="P114" s="26"/>
      <c r="Q114" s="26"/>
      <c r="R114" s="26"/>
      <c r="S114" s="26"/>
      <c r="T114" s="26"/>
      <c r="U114" s="26"/>
      <c r="V114" s="1"/>
      <c r="W114" s="55"/>
      <c r="X114" s="1"/>
      <c r="Y114" s="1"/>
      <c r="Z114" s="1"/>
      <c r="AA114" s="1"/>
      <c r="AB114" s="1"/>
      <c r="AC114" s="1"/>
      <c r="AD114" s="1"/>
      <c r="AE114" s="1"/>
      <c r="AF114" s="1"/>
      <c r="AG114" s="1"/>
      <c r="AH114" s="1"/>
      <c r="AI114" s="1"/>
      <c r="AJ114" s="1"/>
      <c r="AK114" s="1"/>
      <c r="AL114" s="1"/>
      <c r="AM114" s="1"/>
      <c r="CL114" s="3"/>
    </row>
    <row r="115" spans="1:90" ht="15" customHeight="1">
      <c r="A115" s="1"/>
      <c r="B115" s="177" t="s">
        <v>120</v>
      </c>
      <c r="C115" s="178"/>
      <c r="D115" s="179"/>
      <c r="E115" s="1"/>
      <c r="F115" s="1"/>
      <c r="G115" s="1"/>
      <c r="H115" s="1"/>
      <c r="I115" s="1"/>
      <c r="J115" s="1"/>
      <c r="K115" s="1"/>
      <c r="L115" s="1"/>
      <c r="M115" s="1"/>
      <c r="N115" s="26"/>
      <c r="O115" s="26"/>
      <c r="P115" s="26"/>
      <c r="Q115" s="26"/>
      <c r="R115" s="26"/>
      <c r="S115" s="26"/>
      <c r="T115" s="26"/>
      <c r="U115" s="26"/>
      <c r="V115" s="1"/>
      <c r="W115" s="55"/>
      <c r="X115" s="1"/>
      <c r="Y115" s="1"/>
      <c r="Z115" s="1"/>
      <c r="AA115" s="1"/>
      <c r="AB115" s="1"/>
      <c r="AC115" s="1"/>
      <c r="AD115" s="1"/>
      <c r="AE115" s="1"/>
      <c r="AF115" s="1"/>
      <c r="AG115" s="1"/>
      <c r="AH115" s="1"/>
      <c r="AI115" s="1"/>
      <c r="AJ115" s="1"/>
      <c r="AK115" s="1"/>
      <c r="AL115" s="1"/>
      <c r="AM115" s="1"/>
      <c r="CL115" s="3"/>
    </row>
    <row r="116" spans="1:90" ht="15" customHeight="1">
      <c r="A116" s="1"/>
      <c r="B116" s="180" t="s">
        <v>511</v>
      </c>
      <c r="C116" s="181"/>
      <c r="D116" s="182"/>
      <c r="E116" s="1"/>
      <c r="F116" s="1"/>
      <c r="G116" s="1"/>
      <c r="H116" s="1"/>
      <c r="I116" s="1"/>
      <c r="J116" s="1"/>
      <c r="K116" s="1"/>
      <c r="L116" s="1"/>
      <c r="M116" s="1"/>
      <c r="N116" s="26"/>
      <c r="O116" s="26"/>
      <c r="P116" s="26"/>
      <c r="Q116" s="26"/>
      <c r="R116" s="26"/>
      <c r="S116" s="26"/>
      <c r="T116" s="26"/>
      <c r="U116" s="26"/>
      <c r="V116" s="1"/>
      <c r="W116" s="133"/>
      <c r="X116" s="1"/>
      <c r="Y116" s="1"/>
      <c r="Z116" s="1"/>
      <c r="AA116" s="1"/>
      <c r="AB116" s="1"/>
      <c r="AC116" s="1"/>
      <c r="AD116" s="1"/>
      <c r="AE116" s="1"/>
      <c r="AF116" s="1"/>
      <c r="AG116" s="1"/>
      <c r="AH116" s="1"/>
      <c r="AI116" s="1"/>
      <c r="AJ116" s="1"/>
      <c r="AK116" s="1"/>
      <c r="AL116" s="1"/>
      <c r="AM116" s="1"/>
      <c r="BF116" s="133"/>
      <c r="BV116" s="133"/>
      <c r="BW116" s="133"/>
      <c r="CL116" s="3"/>
    </row>
    <row r="117" spans="1:90" s="156" customFormat="1" ht="15" customHeight="1" thickBot="1">
      <c r="A117" s="152"/>
      <c r="B117" s="183" t="s">
        <v>510</v>
      </c>
      <c r="C117" s="184"/>
      <c r="D117" s="185"/>
      <c r="E117" s="152"/>
      <c r="F117" s="152"/>
      <c r="G117" s="152"/>
      <c r="H117" s="152"/>
      <c r="I117" s="152"/>
      <c r="J117" s="152"/>
      <c r="K117" s="152"/>
      <c r="L117" s="152"/>
      <c r="M117" s="152"/>
      <c r="N117" s="153"/>
      <c r="O117" s="153"/>
      <c r="P117" s="153"/>
      <c r="Q117" s="153"/>
      <c r="R117" s="153"/>
      <c r="S117" s="153"/>
      <c r="T117" s="153"/>
      <c r="U117" s="153"/>
      <c r="V117" s="152"/>
      <c r="W117" s="154"/>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5"/>
      <c r="AW117" s="155"/>
      <c r="AX117" s="152"/>
      <c r="AY117" s="152"/>
      <c r="AZ117" s="152"/>
      <c r="BA117" s="152"/>
      <c r="BB117" s="152"/>
      <c r="BC117" s="152"/>
      <c r="BD117" s="152"/>
      <c r="BE117" s="152"/>
      <c r="BF117" s="154"/>
      <c r="BG117" s="152"/>
      <c r="BH117" s="152"/>
      <c r="BI117" s="152"/>
      <c r="BJ117" s="152"/>
      <c r="BK117" s="152"/>
      <c r="BL117" s="152"/>
      <c r="BM117" s="152"/>
      <c r="BN117" s="152"/>
      <c r="BO117" s="152"/>
      <c r="BP117" s="152"/>
      <c r="BQ117" s="152"/>
      <c r="BR117" s="152"/>
      <c r="BS117" s="152"/>
      <c r="BT117" s="152"/>
      <c r="BU117" s="152"/>
      <c r="BV117" s="154"/>
      <c r="BW117" s="154"/>
      <c r="BX117" s="152"/>
      <c r="BY117" s="152"/>
      <c r="BZ117" s="152"/>
      <c r="CA117" s="152"/>
      <c r="CB117" s="152"/>
      <c r="CC117" s="152"/>
      <c r="CD117" s="152"/>
      <c r="CE117" s="152"/>
      <c r="CF117" s="152"/>
      <c r="CG117" s="152"/>
      <c r="CH117" s="155"/>
      <c r="CI117" s="152"/>
      <c r="CJ117" s="152"/>
      <c r="CK117" s="152"/>
      <c r="CL117" s="155"/>
    </row>
    <row r="118" spans="1:90">
      <c r="A118" s="1"/>
      <c r="B118" s="1"/>
      <c r="C118" s="1"/>
      <c r="D118" s="1"/>
      <c r="E118" s="1"/>
      <c r="F118" s="1"/>
      <c r="G118" s="1"/>
      <c r="H118" s="1"/>
      <c r="I118" s="1"/>
      <c r="J118" s="1"/>
      <c r="K118" s="1"/>
      <c r="L118" s="1"/>
      <c r="M118" s="1"/>
      <c r="N118" s="26"/>
      <c r="O118" s="26"/>
      <c r="P118" s="26"/>
      <c r="Q118" s="26"/>
      <c r="R118" s="26"/>
      <c r="S118" s="26"/>
      <c r="T118" s="26"/>
      <c r="U118" s="26"/>
      <c r="V118" s="1"/>
      <c r="W118" s="55"/>
      <c r="X118" s="1"/>
      <c r="Y118" s="1"/>
      <c r="Z118" s="1"/>
      <c r="AA118" s="1"/>
      <c r="AB118" s="1"/>
      <c r="AC118" s="1"/>
      <c r="AD118" s="1"/>
      <c r="AE118" s="1"/>
      <c r="AF118" s="1"/>
      <c r="AG118" s="1"/>
      <c r="AH118" s="1"/>
      <c r="AI118" s="1"/>
      <c r="AJ118" s="1"/>
      <c r="AK118" s="1"/>
      <c r="AL118" s="1"/>
      <c r="AM118" s="1"/>
      <c r="CL118" s="3"/>
    </row>
    <row r="119" spans="1:90" ht="28.5" hidden="1" customHeight="1">
      <c r="A119" s="1"/>
      <c r="B119" s="484" t="s">
        <v>305</v>
      </c>
      <c r="C119" s="484"/>
      <c r="D119" s="484"/>
      <c r="E119" s="484"/>
      <c r="F119" s="484"/>
      <c r="G119" s="484"/>
      <c r="H119" s="484"/>
      <c r="I119" s="484"/>
      <c r="J119" s="484"/>
      <c r="K119" s="484"/>
      <c r="L119" s="1"/>
      <c r="M119" s="1"/>
      <c r="N119" s="26"/>
      <c r="O119" s="26"/>
      <c r="P119" s="26"/>
      <c r="Q119" s="26"/>
      <c r="R119" s="26"/>
      <c r="S119" s="26"/>
      <c r="T119" s="26"/>
      <c r="U119" s="26"/>
      <c r="V119" s="1"/>
      <c r="W119" s="55"/>
      <c r="X119" s="1"/>
      <c r="Y119" s="1"/>
      <c r="Z119" s="1"/>
      <c r="AA119" s="1"/>
      <c r="AB119" s="1"/>
      <c r="AC119" s="1"/>
      <c r="AD119" s="1"/>
      <c r="AE119" s="1"/>
      <c r="AF119" s="1"/>
      <c r="AG119" s="1"/>
      <c r="AH119" s="1"/>
      <c r="AI119" s="1"/>
      <c r="AJ119" s="1"/>
      <c r="AK119" s="1"/>
      <c r="AL119" s="1"/>
      <c r="AM119" s="1"/>
      <c r="CL119" s="3"/>
    </row>
    <row r="120" spans="1:90">
      <c r="A120" s="1"/>
      <c r="B120" s="1"/>
      <c r="C120" s="1"/>
      <c r="D120" s="1"/>
      <c r="E120" s="1"/>
      <c r="F120" s="1"/>
      <c r="G120" s="1"/>
      <c r="H120" s="1"/>
      <c r="I120" s="1"/>
      <c r="J120" s="1"/>
      <c r="K120" s="1"/>
      <c r="L120" s="1"/>
      <c r="M120" s="1"/>
      <c r="N120" s="26"/>
      <c r="O120" s="26"/>
      <c r="P120" s="26"/>
      <c r="Q120" s="26"/>
      <c r="R120" s="26"/>
      <c r="S120" s="26"/>
      <c r="T120" s="26"/>
      <c r="U120" s="26"/>
      <c r="V120" s="1"/>
      <c r="W120" s="55"/>
      <c r="X120" s="1"/>
      <c r="Y120" s="1"/>
      <c r="Z120" s="1"/>
      <c r="AA120" s="1"/>
      <c r="AB120" s="1"/>
      <c r="AC120" s="1"/>
      <c r="AD120" s="1"/>
      <c r="AE120" s="1"/>
      <c r="AF120" s="1"/>
      <c r="AG120" s="1"/>
      <c r="AH120" s="1"/>
      <c r="AI120" s="1"/>
      <c r="AJ120" s="1"/>
      <c r="AK120" s="1"/>
      <c r="AL120" s="1"/>
      <c r="AM120" s="1"/>
      <c r="CL120" s="3"/>
    </row>
    <row r="121" spans="1:90">
      <c r="A121" s="1"/>
      <c r="B121" s="1"/>
      <c r="C121" s="1"/>
      <c r="D121" s="1"/>
      <c r="E121" s="1"/>
      <c r="F121" s="1"/>
      <c r="G121" s="1"/>
      <c r="H121" s="1"/>
      <c r="I121" s="1"/>
      <c r="J121" s="1"/>
      <c r="K121" s="1"/>
      <c r="L121" s="1"/>
      <c r="M121" s="1"/>
      <c r="N121" s="26"/>
      <c r="O121" s="26"/>
      <c r="P121" s="26"/>
      <c r="Q121" s="26"/>
      <c r="R121" s="26"/>
      <c r="S121" s="26"/>
      <c r="T121" s="26"/>
      <c r="U121" s="26"/>
      <c r="V121" s="1"/>
      <c r="W121" s="55"/>
      <c r="X121" s="1"/>
      <c r="Y121" s="1"/>
      <c r="Z121" s="1"/>
      <c r="AA121" s="1"/>
      <c r="AB121" s="1"/>
      <c r="AC121" s="1"/>
      <c r="AD121" s="1"/>
      <c r="AE121" s="1"/>
      <c r="AF121" s="1"/>
      <c r="AG121" s="1"/>
      <c r="AH121" s="1"/>
      <c r="AI121" s="1"/>
      <c r="AJ121" s="1"/>
      <c r="AK121" s="1"/>
      <c r="AL121" s="1"/>
      <c r="AM121" s="1"/>
      <c r="CL121" s="3"/>
    </row>
    <row r="122" spans="1:90">
      <c r="A122" s="1"/>
      <c r="B122" s="1"/>
      <c r="C122" s="1"/>
      <c r="D122" s="1"/>
      <c r="E122" s="1"/>
      <c r="F122" s="1"/>
      <c r="G122" s="1"/>
      <c r="H122" s="1"/>
      <c r="I122" s="1"/>
      <c r="J122" s="1"/>
      <c r="K122" s="1"/>
      <c r="L122" s="1"/>
      <c r="M122" s="1"/>
      <c r="N122" s="26"/>
      <c r="O122" s="26"/>
      <c r="P122" s="26"/>
      <c r="Q122" s="26"/>
      <c r="R122" s="26"/>
      <c r="S122" s="26"/>
      <c r="T122" s="26"/>
      <c r="U122" s="26"/>
      <c r="V122" s="1"/>
      <c r="W122" s="55"/>
      <c r="X122" s="1"/>
      <c r="Y122" s="1"/>
      <c r="Z122" s="1"/>
      <c r="AA122" s="1"/>
      <c r="AB122" s="1"/>
      <c r="AC122" s="1"/>
      <c r="AD122" s="1"/>
      <c r="AE122" s="1"/>
      <c r="AF122" s="1"/>
      <c r="AG122" s="1"/>
      <c r="AH122" s="1"/>
      <c r="AI122" s="1"/>
      <c r="AJ122" s="1"/>
      <c r="AK122" s="1"/>
      <c r="AL122" s="1"/>
      <c r="AM122" s="1"/>
      <c r="CL122" s="3"/>
    </row>
    <row r="123" spans="1:90">
      <c r="A123" s="1"/>
      <c r="B123" s="1"/>
      <c r="C123" s="1"/>
      <c r="D123" s="1"/>
      <c r="E123" s="1"/>
      <c r="F123" s="1"/>
      <c r="G123" s="1"/>
      <c r="H123" s="1"/>
      <c r="I123" s="1"/>
      <c r="J123" s="1"/>
      <c r="K123" s="1"/>
      <c r="L123" s="1"/>
      <c r="M123" s="1"/>
      <c r="N123" s="26"/>
      <c r="O123" s="26"/>
      <c r="P123" s="26"/>
      <c r="Q123" s="26"/>
      <c r="R123" s="26"/>
      <c r="S123" s="26"/>
      <c r="T123" s="26"/>
      <c r="U123" s="26"/>
      <c r="V123" s="1"/>
      <c r="W123" s="55"/>
      <c r="X123" s="1"/>
      <c r="Y123" s="1"/>
      <c r="Z123" s="1"/>
      <c r="AA123" s="1"/>
      <c r="AB123" s="1"/>
      <c r="AC123" s="1"/>
      <c r="AD123" s="1"/>
      <c r="AE123" s="1"/>
      <c r="AF123" s="1"/>
      <c r="AG123" s="1"/>
      <c r="AH123" s="1"/>
      <c r="AI123" s="1"/>
      <c r="AJ123" s="1"/>
      <c r="AK123" s="1"/>
      <c r="AL123" s="1"/>
      <c r="AM123" s="1"/>
      <c r="CL123" s="3"/>
    </row>
    <row r="124" spans="1:90">
      <c r="A124" s="1"/>
      <c r="B124" s="1"/>
      <c r="C124" s="1"/>
      <c r="D124" s="1"/>
      <c r="E124" s="1"/>
      <c r="F124" s="1"/>
      <c r="G124" s="1"/>
      <c r="H124" s="1"/>
      <c r="I124" s="1"/>
      <c r="J124" s="1"/>
      <c r="K124" s="1"/>
      <c r="L124" s="1"/>
      <c r="M124" s="1"/>
      <c r="N124" s="26"/>
      <c r="O124" s="26"/>
      <c r="P124" s="26"/>
      <c r="Q124" s="26"/>
      <c r="R124" s="26"/>
      <c r="S124" s="26"/>
      <c r="T124" s="26"/>
      <c r="U124" s="26"/>
      <c r="V124" s="1"/>
      <c r="W124" s="55"/>
      <c r="X124" s="1"/>
      <c r="Y124" s="1"/>
      <c r="Z124" s="1"/>
      <c r="AA124" s="1"/>
      <c r="AB124" s="1"/>
      <c r="AC124" s="1"/>
      <c r="AD124" s="1"/>
      <c r="AE124" s="1"/>
      <c r="AF124" s="1"/>
      <c r="AG124" s="1"/>
      <c r="AH124" s="1"/>
      <c r="AI124" s="1"/>
      <c r="AJ124" s="1"/>
      <c r="AK124" s="1"/>
      <c r="AL124" s="1"/>
      <c r="AM124" s="1"/>
      <c r="CL124" s="3"/>
    </row>
    <row r="125" spans="1:90">
      <c r="A125" s="1"/>
      <c r="B125" s="1"/>
      <c r="C125" s="1"/>
      <c r="D125" s="1"/>
      <c r="E125" s="1"/>
      <c r="F125" s="1"/>
      <c r="G125" s="1"/>
      <c r="H125" s="1"/>
      <c r="I125" s="1"/>
      <c r="J125" s="1"/>
      <c r="K125" s="1"/>
      <c r="L125" s="1"/>
      <c r="M125" s="1"/>
      <c r="N125" s="26"/>
      <c r="O125" s="26"/>
      <c r="P125" s="26"/>
      <c r="Q125" s="26"/>
      <c r="R125" s="26"/>
      <c r="S125" s="26"/>
      <c r="T125" s="26"/>
      <c r="U125" s="26"/>
      <c r="V125" s="1"/>
      <c r="W125" s="55"/>
      <c r="X125" s="1"/>
      <c r="Y125" s="1"/>
      <c r="Z125" s="1"/>
      <c r="AA125" s="1"/>
      <c r="AB125" s="1"/>
      <c r="AC125" s="1"/>
      <c r="AD125" s="1"/>
      <c r="AE125" s="1"/>
      <c r="AF125" s="1"/>
      <c r="AG125" s="1"/>
      <c r="AH125" s="1"/>
      <c r="AI125" s="1"/>
      <c r="AJ125" s="1"/>
      <c r="AK125" s="1"/>
      <c r="AL125" s="1"/>
      <c r="AM125" s="1"/>
      <c r="CL125" s="3"/>
    </row>
    <row r="126" spans="1:90" s="70" customFormat="1" ht="26.25" customHeight="1" thickBot="1">
      <c r="A126" s="485" t="s">
        <v>93</v>
      </c>
      <c r="B126" s="485"/>
      <c r="C126" s="485"/>
      <c r="D126" s="455"/>
      <c r="E126" s="455"/>
      <c r="F126" s="455"/>
      <c r="G126" s="455"/>
      <c r="H126" s="455"/>
      <c r="I126" s="455"/>
      <c r="J126" s="455"/>
      <c r="K126" s="455"/>
      <c r="L126" s="455"/>
      <c r="M126" s="455"/>
      <c r="N126" s="455"/>
      <c r="O126" s="455"/>
      <c r="P126" s="455"/>
      <c r="Q126" s="455"/>
      <c r="R126" s="455"/>
      <c r="S126" s="455"/>
      <c r="T126" s="26"/>
      <c r="U126" s="26"/>
      <c r="V126" s="1"/>
      <c r="W126" s="8"/>
      <c r="X126" s="1"/>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8"/>
      <c r="BW126" s="8"/>
      <c r="BX126" s="7"/>
      <c r="BY126" s="7"/>
      <c r="BZ126" s="7"/>
      <c r="CA126" s="7"/>
      <c r="CB126" s="7"/>
      <c r="CC126" s="7"/>
      <c r="CD126" s="7"/>
      <c r="CE126" s="7"/>
      <c r="CF126" s="7"/>
      <c r="CG126" s="7"/>
      <c r="CH126" s="7"/>
      <c r="CI126" s="7"/>
      <c r="CJ126" s="1"/>
      <c r="CK126" s="1"/>
      <c r="CL126" s="3"/>
    </row>
    <row r="127" spans="1:90" s="70" customFormat="1" ht="15">
      <c r="A127" s="1"/>
      <c r="B127" s="1"/>
      <c r="C127" s="1"/>
      <c r="D127" s="456" t="s">
        <v>88</v>
      </c>
      <c r="E127" s="456"/>
      <c r="F127" s="456"/>
      <c r="G127" s="456"/>
      <c r="H127" s="456"/>
      <c r="I127" s="456"/>
      <c r="J127" s="456"/>
      <c r="K127" s="456"/>
      <c r="L127" s="456"/>
      <c r="M127" s="456"/>
      <c r="N127" s="456"/>
      <c r="O127" s="456"/>
      <c r="P127" s="456"/>
      <c r="Q127" s="456"/>
      <c r="R127" s="456"/>
      <c r="S127" s="456"/>
      <c r="T127" s="26"/>
      <c r="U127" s="26"/>
      <c r="V127" s="1"/>
      <c r="W127" s="8"/>
      <c r="X127" s="1"/>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8"/>
      <c r="BW127" s="8"/>
      <c r="BX127" s="7"/>
      <c r="BY127" s="7"/>
      <c r="BZ127" s="7"/>
      <c r="CA127" s="7"/>
      <c r="CB127" s="7"/>
      <c r="CC127" s="7"/>
      <c r="CD127" s="7"/>
      <c r="CE127" s="7"/>
      <c r="CF127" s="7"/>
      <c r="CG127" s="7"/>
      <c r="CH127" s="7"/>
      <c r="CI127" s="7"/>
      <c r="CJ127" s="1"/>
      <c r="CK127" s="1"/>
      <c r="CL127" s="3"/>
    </row>
    <row r="128" spans="1:90" s="70" customFormat="1" ht="15">
      <c r="A128" s="1"/>
      <c r="B128" s="1"/>
      <c r="C128" s="1"/>
      <c r="D128" s="457" t="s">
        <v>92</v>
      </c>
      <c r="E128" s="457"/>
      <c r="F128" s="457"/>
      <c r="G128" s="457"/>
      <c r="H128" s="457"/>
      <c r="I128" s="457"/>
      <c r="J128" s="457"/>
      <c r="K128" s="457"/>
      <c r="L128" s="457"/>
      <c r="M128" s="457"/>
      <c r="N128" s="457"/>
      <c r="O128" s="457"/>
      <c r="P128" s="457"/>
      <c r="Q128" s="457"/>
      <c r="R128" s="457"/>
      <c r="S128" s="457"/>
      <c r="T128" s="26"/>
      <c r="U128" s="26"/>
      <c r="V128" s="1"/>
      <c r="W128" s="54"/>
      <c r="X128" s="1"/>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54"/>
      <c r="BW128" s="54"/>
      <c r="BX128" s="3"/>
      <c r="BY128" s="3"/>
      <c r="BZ128" s="3"/>
      <c r="CA128" s="3"/>
      <c r="CB128" s="3"/>
      <c r="CC128" s="3"/>
      <c r="CD128" s="3"/>
      <c r="CE128" s="3"/>
      <c r="CF128" s="3"/>
      <c r="CG128" s="3"/>
      <c r="CH128" s="3"/>
      <c r="CI128" s="3"/>
      <c r="CJ128" s="1"/>
      <c r="CK128" s="1"/>
      <c r="CL128" s="3"/>
    </row>
    <row r="129" spans="1:90" s="70" customFormat="1" ht="15">
      <c r="A129" s="1"/>
      <c r="B129" s="1"/>
      <c r="C129" s="1"/>
      <c r="D129" s="54"/>
      <c r="E129" s="54"/>
      <c r="F129" s="54"/>
      <c r="G129" s="54"/>
      <c r="H129" s="54"/>
      <c r="I129" s="54"/>
      <c r="J129" s="54"/>
      <c r="K129" s="54"/>
      <c r="L129" s="54"/>
      <c r="M129" s="54"/>
      <c r="N129" s="54"/>
      <c r="O129" s="54"/>
      <c r="P129" s="54"/>
      <c r="Q129" s="54"/>
      <c r="R129" s="54"/>
      <c r="S129" s="54"/>
      <c r="T129" s="26"/>
      <c r="U129" s="26"/>
      <c r="V129" s="1"/>
      <c r="W129" s="54"/>
      <c r="X129" s="1"/>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54"/>
      <c r="BW129" s="54"/>
      <c r="BX129" s="3"/>
      <c r="BY129" s="3"/>
      <c r="BZ129" s="3"/>
      <c r="CA129" s="3"/>
      <c r="CB129" s="3"/>
      <c r="CC129" s="3"/>
      <c r="CD129" s="3"/>
      <c r="CE129" s="3"/>
      <c r="CF129" s="3"/>
      <c r="CG129" s="3"/>
      <c r="CH129" s="3"/>
      <c r="CI129" s="3"/>
      <c r="CJ129" s="1"/>
      <c r="CK129" s="1"/>
      <c r="CL129" s="3"/>
    </row>
    <row r="130" spans="1:90" s="70" customFormat="1" ht="15">
      <c r="A130" s="1"/>
      <c r="B130" s="1"/>
      <c r="C130" s="1"/>
      <c r="D130" s="54"/>
      <c r="E130" s="54"/>
      <c r="F130" s="54"/>
      <c r="G130" s="54"/>
      <c r="H130" s="54"/>
      <c r="I130" s="54"/>
      <c r="J130" s="54"/>
      <c r="K130" s="54"/>
      <c r="L130" s="54"/>
      <c r="M130" s="54"/>
      <c r="N130" s="54"/>
      <c r="O130" s="54"/>
      <c r="P130" s="54"/>
      <c r="Q130" s="54"/>
      <c r="R130" s="54"/>
      <c r="S130" s="54"/>
      <c r="T130" s="26"/>
      <c r="U130" s="26"/>
      <c r="V130" s="1"/>
      <c r="W130" s="54"/>
      <c r="X130" s="1"/>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54"/>
      <c r="BW130" s="54"/>
      <c r="BX130" s="3"/>
      <c r="BY130" s="3"/>
      <c r="BZ130" s="3"/>
      <c r="CA130" s="3"/>
      <c r="CB130" s="3"/>
      <c r="CC130" s="3"/>
      <c r="CD130" s="3"/>
      <c r="CE130" s="3"/>
      <c r="CF130" s="3"/>
      <c r="CG130" s="3"/>
      <c r="CH130" s="3"/>
      <c r="CI130" s="3"/>
      <c r="CJ130" s="1"/>
      <c r="CK130" s="1"/>
      <c r="CL130" s="3"/>
    </row>
    <row r="131" spans="1:90" s="70" customFormat="1" ht="15">
      <c r="A131" s="1"/>
      <c r="B131" s="1"/>
      <c r="C131" s="1"/>
      <c r="D131" s="54"/>
      <c r="E131" s="54"/>
      <c r="F131" s="54"/>
      <c r="G131" s="54"/>
      <c r="H131" s="54"/>
      <c r="I131" s="54"/>
      <c r="J131" s="54"/>
      <c r="K131" s="54"/>
      <c r="L131" s="54"/>
      <c r="M131" s="54"/>
      <c r="N131" s="54"/>
      <c r="O131" s="54"/>
      <c r="P131" s="54"/>
      <c r="Q131" s="54"/>
      <c r="R131" s="54"/>
      <c r="S131" s="54"/>
      <c r="T131" s="26"/>
      <c r="U131" s="26"/>
      <c r="V131" s="1"/>
      <c r="W131" s="54"/>
      <c r="X131" s="1"/>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54"/>
      <c r="BW131" s="54"/>
      <c r="BX131" s="3"/>
      <c r="BY131" s="3"/>
      <c r="BZ131" s="3"/>
      <c r="CA131" s="3"/>
      <c r="CB131" s="3"/>
      <c r="CC131" s="3"/>
      <c r="CD131" s="3"/>
      <c r="CE131" s="3"/>
      <c r="CF131" s="3"/>
      <c r="CG131" s="3"/>
      <c r="CH131" s="3"/>
      <c r="CI131" s="3"/>
      <c r="CJ131" s="1"/>
      <c r="CK131" s="1"/>
      <c r="CL131" s="3"/>
    </row>
    <row r="132" spans="1:90" s="70" customFormat="1" ht="15">
      <c r="A132" s="1"/>
      <c r="B132" s="1"/>
      <c r="C132" s="1"/>
      <c r="D132" s="1"/>
      <c r="E132" s="1"/>
      <c r="F132" s="1"/>
      <c r="G132" s="1"/>
      <c r="H132" s="1"/>
      <c r="I132" s="1"/>
      <c r="J132" s="1"/>
      <c r="K132" s="1"/>
      <c r="L132" s="1"/>
      <c r="M132" s="1"/>
      <c r="N132" s="26"/>
      <c r="O132" s="26"/>
      <c r="P132" s="26"/>
      <c r="Q132" s="26"/>
      <c r="R132" s="26"/>
      <c r="S132" s="26"/>
      <c r="T132" s="26"/>
      <c r="U132" s="26"/>
      <c r="V132" s="1"/>
      <c r="W132" s="55"/>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3"/>
      <c r="AW132" s="3"/>
      <c r="AX132" s="1"/>
      <c r="AY132" s="1"/>
      <c r="AZ132" s="1"/>
      <c r="BA132" s="1"/>
      <c r="BB132" s="1"/>
      <c r="BC132" s="1"/>
      <c r="BD132" s="1"/>
      <c r="BE132" s="1"/>
      <c r="BF132" s="55"/>
      <c r="BG132" s="1"/>
      <c r="BH132" s="1"/>
      <c r="BI132" s="1"/>
      <c r="BJ132" s="1"/>
      <c r="BK132" s="1"/>
      <c r="BL132" s="1"/>
      <c r="BM132" s="1"/>
      <c r="BN132" s="1"/>
      <c r="BO132" s="1"/>
      <c r="BP132" s="1"/>
      <c r="BQ132" s="1"/>
      <c r="BR132" s="1"/>
      <c r="BS132" s="1"/>
      <c r="BT132" s="1"/>
      <c r="BU132" s="1"/>
      <c r="BV132" s="55"/>
      <c r="BW132" s="55"/>
      <c r="BX132" s="1"/>
      <c r="BY132" s="1"/>
      <c r="BZ132" s="1"/>
      <c r="CA132" s="1"/>
      <c r="CB132" s="1"/>
      <c r="CC132" s="1"/>
      <c r="CD132" s="1"/>
      <c r="CE132" s="1"/>
      <c r="CF132" s="1"/>
      <c r="CG132" s="1"/>
      <c r="CH132" s="3"/>
      <c r="CI132" s="1"/>
      <c r="CJ132" s="1"/>
      <c r="CK132" s="1"/>
      <c r="CL132" s="3"/>
    </row>
    <row r="133" spans="1:90" s="70" customFormat="1" ht="15">
      <c r="A133" s="1"/>
      <c r="B133" s="1"/>
      <c r="C133" s="1"/>
      <c r="D133" s="1"/>
      <c r="E133" s="1"/>
      <c r="F133" s="1"/>
      <c r="G133" s="1"/>
      <c r="H133" s="1"/>
      <c r="I133" s="1"/>
      <c r="J133" s="1"/>
      <c r="K133" s="1"/>
      <c r="L133" s="1"/>
      <c r="M133" s="1"/>
      <c r="N133" s="26"/>
      <c r="O133" s="26"/>
      <c r="P133" s="26"/>
      <c r="Q133" s="26"/>
      <c r="R133" s="26"/>
      <c r="S133" s="26"/>
      <c r="T133" s="26"/>
      <c r="U133" s="26"/>
      <c r="V133" s="1"/>
      <c r="W133" s="55"/>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3"/>
      <c r="AW133" s="3"/>
      <c r="AX133" s="1"/>
      <c r="AY133" s="1"/>
      <c r="AZ133" s="1"/>
      <c r="BA133" s="1"/>
      <c r="BB133" s="1"/>
      <c r="BC133" s="1"/>
      <c r="BD133" s="1"/>
      <c r="BE133" s="1"/>
      <c r="BF133" s="55"/>
      <c r="BG133" s="1"/>
      <c r="BH133" s="1"/>
      <c r="BI133" s="1"/>
      <c r="BJ133" s="1"/>
      <c r="BK133" s="1"/>
      <c r="BL133" s="1"/>
      <c r="BM133" s="1"/>
      <c r="BN133" s="1"/>
      <c r="BO133" s="1"/>
      <c r="BP133" s="1"/>
      <c r="BQ133" s="1"/>
      <c r="BR133" s="1"/>
      <c r="BS133" s="1"/>
      <c r="BT133" s="1"/>
      <c r="BU133" s="1"/>
      <c r="BV133" s="55"/>
      <c r="BW133" s="55"/>
      <c r="BX133" s="1"/>
      <c r="BY133" s="1"/>
      <c r="BZ133" s="1"/>
      <c r="CA133" s="1"/>
      <c r="CB133" s="1"/>
      <c r="CC133" s="1"/>
      <c r="CD133" s="1"/>
      <c r="CE133" s="1"/>
      <c r="CF133" s="1"/>
      <c r="CG133" s="1"/>
      <c r="CH133" s="3"/>
      <c r="CI133" s="1"/>
      <c r="CJ133" s="1"/>
      <c r="CK133" s="1"/>
      <c r="CL133" s="3"/>
    </row>
    <row r="134" spans="1:90" s="70" customFormat="1" ht="15">
      <c r="A134" s="1"/>
      <c r="B134" s="1"/>
      <c r="C134" s="1"/>
      <c r="D134" s="1"/>
      <c r="E134" s="1"/>
      <c r="F134" s="1"/>
      <c r="G134" s="1"/>
      <c r="H134" s="1"/>
      <c r="I134" s="1"/>
      <c r="J134" s="1"/>
      <c r="K134" s="1"/>
      <c r="L134" s="1"/>
      <c r="M134" s="1"/>
      <c r="N134" s="26"/>
      <c r="O134" s="26"/>
      <c r="P134" s="26"/>
      <c r="Q134" s="26"/>
      <c r="R134" s="26"/>
      <c r="S134" s="26"/>
      <c r="T134" s="26"/>
      <c r="U134" s="26"/>
      <c r="V134" s="1"/>
      <c r="W134" s="55"/>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3"/>
      <c r="AW134" s="3"/>
      <c r="AX134" s="1"/>
      <c r="AY134" s="1"/>
      <c r="AZ134" s="1"/>
      <c r="BA134" s="1"/>
      <c r="BB134" s="1"/>
      <c r="BC134" s="1"/>
      <c r="BD134" s="1"/>
      <c r="BE134" s="1"/>
      <c r="BF134" s="55"/>
      <c r="BG134" s="1"/>
      <c r="BH134" s="1"/>
      <c r="BI134" s="1"/>
      <c r="BJ134" s="1"/>
      <c r="BK134" s="1"/>
      <c r="BL134" s="1"/>
      <c r="BM134" s="1"/>
      <c r="BN134" s="1"/>
      <c r="BO134" s="1"/>
      <c r="BP134" s="1"/>
      <c r="BQ134" s="1"/>
      <c r="BR134" s="1"/>
      <c r="BS134" s="1"/>
      <c r="BT134" s="1"/>
      <c r="BU134" s="1"/>
      <c r="BV134" s="55"/>
      <c r="BW134" s="55"/>
      <c r="BX134" s="1"/>
      <c r="BY134" s="1"/>
      <c r="BZ134" s="1"/>
      <c r="CA134" s="1"/>
      <c r="CB134" s="1"/>
      <c r="CC134" s="1"/>
      <c r="CD134" s="1"/>
      <c r="CE134" s="1"/>
      <c r="CF134" s="1"/>
      <c r="CG134" s="1"/>
      <c r="CH134" s="3"/>
      <c r="CI134" s="1"/>
      <c r="CJ134" s="1"/>
      <c r="CK134" s="1"/>
      <c r="CL134" s="3"/>
    </row>
    <row r="135" spans="1:90" s="70" customFormat="1" ht="26.25" customHeight="1" thickBot="1">
      <c r="A135" s="1"/>
      <c r="B135" s="1"/>
      <c r="C135" s="1"/>
      <c r="D135" s="455"/>
      <c r="E135" s="455"/>
      <c r="F135" s="455"/>
      <c r="G135" s="455"/>
      <c r="H135" s="455"/>
      <c r="I135" s="455"/>
      <c r="J135" s="455"/>
      <c r="K135" s="455"/>
      <c r="L135" s="455"/>
      <c r="M135" s="455"/>
      <c r="N135" s="455"/>
      <c r="O135" s="455"/>
      <c r="P135" s="455"/>
      <c r="Q135" s="455"/>
      <c r="R135" s="455"/>
      <c r="S135" s="455"/>
      <c r="T135" s="26"/>
      <c r="U135" s="26"/>
      <c r="V135" s="1"/>
      <c r="W135" s="55"/>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3"/>
      <c r="AW135" s="3"/>
      <c r="AX135" s="1"/>
      <c r="AY135" s="1"/>
      <c r="AZ135" s="1"/>
      <c r="BA135" s="1"/>
      <c r="BB135" s="1"/>
      <c r="BC135" s="1"/>
      <c r="BD135" s="1"/>
      <c r="BE135" s="1"/>
      <c r="BF135" s="55"/>
      <c r="BG135" s="1"/>
      <c r="BH135" s="1"/>
      <c r="BI135" s="1"/>
      <c r="BJ135" s="1"/>
      <c r="BK135" s="1"/>
      <c r="BL135" s="1"/>
      <c r="BM135" s="1"/>
      <c r="BN135" s="1"/>
      <c r="BO135" s="1"/>
      <c r="BP135" s="1"/>
      <c r="BQ135" s="1"/>
      <c r="BR135" s="1"/>
      <c r="BS135" s="1"/>
      <c r="BT135" s="1"/>
      <c r="BU135" s="1"/>
      <c r="BV135" s="55"/>
      <c r="BW135" s="55"/>
      <c r="BX135" s="1"/>
      <c r="BY135" s="1"/>
      <c r="BZ135" s="1"/>
      <c r="CA135" s="1"/>
      <c r="CB135" s="1"/>
      <c r="CC135" s="1"/>
      <c r="CD135" s="1"/>
      <c r="CE135" s="1"/>
      <c r="CF135" s="1"/>
      <c r="CG135" s="1"/>
      <c r="CH135" s="3"/>
      <c r="CI135" s="1"/>
      <c r="CJ135" s="1"/>
      <c r="CK135" s="1"/>
      <c r="CL135" s="3"/>
    </row>
    <row r="136" spans="1:90" s="70" customFormat="1" ht="15">
      <c r="A136" s="1"/>
      <c r="B136" s="1"/>
      <c r="C136" s="1"/>
      <c r="D136" s="456" t="s">
        <v>91</v>
      </c>
      <c r="E136" s="456"/>
      <c r="F136" s="456"/>
      <c r="G136" s="456"/>
      <c r="H136" s="456"/>
      <c r="I136" s="456"/>
      <c r="J136" s="456"/>
      <c r="K136" s="456"/>
      <c r="L136" s="456"/>
      <c r="M136" s="456"/>
      <c r="N136" s="456"/>
      <c r="O136" s="456"/>
      <c r="P136" s="456"/>
      <c r="Q136" s="456"/>
      <c r="R136" s="456"/>
      <c r="S136" s="456"/>
      <c r="T136" s="26"/>
      <c r="U136" s="26"/>
      <c r="V136" s="1"/>
      <c r="W136" s="55"/>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55"/>
      <c r="BG136" s="1"/>
      <c r="BH136" s="1"/>
      <c r="BI136" s="1"/>
      <c r="BJ136" s="1"/>
      <c r="BK136" s="1"/>
      <c r="BL136" s="1"/>
      <c r="BM136" s="1"/>
      <c r="BN136" s="1"/>
      <c r="BO136" s="1"/>
      <c r="BP136" s="1"/>
      <c r="BQ136" s="1"/>
      <c r="BR136" s="1"/>
      <c r="BS136" s="1"/>
      <c r="BT136" s="1"/>
      <c r="BU136" s="1"/>
      <c r="BV136" s="55"/>
      <c r="BW136" s="55"/>
      <c r="BX136" s="1"/>
      <c r="BY136" s="1"/>
      <c r="BZ136" s="1"/>
      <c r="CA136" s="1"/>
      <c r="CB136" s="1"/>
      <c r="CC136" s="1"/>
      <c r="CD136" s="1"/>
      <c r="CE136" s="1"/>
      <c r="CF136" s="1"/>
      <c r="CG136" s="1"/>
      <c r="CH136" s="1"/>
      <c r="CI136" s="1"/>
      <c r="CJ136" s="1"/>
      <c r="CK136" s="1"/>
      <c r="CL136" s="3"/>
    </row>
    <row r="137" spans="1:90" s="70" customFormat="1" ht="15">
      <c r="A137" s="1"/>
      <c r="B137" s="1"/>
      <c r="C137" s="1"/>
      <c r="D137" s="457" t="s">
        <v>90</v>
      </c>
      <c r="E137" s="457"/>
      <c r="F137" s="457"/>
      <c r="G137" s="457"/>
      <c r="H137" s="457"/>
      <c r="I137" s="457"/>
      <c r="J137" s="457"/>
      <c r="K137" s="457"/>
      <c r="L137" s="457"/>
      <c r="M137" s="457"/>
      <c r="N137" s="457"/>
      <c r="O137" s="457"/>
      <c r="P137" s="457"/>
      <c r="Q137" s="457"/>
      <c r="R137" s="457"/>
      <c r="S137" s="457"/>
      <c r="T137" s="26"/>
      <c r="U137" s="26"/>
      <c r="V137" s="1"/>
      <c r="W137" s="55"/>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3"/>
      <c r="AW137" s="3"/>
      <c r="AX137" s="1"/>
      <c r="AY137" s="1"/>
      <c r="AZ137" s="1"/>
      <c r="BA137" s="1"/>
      <c r="BB137" s="1"/>
      <c r="BC137" s="1"/>
      <c r="BD137" s="1"/>
      <c r="BE137" s="1"/>
      <c r="BF137" s="55"/>
      <c r="BG137" s="1"/>
      <c r="BH137" s="1"/>
      <c r="BI137" s="1"/>
      <c r="BJ137" s="1"/>
      <c r="BK137" s="1"/>
      <c r="BL137" s="1"/>
      <c r="BM137" s="1"/>
      <c r="BN137" s="1"/>
      <c r="BO137" s="1"/>
      <c r="BP137" s="1"/>
      <c r="BQ137" s="1"/>
      <c r="BR137" s="1"/>
      <c r="BS137" s="1"/>
      <c r="BT137" s="1"/>
      <c r="BU137" s="1"/>
      <c r="BV137" s="55"/>
      <c r="BW137" s="55"/>
      <c r="BX137" s="1"/>
      <c r="BY137" s="1"/>
      <c r="BZ137" s="1"/>
      <c r="CA137" s="1"/>
      <c r="CB137" s="1"/>
      <c r="CC137" s="1"/>
      <c r="CD137" s="1"/>
      <c r="CE137" s="1"/>
      <c r="CF137" s="1"/>
      <c r="CG137" s="1"/>
      <c r="CH137" s="3"/>
      <c r="CI137" s="1"/>
      <c r="CJ137" s="1"/>
      <c r="CK137" s="1"/>
      <c r="CL137" s="3"/>
    </row>
    <row r="138" spans="1:90" s="70" customFormat="1" ht="15">
      <c r="A138" s="1"/>
      <c r="B138" s="1"/>
      <c r="C138" s="1"/>
      <c r="D138" s="54"/>
      <c r="E138" s="54"/>
      <c r="F138" s="54"/>
      <c r="G138" s="54"/>
      <c r="H138" s="54"/>
      <c r="I138" s="54"/>
      <c r="J138" s="54"/>
      <c r="K138" s="54"/>
      <c r="L138" s="54"/>
      <c r="M138" s="54"/>
      <c r="N138" s="54"/>
      <c r="O138" s="54"/>
      <c r="P138" s="54"/>
      <c r="Q138" s="54"/>
      <c r="R138" s="54"/>
      <c r="S138" s="54"/>
      <c r="T138" s="26"/>
      <c r="U138" s="26"/>
      <c r="V138" s="1"/>
      <c r="W138" s="55"/>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3"/>
      <c r="AW138" s="3"/>
      <c r="AX138" s="1"/>
      <c r="AY138" s="1"/>
      <c r="AZ138" s="1"/>
      <c r="BA138" s="1"/>
      <c r="BB138" s="1"/>
      <c r="BC138" s="1"/>
      <c r="BD138" s="1"/>
      <c r="BE138" s="1"/>
      <c r="BF138" s="55"/>
      <c r="BG138" s="1"/>
      <c r="BH138" s="1"/>
      <c r="BI138" s="1"/>
      <c r="BJ138" s="1"/>
      <c r="BK138" s="1"/>
      <c r="BL138" s="1"/>
      <c r="BM138" s="1"/>
      <c r="BN138" s="1"/>
      <c r="BO138" s="1"/>
      <c r="BP138" s="1"/>
      <c r="BQ138" s="1"/>
      <c r="BR138" s="1"/>
      <c r="BS138" s="1"/>
      <c r="BT138" s="1"/>
      <c r="BU138" s="1"/>
      <c r="BV138" s="55"/>
      <c r="BW138" s="55"/>
      <c r="BX138" s="1"/>
      <c r="BY138" s="1"/>
      <c r="BZ138" s="1"/>
      <c r="CA138" s="1"/>
      <c r="CB138" s="1"/>
      <c r="CC138" s="1"/>
      <c r="CD138" s="1"/>
      <c r="CE138" s="1"/>
      <c r="CF138" s="1"/>
      <c r="CG138" s="1"/>
      <c r="CH138" s="3"/>
      <c r="CI138" s="1"/>
      <c r="CJ138" s="1"/>
      <c r="CK138" s="1"/>
      <c r="CL138" s="3"/>
    </row>
    <row r="139" spans="1:90" s="70" customFormat="1" ht="15">
      <c r="A139" s="1"/>
      <c r="B139" s="1"/>
      <c r="C139" s="1"/>
      <c r="D139" s="54"/>
      <c r="E139" s="54"/>
      <c r="F139" s="54"/>
      <c r="G139" s="54"/>
      <c r="H139" s="54"/>
      <c r="I139" s="54"/>
      <c r="J139" s="54"/>
      <c r="K139" s="54"/>
      <c r="L139" s="54"/>
      <c r="M139" s="54"/>
      <c r="N139" s="54"/>
      <c r="O139" s="54"/>
      <c r="P139" s="54"/>
      <c r="Q139" s="54"/>
      <c r="R139" s="54"/>
      <c r="S139" s="54"/>
      <c r="T139" s="26"/>
      <c r="U139" s="26"/>
      <c r="V139" s="1"/>
      <c r="W139" s="54"/>
      <c r="X139" s="1"/>
      <c r="Y139" s="1"/>
      <c r="Z139" s="1"/>
      <c r="AA139" s="1"/>
      <c r="AB139" s="1"/>
      <c r="AC139" s="1"/>
      <c r="AD139" s="1"/>
      <c r="AE139" s="1"/>
      <c r="AF139" s="1"/>
      <c r="AG139" s="1"/>
      <c r="AH139" s="1"/>
      <c r="AI139" s="1"/>
      <c r="AJ139" s="1"/>
      <c r="AK139" s="1"/>
      <c r="AL139" s="1"/>
      <c r="AM139" s="3"/>
      <c r="AN139" s="3"/>
      <c r="AO139" s="3"/>
      <c r="AP139" s="3"/>
      <c r="AQ139" s="3"/>
      <c r="AR139" s="3"/>
      <c r="AS139" s="3"/>
      <c r="AT139" s="3"/>
      <c r="AU139" s="3"/>
      <c r="AV139" s="3"/>
      <c r="AW139" s="3"/>
      <c r="AX139" s="3"/>
      <c r="AY139" s="3"/>
      <c r="AZ139" s="3"/>
      <c r="BA139" s="3"/>
      <c r="BB139" s="3"/>
      <c r="BC139" s="3"/>
      <c r="BD139" s="3"/>
      <c r="BE139" s="3"/>
      <c r="BF139" s="54"/>
      <c r="BG139" s="3"/>
      <c r="BH139" s="3"/>
      <c r="BI139" s="3"/>
      <c r="BJ139" s="3"/>
      <c r="BK139" s="3"/>
      <c r="BL139" s="3"/>
      <c r="BM139" s="3"/>
      <c r="BN139" s="3"/>
      <c r="BO139" s="3"/>
      <c r="BP139" s="3"/>
      <c r="BQ139" s="3"/>
      <c r="BR139" s="3"/>
      <c r="BS139" s="3"/>
      <c r="BT139" s="3"/>
      <c r="BU139" s="3"/>
      <c r="BV139" s="54"/>
      <c r="BW139" s="54"/>
      <c r="BX139" s="3"/>
      <c r="BY139" s="3"/>
      <c r="BZ139" s="3"/>
      <c r="CA139" s="3"/>
      <c r="CB139" s="3"/>
      <c r="CC139" s="3"/>
      <c r="CD139" s="3"/>
      <c r="CE139" s="3"/>
      <c r="CF139" s="3"/>
      <c r="CG139" s="3"/>
      <c r="CH139" s="3"/>
      <c r="CI139" s="3"/>
      <c r="CJ139" s="3"/>
      <c r="CK139" s="3"/>
      <c r="CL139" s="3"/>
    </row>
    <row r="140" spans="1:90" s="70" customFormat="1" ht="15">
      <c r="A140" s="1"/>
      <c r="B140" s="1"/>
      <c r="C140" s="1"/>
      <c r="D140" s="54"/>
      <c r="E140" s="54"/>
      <c r="F140" s="54"/>
      <c r="G140" s="54"/>
      <c r="H140" s="54"/>
      <c r="I140" s="54"/>
      <c r="J140" s="54"/>
      <c r="K140" s="54"/>
      <c r="L140" s="54"/>
      <c r="M140" s="54"/>
      <c r="N140" s="54"/>
      <c r="O140" s="54"/>
      <c r="P140" s="54"/>
      <c r="Q140" s="54"/>
      <c r="R140" s="54"/>
      <c r="S140" s="54"/>
      <c r="T140" s="26"/>
      <c r="U140" s="26"/>
      <c r="V140" s="1"/>
      <c r="W140" s="54"/>
      <c r="X140" s="1"/>
      <c r="Y140" s="1"/>
      <c r="Z140" s="1"/>
      <c r="AA140" s="1"/>
      <c r="AB140" s="1"/>
      <c r="AC140" s="1"/>
      <c r="AD140" s="1"/>
      <c r="AE140" s="1"/>
      <c r="AF140" s="1"/>
      <c r="AG140" s="1"/>
      <c r="AH140" s="1"/>
      <c r="AI140" s="1"/>
      <c r="AJ140" s="1"/>
      <c r="AK140" s="1"/>
      <c r="AL140" s="1"/>
      <c r="AM140" s="3"/>
      <c r="AN140" s="3"/>
      <c r="AO140" s="3"/>
      <c r="AP140" s="3"/>
      <c r="AQ140" s="3"/>
      <c r="AR140" s="3"/>
      <c r="AS140" s="3"/>
      <c r="AT140" s="3"/>
      <c r="AU140" s="3"/>
      <c r="AV140" s="3"/>
      <c r="AW140" s="3"/>
      <c r="AX140" s="3"/>
      <c r="AY140" s="3"/>
      <c r="AZ140" s="3"/>
      <c r="BA140" s="3"/>
      <c r="BB140" s="3"/>
      <c r="BC140" s="3"/>
      <c r="BD140" s="3"/>
      <c r="BE140" s="3"/>
      <c r="BF140" s="54"/>
      <c r="BG140" s="3"/>
      <c r="BH140" s="3"/>
      <c r="BI140" s="3"/>
      <c r="BJ140" s="3"/>
      <c r="BK140" s="3"/>
      <c r="BL140" s="3"/>
      <c r="BM140" s="3"/>
      <c r="BN140" s="3"/>
      <c r="BO140" s="3"/>
      <c r="BP140" s="3"/>
      <c r="BQ140" s="3"/>
      <c r="BR140" s="3"/>
      <c r="BS140" s="3"/>
      <c r="BT140" s="3"/>
      <c r="BU140" s="3"/>
      <c r="BV140" s="54"/>
      <c r="BW140" s="54"/>
      <c r="BX140" s="3"/>
      <c r="BY140" s="3"/>
      <c r="BZ140" s="3"/>
      <c r="CA140" s="3"/>
      <c r="CB140" s="3"/>
      <c r="CC140" s="3"/>
      <c r="CD140" s="3"/>
      <c r="CE140" s="3"/>
      <c r="CF140" s="3"/>
      <c r="CG140" s="3"/>
      <c r="CH140" s="3"/>
      <c r="CI140" s="3"/>
      <c r="CJ140" s="3"/>
      <c r="CK140" s="3"/>
      <c r="CL140" s="3"/>
    </row>
    <row r="141" spans="1:90" s="70" customFormat="1" ht="15">
      <c r="A141" s="1"/>
      <c r="B141" s="1"/>
      <c r="C141" s="1"/>
      <c r="D141" s="54"/>
      <c r="E141" s="54"/>
      <c r="F141" s="54"/>
      <c r="G141" s="54"/>
      <c r="H141" s="54"/>
      <c r="I141" s="54"/>
      <c r="J141" s="54"/>
      <c r="K141" s="54"/>
      <c r="L141" s="54"/>
      <c r="M141" s="54"/>
      <c r="N141" s="54"/>
      <c r="O141" s="54"/>
      <c r="P141" s="54"/>
      <c r="Q141" s="54"/>
      <c r="R141" s="54"/>
      <c r="S141" s="54"/>
      <c r="T141" s="26"/>
      <c r="U141" s="26"/>
      <c r="V141" s="1"/>
      <c r="W141" s="54"/>
      <c r="X141" s="1"/>
      <c r="Y141" s="1"/>
      <c r="Z141" s="1"/>
      <c r="AA141" s="1"/>
      <c r="AB141" s="1"/>
      <c r="AC141" s="1"/>
      <c r="AD141" s="1"/>
      <c r="AE141" s="1"/>
      <c r="AF141" s="1"/>
      <c r="AG141" s="1"/>
      <c r="AH141" s="1"/>
      <c r="AI141" s="1"/>
      <c r="AJ141" s="1"/>
      <c r="AK141" s="1"/>
      <c r="AL141" s="1"/>
      <c r="AM141" s="3"/>
      <c r="AN141" s="3"/>
      <c r="AO141" s="3"/>
      <c r="AP141" s="3"/>
      <c r="AQ141" s="3"/>
      <c r="AR141" s="3"/>
      <c r="AS141" s="3"/>
      <c r="AT141" s="3"/>
      <c r="AU141" s="3"/>
      <c r="AV141" s="3"/>
      <c r="AW141" s="3"/>
      <c r="AX141" s="3"/>
      <c r="AY141" s="3"/>
      <c r="AZ141" s="3"/>
      <c r="BA141" s="3"/>
      <c r="BB141" s="3"/>
      <c r="BC141" s="3"/>
      <c r="BD141" s="3"/>
      <c r="BE141" s="3"/>
      <c r="BF141" s="54"/>
      <c r="BG141" s="3"/>
      <c r="BH141" s="3"/>
      <c r="BI141" s="3"/>
      <c r="BJ141" s="3"/>
      <c r="BK141" s="3"/>
      <c r="BL141" s="3"/>
      <c r="BM141" s="3"/>
      <c r="BN141" s="3"/>
      <c r="BO141" s="3"/>
      <c r="BP141" s="3"/>
      <c r="BQ141" s="3"/>
      <c r="BR141" s="3"/>
      <c r="BS141" s="3"/>
      <c r="BT141" s="3"/>
      <c r="BU141" s="3"/>
      <c r="BV141" s="54"/>
      <c r="BW141" s="54"/>
      <c r="BX141" s="3"/>
      <c r="BY141" s="3"/>
      <c r="BZ141" s="3"/>
      <c r="CA141" s="3"/>
      <c r="CB141" s="3"/>
      <c r="CC141" s="3"/>
      <c r="CD141" s="3"/>
      <c r="CE141" s="3"/>
      <c r="CF141" s="3"/>
      <c r="CG141" s="3"/>
      <c r="CH141" s="3"/>
      <c r="CI141" s="3"/>
      <c r="CJ141" s="3"/>
      <c r="CK141" s="3"/>
      <c r="CL141" s="3"/>
    </row>
    <row r="142" spans="1:90" s="70" customFormat="1" ht="15">
      <c r="D142" s="54"/>
      <c r="E142" s="54"/>
      <c r="F142" s="54"/>
      <c r="G142" s="54"/>
      <c r="H142" s="54"/>
      <c r="I142" s="54"/>
      <c r="J142" s="54"/>
      <c r="K142" s="54"/>
      <c r="L142" s="54"/>
      <c r="M142" s="54"/>
      <c r="N142" s="54"/>
      <c r="O142" s="54"/>
      <c r="P142" s="54"/>
      <c r="Q142" s="54"/>
      <c r="R142" s="54"/>
      <c r="S142" s="54"/>
      <c r="T142" s="99"/>
      <c r="U142" s="99"/>
      <c r="W142" s="100"/>
      <c r="AM142" s="101"/>
      <c r="AN142" s="3"/>
      <c r="AO142" s="3"/>
      <c r="AP142" s="3"/>
      <c r="AQ142" s="3"/>
      <c r="AR142" s="3"/>
      <c r="AS142" s="3"/>
      <c r="AT142" s="3"/>
      <c r="AU142" s="3"/>
      <c r="AV142" s="3"/>
      <c r="AW142" s="3"/>
      <c r="AX142" s="3"/>
      <c r="AY142" s="3"/>
      <c r="AZ142" s="3"/>
      <c r="BA142" s="3"/>
      <c r="BB142" s="3"/>
      <c r="BC142" s="3"/>
      <c r="BD142" s="3"/>
      <c r="BE142" s="3"/>
      <c r="BF142" s="54"/>
      <c r="BG142" s="3"/>
      <c r="BH142" s="3"/>
      <c r="BI142" s="3"/>
      <c r="BJ142" s="3"/>
      <c r="BK142" s="3"/>
      <c r="BL142" s="3"/>
      <c r="BM142" s="3"/>
      <c r="BN142" s="3"/>
      <c r="BO142" s="3"/>
      <c r="BP142" s="3"/>
      <c r="BQ142" s="3"/>
      <c r="BR142" s="3"/>
      <c r="BS142" s="3"/>
      <c r="BT142" s="3"/>
      <c r="BU142" s="3"/>
      <c r="BV142" s="54"/>
      <c r="BW142" s="54"/>
      <c r="BX142" s="3"/>
      <c r="BY142" s="3"/>
      <c r="BZ142" s="3"/>
      <c r="CA142" s="3"/>
      <c r="CB142" s="3"/>
      <c r="CC142" s="3"/>
      <c r="CD142" s="3"/>
      <c r="CE142" s="3"/>
      <c r="CF142" s="3"/>
      <c r="CG142" s="3"/>
      <c r="CH142" s="3"/>
      <c r="CI142" s="3"/>
      <c r="CJ142" s="3"/>
      <c r="CK142" s="3"/>
      <c r="CL142" s="3"/>
    </row>
    <row r="143" spans="1:90" s="70" customFormat="1" ht="15">
      <c r="D143" s="54"/>
      <c r="E143" s="54"/>
      <c r="F143" s="54"/>
      <c r="G143" s="54"/>
      <c r="H143" s="54"/>
      <c r="I143" s="54"/>
      <c r="J143" s="54"/>
      <c r="K143" s="54"/>
      <c r="L143" s="54"/>
      <c r="M143" s="54"/>
      <c r="N143" s="54"/>
      <c r="O143" s="54"/>
      <c r="P143" s="54"/>
      <c r="Q143" s="54"/>
      <c r="R143" s="54"/>
      <c r="S143" s="54"/>
      <c r="T143" s="99"/>
      <c r="U143" s="99"/>
      <c r="W143" s="100"/>
      <c r="AM143" s="101"/>
      <c r="AN143" s="3"/>
      <c r="AO143" s="3"/>
      <c r="AP143" s="3"/>
      <c r="AQ143" s="3"/>
      <c r="AR143" s="3"/>
      <c r="AS143" s="3"/>
      <c r="AT143" s="3"/>
      <c r="AU143" s="3"/>
      <c r="AV143" s="3"/>
      <c r="AW143" s="3"/>
      <c r="AX143" s="3"/>
      <c r="AY143" s="3"/>
      <c r="AZ143" s="3"/>
      <c r="BA143" s="3"/>
      <c r="BB143" s="3"/>
      <c r="BC143" s="3"/>
      <c r="BD143" s="3"/>
      <c r="BE143" s="3"/>
      <c r="BF143" s="54"/>
      <c r="BG143" s="3"/>
      <c r="BH143" s="3"/>
      <c r="BI143" s="3"/>
      <c r="BJ143" s="3"/>
      <c r="BK143" s="3"/>
      <c r="BL143" s="3"/>
      <c r="BM143" s="3"/>
      <c r="BN143" s="3"/>
      <c r="BO143" s="3"/>
      <c r="BP143" s="3"/>
      <c r="BQ143" s="3"/>
      <c r="BR143" s="3"/>
      <c r="BS143" s="3"/>
      <c r="BT143" s="3"/>
      <c r="BU143" s="3"/>
      <c r="BV143" s="54"/>
      <c r="BW143" s="54"/>
      <c r="BX143" s="3"/>
      <c r="BY143" s="3"/>
      <c r="BZ143" s="3"/>
      <c r="CA143" s="3"/>
      <c r="CB143" s="3"/>
      <c r="CC143" s="3"/>
      <c r="CD143" s="3"/>
      <c r="CE143" s="3"/>
      <c r="CF143" s="3"/>
      <c r="CG143" s="3"/>
      <c r="CH143" s="3"/>
      <c r="CI143" s="3"/>
      <c r="CJ143" s="3"/>
      <c r="CK143" s="3"/>
      <c r="CL143" s="3"/>
    </row>
    <row r="144" spans="1:90" s="70" customFormat="1" ht="15">
      <c r="D144" s="54"/>
      <c r="E144" s="54"/>
      <c r="F144" s="54"/>
      <c r="G144" s="54"/>
      <c r="H144" s="54"/>
      <c r="I144" s="54"/>
      <c r="J144" s="54"/>
      <c r="K144" s="54"/>
      <c r="L144" s="54"/>
      <c r="M144" s="54"/>
      <c r="N144" s="54"/>
      <c r="O144" s="54"/>
      <c r="P144" s="54"/>
      <c r="Q144" s="54"/>
      <c r="R144" s="54"/>
      <c r="S144" s="54"/>
      <c r="T144" s="99"/>
      <c r="U144" s="99"/>
      <c r="W144" s="100"/>
      <c r="AM144" s="101"/>
      <c r="AN144" s="3"/>
      <c r="AO144" s="3"/>
      <c r="AP144" s="3"/>
      <c r="AQ144" s="3"/>
      <c r="AR144" s="3"/>
      <c r="AS144" s="3"/>
      <c r="AT144" s="3"/>
      <c r="AU144" s="3"/>
      <c r="AV144" s="3"/>
      <c r="AW144" s="3"/>
      <c r="AX144" s="3"/>
      <c r="AY144" s="3"/>
      <c r="AZ144" s="3"/>
      <c r="BA144" s="3"/>
      <c r="BB144" s="3"/>
      <c r="BC144" s="3"/>
      <c r="BD144" s="3"/>
      <c r="BE144" s="3"/>
      <c r="BF144" s="54"/>
      <c r="BG144" s="3"/>
      <c r="BH144" s="3"/>
      <c r="BI144" s="3"/>
      <c r="BJ144" s="3"/>
      <c r="BK144" s="3"/>
      <c r="BL144" s="3"/>
      <c r="BM144" s="3"/>
      <c r="BN144" s="3"/>
      <c r="BO144" s="3"/>
      <c r="BP144" s="3"/>
      <c r="BQ144" s="3"/>
      <c r="BR144" s="3"/>
      <c r="BS144" s="3"/>
      <c r="BT144" s="3"/>
      <c r="BU144" s="3"/>
      <c r="BV144" s="54"/>
      <c r="BW144" s="54"/>
      <c r="BX144" s="3"/>
      <c r="BY144" s="3"/>
      <c r="BZ144" s="3"/>
      <c r="CA144" s="3"/>
      <c r="CB144" s="3"/>
      <c r="CC144" s="3"/>
      <c r="CD144" s="3"/>
      <c r="CE144" s="3"/>
      <c r="CF144" s="3"/>
      <c r="CG144" s="3"/>
      <c r="CH144" s="3"/>
      <c r="CI144" s="3"/>
      <c r="CJ144" s="3"/>
      <c r="CK144" s="3"/>
      <c r="CL144" s="3"/>
    </row>
    <row r="145" spans="1:90" s="70" customFormat="1" ht="15">
      <c r="D145" s="54"/>
      <c r="E145" s="54"/>
      <c r="F145" s="54"/>
      <c r="G145" s="54"/>
      <c r="H145" s="54"/>
      <c r="I145" s="54"/>
      <c r="J145" s="54"/>
      <c r="K145" s="54"/>
      <c r="L145" s="54"/>
      <c r="M145" s="54"/>
      <c r="N145" s="54"/>
      <c r="O145" s="54"/>
      <c r="P145" s="54"/>
      <c r="Q145" s="54"/>
      <c r="R145" s="54"/>
      <c r="S145" s="54"/>
      <c r="T145" s="99"/>
      <c r="U145" s="99"/>
      <c r="W145" s="100"/>
      <c r="AM145" s="101"/>
      <c r="AN145" s="3"/>
      <c r="AO145" s="3"/>
      <c r="AP145" s="3"/>
      <c r="AQ145" s="3"/>
      <c r="AR145" s="3"/>
      <c r="AS145" s="3"/>
      <c r="AT145" s="3"/>
      <c r="AU145" s="3"/>
      <c r="AV145" s="3"/>
      <c r="AW145" s="3"/>
      <c r="AX145" s="3"/>
      <c r="AY145" s="3"/>
      <c r="AZ145" s="3"/>
      <c r="BA145" s="3"/>
      <c r="BB145" s="3"/>
      <c r="BC145" s="3"/>
      <c r="BD145" s="3"/>
      <c r="BE145" s="3"/>
      <c r="BF145" s="54"/>
      <c r="BG145" s="3"/>
      <c r="BH145" s="3"/>
      <c r="BI145" s="3"/>
      <c r="BJ145" s="3"/>
      <c r="BK145" s="3"/>
      <c r="BL145" s="3"/>
      <c r="BM145" s="3"/>
      <c r="BN145" s="3"/>
      <c r="BO145" s="3"/>
      <c r="BP145" s="3"/>
      <c r="BQ145" s="3"/>
      <c r="BR145" s="3"/>
      <c r="BS145" s="3"/>
      <c r="BT145" s="3"/>
      <c r="BU145" s="3"/>
      <c r="BV145" s="54"/>
      <c r="BW145" s="54"/>
      <c r="BX145" s="3"/>
      <c r="BY145" s="3"/>
      <c r="BZ145" s="3"/>
      <c r="CA145" s="3"/>
      <c r="CB145" s="3"/>
      <c r="CC145" s="3"/>
      <c r="CD145" s="3"/>
      <c r="CE145" s="3"/>
      <c r="CF145" s="3"/>
      <c r="CG145" s="3"/>
      <c r="CH145" s="3"/>
      <c r="CI145" s="3"/>
      <c r="CJ145" s="3"/>
      <c r="CK145" s="3"/>
      <c r="CL145" s="3"/>
    </row>
    <row r="146" spans="1:90" s="70" customFormat="1" ht="25.5" customHeight="1" thickBot="1">
      <c r="D146" s="455"/>
      <c r="E146" s="455"/>
      <c r="F146" s="455"/>
      <c r="G146" s="455"/>
      <c r="H146" s="455"/>
      <c r="I146" s="455"/>
      <c r="J146" s="455"/>
      <c r="K146" s="455"/>
      <c r="L146" s="455"/>
      <c r="M146" s="455"/>
      <c r="N146" s="455"/>
      <c r="O146" s="455"/>
      <c r="P146" s="455"/>
      <c r="Q146" s="455"/>
      <c r="R146" s="455"/>
      <c r="S146" s="455"/>
      <c r="T146" s="102"/>
      <c r="U146" s="102"/>
      <c r="V146" s="102"/>
      <c r="W146" s="100"/>
      <c r="X146" s="102"/>
      <c r="Y146" s="102"/>
      <c r="Z146" s="102"/>
      <c r="AA146" s="102"/>
      <c r="AB146" s="102"/>
      <c r="AC146" s="102"/>
      <c r="AD146" s="102"/>
      <c r="AE146" s="102"/>
      <c r="AF146" s="102"/>
      <c r="AG146" s="102"/>
      <c r="AH146" s="102"/>
      <c r="AI146" s="102"/>
      <c r="AJ146" s="102"/>
      <c r="AK146" s="102"/>
      <c r="AL146" s="102"/>
      <c r="AM146" s="102"/>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3"/>
      <c r="BO146" s="3"/>
      <c r="BP146" s="3"/>
      <c r="BQ146" s="3"/>
      <c r="BR146" s="3"/>
      <c r="BS146" s="3"/>
      <c r="BT146" s="3"/>
      <c r="BU146" s="3"/>
      <c r="BV146" s="54"/>
      <c r="BW146" s="54"/>
      <c r="BX146" s="3"/>
      <c r="BY146" s="3"/>
      <c r="BZ146" s="3"/>
      <c r="CA146" s="3"/>
      <c r="CB146" s="3"/>
      <c r="CC146" s="3"/>
      <c r="CD146" s="3"/>
      <c r="CE146" s="3"/>
      <c r="CF146" s="3"/>
      <c r="CG146" s="3"/>
      <c r="CH146" s="3"/>
      <c r="CI146" s="3"/>
      <c r="CJ146" s="3"/>
      <c r="CK146" s="3"/>
      <c r="CL146" s="3"/>
    </row>
    <row r="147" spans="1:90" s="70" customFormat="1" ht="15.75">
      <c r="D147" s="456" t="s">
        <v>89</v>
      </c>
      <c r="E147" s="456"/>
      <c r="F147" s="456"/>
      <c r="G147" s="456"/>
      <c r="H147" s="456"/>
      <c r="I147" s="456"/>
      <c r="J147" s="456"/>
      <c r="K147" s="456"/>
      <c r="L147" s="456"/>
      <c r="M147" s="456"/>
      <c r="N147" s="456"/>
      <c r="O147" s="456"/>
      <c r="P147" s="456"/>
      <c r="Q147" s="456"/>
      <c r="R147" s="456"/>
      <c r="S147" s="456"/>
      <c r="T147" s="102"/>
      <c r="U147" s="102"/>
      <c r="V147" s="102"/>
      <c r="W147" s="100"/>
      <c r="X147" s="102"/>
      <c r="Y147" s="102"/>
      <c r="Z147" s="102"/>
      <c r="AA147" s="102"/>
      <c r="AB147" s="102"/>
      <c r="AC147" s="102"/>
      <c r="AD147" s="102"/>
      <c r="AE147" s="102"/>
      <c r="AF147" s="102"/>
      <c r="AG147" s="102"/>
      <c r="AH147" s="102"/>
      <c r="AI147" s="102"/>
      <c r="AJ147" s="102"/>
      <c r="AK147" s="102"/>
      <c r="AL147" s="102"/>
      <c r="AM147" s="102"/>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3"/>
      <c r="BO147" s="3"/>
      <c r="BP147" s="3"/>
      <c r="BQ147" s="3"/>
      <c r="BR147" s="3"/>
      <c r="BS147" s="3"/>
      <c r="BT147" s="3"/>
      <c r="BU147" s="3"/>
      <c r="BV147" s="54"/>
      <c r="BW147" s="54"/>
      <c r="BX147" s="3"/>
      <c r="BY147" s="3"/>
      <c r="BZ147" s="3"/>
      <c r="CA147" s="3"/>
      <c r="CB147" s="3"/>
      <c r="CC147" s="3"/>
      <c r="CD147" s="3"/>
      <c r="CE147" s="3"/>
      <c r="CF147" s="3"/>
      <c r="CG147" s="3"/>
      <c r="CH147" s="3"/>
      <c r="CI147" s="3"/>
      <c r="CJ147" s="3"/>
      <c r="CK147" s="3"/>
      <c r="CL147" s="3"/>
    </row>
    <row r="148" spans="1:90" s="70" customFormat="1" ht="15">
      <c r="D148" s="457" t="s">
        <v>90</v>
      </c>
      <c r="E148" s="457"/>
      <c r="F148" s="457"/>
      <c r="G148" s="457"/>
      <c r="H148" s="457"/>
      <c r="I148" s="457"/>
      <c r="J148" s="457"/>
      <c r="K148" s="457"/>
      <c r="L148" s="457"/>
      <c r="M148" s="457"/>
      <c r="N148" s="457"/>
      <c r="O148" s="457"/>
      <c r="P148" s="457"/>
      <c r="Q148" s="457"/>
      <c r="R148" s="457"/>
      <c r="S148" s="457"/>
      <c r="T148" s="101"/>
      <c r="U148" s="101"/>
      <c r="V148" s="101"/>
      <c r="W148" s="100"/>
      <c r="X148" s="101"/>
      <c r="Y148" s="101"/>
      <c r="Z148" s="101"/>
      <c r="AA148" s="101"/>
      <c r="AB148" s="101"/>
      <c r="AC148" s="101"/>
      <c r="AD148" s="101"/>
      <c r="AE148" s="101"/>
      <c r="AF148" s="101"/>
      <c r="AG148" s="101"/>
      <c r="AH148" s="101"/>
      <c r="AI148" s="101"/>
      <c r="AJ148" s="101"/>
      <c r="AK148" s="101"/>
      <c r="AL148" s="101"/>
      <c r="AM148" s="101"/>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54"/>
      <c r="BW148" s="54"/>
      <c r="BX148" s="3"/>
      <c r="BY148" s="3"/>
      <c r="BZ148" s="3"/>
      <c r="CA148" s="3"/>
      <c r="CB148" s="3"/>
      <c r="CC148" s="3"/>
      <c r="CD148" s="3"/>
      <c r="CE148" s="3"/>
      <c r="CF148" s="3"/>
      <c r="CG148" s="3"/>
      <c r="CH148" s="3"/>
      <c r="CI148" s="3"/>
      <c r="CJ148" s="3"/>
      <c r="CK148" s="3"/>
      <c r="CL148" s="3"/>
    </row>
    <row r="149" spans="1:90" s="70" customFormat="1" ht="15">
      <c r="D149" s="100"/>
      <c r="E149" s="100"/>
      <c r="F149" s="100"/>
      <c r="G149" s="100"/>
      <c r="H149" s="100"/>
      <c r="I149" s="100"/>
      <c r="J149" s="100"/>
      <c r="K149" s="100"/>
      <c r="L149" s="100"/>
      <c r="M149" s="100"/>
      <c r="N149" s="100"/>
      <c r="O149" s="100"/>
      <c r="P149" s="100"/>
      <c r="Q149" s="100"/>
      <c r="R149" s="100"/>
      <c r="S149" s="100"/>
      <c r="T149" s="101"/>
      <c r="U149" s="101"/>
      <c r="V149" s="101"/>
      <c r="W149" s="100"/>
      <c r="X149" s="101"/>
      <c r="Y149" s="101"/>
      <c r="Z149" s="101"/>
      <c r="AA149" s="101"/>
      <c r="AB149" s="101"/>
      <c r="AC149" s="101"/>
      <c r="AD149" s="101"/>
      <c r="AE149" s="101"/>
      <c r="AF149" s="101"/>
      <c r="AG149" s="101"/>
      <c r="AH149" s="101"/>
      <c r="AI149" s="101"/>
      <c r="AJ149" s="101"/>
      <c r="AK149" s="101"/>
      <c r="AL149" s="101"/>
      <c r="AM149" s="101"/>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54"/>
      <c r="BW149" s="54"/>
      <c r="BX149" s="3"/>
      <c r="BY149" s="3"/>
      <c r="BZ149" s="3"/>
      <c r="CA149" s="3"/>
      <c r="CB149" s="3"/>
      <c r="CC149" s="3"/>
      <c r="CD149" s="3"/>
      <c r="CE149" s="3"/>
      <c r="CF149" s="3"/>
      <c r="CG149" s="3"/>
      <c r="CH149" s="3"/>
      <c r="CI149" s="3"/>
      <c r="CJ149" s="3"/>
      <c r="CK149" s="3"/>
      <c r="CL149" s="3"/>
    </row>
    <row r="150" spans="1:90" s="70" customFormat="1" ht="42" customHeight="1">
      <c r="A150" s="478" t="s">
        <v>512</v>
      </c>
      <c r="B150" s="478"/>
      <c r="C150" s="478"/>
      <c r="D150" s="479" t="s">
        <v>513</v>
      </c>
      <c r="E150" s="480"/>
      <c r="F150" s="480"/>
      <c r="G150" s="480"/>
      <c r="H150" s="480"/>
      <c r="I150" s="480"/>
      <c r="J150" s="480"/>
      <c r="K150" s="480"/>
      <c r="L150" s="480"/>
      <c r="M150" s="480"/>
      <c r="N150" s="480"/>
      <c r="O150" s="480"/>
      <c r="P150" s="480"/>
      <c r="Q150" s="480"/>
      <c r="R150" s="480"/>
      <c r="S150" s="480"/>
      <c r="T150" s="103"/>
      <c r="U150" s="103"/>
      <c r="V150" s="101"/>
      <c r="W150" s="100"/>
      <c r="X150" s="101"/>
      <c r="Y150" s="101"/>
      <c r="Z150" s="101"/>
      <c r="AA150" s="101"/>
      <c r="AB150" s="101"/>
      <c r="AC150" s="101"/>
      <c r="AD150" s="101"/>
      <c r="AE150" s="101"/>
      <c r="AF150" s="101"/>
      <c r="AG150" s="101"/>
      <c r="AH150" s="101"/>
      <c r="AI150" s="101"/>
      <c r="AJ150" s="101"/>
      <c r="AK150" s="101"/>
      <c r="AL150" s="101"/>
      <c r="AM150" s="101"/>
      <c r="AN150" s="3"/>
      <c r="AO150" s="3"/>
      <c r="AP150" s="3"/>
      <c r="AQ150" s="3"/>
      <c r="AR150" s="3"/>
      <c r="AS150" s="3"/>
      <c r="AT150" s="3"/>
      <c r="AU150" s="3"/>
      <c r="AV150" s="3"/>
      <c r="AW150" s="3"/>
      <c r="AX150" s="3"/>
      <c r="AY150" s="3"/>
      <c r="AZ150" s="3"/>
      <c r="BA150" s="3"/>
      <c r="BB150" s="3"/>
      <c r="BC150" s="3"/>
      <c r="BD150" s="3"/>
      <c r="BE150" s="3"/>
      <c r="BF150" s="54"/>
      <c r="BG150" s="3"/>
      <c r="BH150" s="3"/>
      <c r="BI150" s="3"/>
      <c r="BJ150" s="3"/>
      <c r="BK150" s="3"/>
      <c r="BL150" s="3"/>
      <c r="BM150" s="3"/>
      <c r="BN150" s="3"/>
      <c r="BO150" s="3"/>
      <c r="BP150" s="3"/>
      <c r="BQ150" s="3"/>
      <c r="BR150" s="3"/>
      <c r="BS150" s="3"/>
      <c r="BT150" s="3"/>
      <c r="BU150" s="3"/>
      <c r="BV150" s="54"/>
      <c r="BW150" s="54"/>
      <c r="BX150" s="3"/>
      <c r="BY150" s="3"/>
      <c r="BZ150" s="3"/>
      <c r="CA150" s="3"/>
      <c r="CB150" s="3"/>
      <c r="CC150" s="3"/>
      <c r="CD150" s="3"/>
      <c r="CE150" s="3"/>
      <c r="CF150" s="3"/>
      <c r="CG150" s="3"/>
      <c r="CH150" s="3"/>
      <c r="CI150" s="3"/>
      <c r="CJ150" s="3"/>
      <c r="CK150" s="3"/>
      <c r="CL150" s="3"/>
    </row>
    <row r="151" spans="1:90" s="70" customFormat="1" ht="42" customHeight="1">
      <c r="A151" s="478"/>
      <c r="B151" s="478"/>
      <c r="C151" s="478"/>
      <c r="D151" s="480"/>
      <c r="E151" s="480"/>
      <c r="F151" s="480"/>
      <c r="G151" s="480"/>
      <c r="H151" s="480"/>
      <c r="I151" s="480"/>
      <c r="J151" s="480"/>
      <c r="K151" s="480"/>
      <c r="L151" s="480"/>
      <c r="M151" s="480"/>
      <c r="N151" s="480"/>
      <c r="O151" s="480"/>
      <c r="P151" s="480"/>
      <c r="Q151" s="480"/>
      <c r="R151" s="480"/>
      <c r="S151" s="480"/>
      <c r="T151" s="103"/>
      <c r="U151" s="103"/>
      <c r="V151" s="101"/>
      <c r="W151" s="100"/>
      <c r="X151" s="101"/>
      <c r="Y151" s="101"/>
      <c r="Z151" s="101"/>
      <c r="AA151" s="101"/>
      <c r="AB151" s="101"/>
      <c r="AC151" s="101"/>
      <c r="AD151" s="101"/>
      <c r="AE151" s="101"/>
      <c r="AF151" s="101"/>
      <c r="AG151" s="101"/>
      <c r="AH151" s="101"/>
      <c r="AI151" s="101"/>
      <c r="AJ151" s="101"/>
      <c r="AK151" s="101"/>
      <c r="AL151" s="101"/>
      <c r="AM151" s="101"/>
      <c r="AN151" s="3"/>
      <c r="AO151" s="3"/>
      <c r="AP151" s="3"/>
      <c r="AQ151" s="3"/>
      <c r="AR151" s="3"/>
      <c r="AS151" s="3"/>
      <c r="AT151" s="3"/>
      <c r="AU151" s="3"/>
      <c r="AV151" s="3"/>
      <c r="AW151" s="3"/>
      <c r="AX151" s="3"/>
      <c r="AY151" s="3"/>
      <c r="AZ151" s="3"/>
      <c r="BA151" s="3"/>
      <c r="BB151" s="3"/>
      <c r="BC151" s="3"/>
      <c r="BD151" s="3"/>
      <c r="BE151" s="3"/>
      <c r="BF151" s="54"/>
      <c r="BG151" s="3"/>
      <c r="BH151" s="3"/>
      <c r="BI151" s="3"/>
      <c r="BJ151" s="3"/>
      <c r="BK151" s="3"/>
      <c r="BL151" s="3"/>
      <c r="BM151" s="3"/>
      <c r="BN151" s="3"/>
      <c r="BO151" s="3"/>
      <c r="BP151" s="3"/>
      <c r="BQ151" s="3"/>
      <c r="BR151" s="3"/>
      <c r="BS151" s="3"/>
      <c r="BT151" s="3"/>
      <c r="BU151" s="3"/>
      <c r="BV151" s="54"/>
      <c r="BW151" s="54"/>
      <c r="BX151" s="3"/>
      <c r="BY151" s="3"/>
      <c r="BZ151" s="3"/>
      <c r="CA151" s="3"/>
      <c r="CB151" s="3"/>
      <c r="CC151" s="3"/>
      <c r="CD151" s="3"/>
      <c r="CE151" s="3"/>
      <c r="CF151" s="3"/>
      <c r="CG151" s="3"/>
      <c r="CH151" s="3"/>
      <c r="CI151" s="3"/>
      <c r="CJ151" s="3"/>
      <c r="CK151" s="3"/>
      <c r="CL151" s="3"/>
    </row>
    <row r="152" spans="1:90" ht="14.25" hidden="1">
      <c r="D152" s="104" t="s">
        <v>306</v>
      </c>
      <c r="CL152" s="3"/>
    </row>
    <row r="153" spans="1:90">
      <c r="CL153" s="3"/>
    </row>
    <row r="154" spans="1:90">
      <c r="CL154" s="3"/>
    </row>
    <row r="155" spans="1:90">
      <c r="CL155" s="3"/>
    </row>
    <row r="156" spans="1:90">
      <c r="CL156" s="3"/>
    </row>
    <row r="157" spans="1:90">
      <c r="CL157" s="3"/>
    </row>
    <row r="158" spans="1:90">
      <c r="CL158" s="3"/>
    </row>
    <row r="159" spans="1:90">
      <c r="CL159" s="3"/>
    </row>
    <row r="160" spans="1:90">
      <c r="CL160" s="3"/>
    </row>
    <row r="161" spans="5:90">
      <c r="CL161" s="3"/>
    </row>
    <row r="162" spans="5:90">
      <c r="CL162" s="3"/>
    </row>
    <row r="163" spans="5:90">
      <c r="CL163" s="3"/>
    </row>
    <row r="164" spans="5:90">
      <c r="CL164" s="3"/>
    </row>
    <row r="165" spans="5:90">
      <c r="CL165" s="3"/>
    </row>
    <row r="166" spans="5:90">
      <c r="CL166" s="3"/>
    </row>
    <row r="167" spans="5:90">
      <c r="CL167" s="3"/>
    </row>
    <row r="168" spans="5:90">
      <c r="CL168" s="3"/>
    </row>
    <row r="169" spans="5:90">
      <c r="CL169" s="3"/>
    </row>
    <row r="170" spans="5:90">
      <c r="CL170" s="3"/>
    </row>
    <row r="171" spans="5:90">
      <c r="CL171" s="3"/>
    </row>
    <row r="172" spans="5:90">
      <c r="CL172" s="3"/>
    </row>
    <row r="176" spans="5:90">
      <c r="E176" s="105"/>
    </row>
  </sheetData>
  <autoFilter ref="A22:K32">
    <filterColumn colId="2" showButton="0"/>
    <filterColumn colId="9" showButton="0"/>
  </autoFilter>
  <mergeCells count="725">
    <mergeCell ref="AX93:BK93"/>
    <mergeCell ref="N103:U103"/>
    <mergeCell ref="X103:AK103"/>
    <mergeCell ref="AN103:AU103"/>
    <mergeCell ref="AX103:BK103"/>
    <mergeCell ref="AX101:BK101"/>
    <mergeCell ref="AX94:BK94"/>
    <mergeCell ref="AX100:BK100"/>
    <mergeCell ref="X105:AK105"/>
    <mergeCell ref="AN98:AU98"/>
    <mergeCell ref="X94:AK94"/>
    <mergeCell ref="X95:AK95"/>
    <mergeCell ref="AN95:AU95"/>
    <mergeCell ref="AN102:AU102"/>
    <mergeCell ref="AN105:AU105"/>
    <mergeCell ref="X104:AK104"/>
    <mergeCell ref="D148:S148"/>
    <mergeCell ref="A150:C151"/>
    <mergeCell ref="D150:S151"/>
    <mergeCell ref="N105:U105"/>
    <mergeCell ref="D147:S147"/>
    <mergeCell ref="N108:U108"/>
    <mergeCell ref="X108:AK108"/>
    <mergeCell ref="AN108:AU108"/>
    <mergeCell ref="AN109:AU109"/>
    <mergeCell ref="B119:K119"/>
    <mergeCell ref="A126:C126"/>
    <mergeCell ref="D126:S126"/>
    <mergeCell ref="D127:S127"/>
    <mergeCell ref="D128:S128"/>
    <mergeCell ref="A104:A106"/>
    <mergeCell ref="B104:B106"/>
    <mergeCell ref="N106:U106"/>
    <mergeCell ref="D105:D106"/>
    <mergeCell ref="A78:B78"/>
    <mergeCell ref="D78:E78"/>
    <mergeCell ref="J78:K78"/>
    <mergeCell ref="F78:G78"/>
    <mergeCell ref="N78:U78"/>
    <mergeCell ref="J76:K76"/>
    <mergeCell ref="AN104:AU104"/>
    <mergeCell ref="D90:D91"/>
    <mergeCell ref="D97:D102"/>
    <mergeCell ref="AN94:AU94"/>
    <mergeCell ref="N102:U102"/>
    <mergeCell ref="X102:AK102"/>
    <mergeCell ref="N92:U92"/>
    <mergeCell ref="A90:A103"/>
    <mergeCell ref="B90:B103"/>
    <mergeCell ref="N98:U98"/>
    <mergeCell ref="N91:U91"/>
    <mergeCell ref="N90:U90"/>
    <mergeCell ref="X90:AK90"/>
    <mergeCell ref="F96:G96"/>
    <mergeCell ref="F100:G100"/>
    <mergeCell ref="AN97:AU97"/>
    <mergeCell ref="X92:AK92"/>
    <mergeCell ref="N94:U94"/>
    <mergeCell ref="A81:B81"/>
    <mergeCell ref="D81:E81"/>
    <mergeCell ref="J81:K81"/>
    <mergeCell ref="J79:K79"/>
    <mergeCell ref="J80:K80"/>
    <mergeCell ref="F80:G80"/>
    <mergeCell ref="A79:B80"/>
    <mergeCell ref="A82:B83"/>
    <mergeCell ref="N95:U95"/>
    <mergeCell ref="F93:G93"/>
    <mergeCell ref="F83:G83"/>
    <mergeCell ref="F79:G79"/>
    <mergeCell ref="D93:D96"/>
    <mergeCell ref="N96:U96"/>
    <mergeCell ref="N93:U93"/>
    <mergeCell ref="C88:E88"/>
    <mergeCell ref="F81:G81"/>
    <mergeCell ref="F82:G82"/>
    <mergeCell ref="X48:AK48"/>
    <mergeCell ref="F49:H49"/>
    <mergeCell ref="F48:H48"/>
    <mergeCell ref="J48:K48"/>
    <mergeCell ref="D52:E52"/>
    <mergeCell ref="D66:E66"/>
    <mergeCell ref="D74:E74"/>
    <mergeCell ref="F74:G74"/>
    <mergeCell ref="J74:K74"/>
    <mergeCell ref="D65:E65"/>
    <mergeCell ref="F65:H65"/>
    <mergeCell ref="X54:AK54"/>
    <mergeCell ref="J65:K65"/>
    <mergeCell ref="N65:U65"/>
    <mergeCell ref="J64:K64"/>
    <mergeCell ref="N64:U64"/>
    <mergeCell ref="X106:AK106"/>
    <mergeCell ref="D73:E73"/>
    <mergeCell ref="N73:U73"/>
    <mergeCell ref="F73:G73"/>
    <mergeCell ref="D76:E76"/>
    <mergeCell ref="X97:AK97"/>
    <mergeCell ref="X96:AK96"/>
    <mergeCell ref="D146:S146"/>
    <mergeCell ref="J77:K77"/>
    <mergeCell ref="J75:K75"/>
    <mergeCell ref="J82:K82"/>
    <mergeCell ref="D43:E43"/>
    <mergeCell ref="C38:E38"/>
    <mergeCell ref="F38:H38"/>
    <mergeCell ref="D44:E44"/>
    <mergeCell ref="D45:E45"/>
    <mergeCell ref="A109:A110"/>
    <mergeCell ref="D135:S135"/>
    <mergeCell ref="D136:S136"/>
    <mergeCell ref="D137:S137"/>
    <mergeCell ref="J45:K45"/>
    <mergeCell ref="A88:B89"/>
    <mergeCell ref="D77:E77"/>
    <mergeCell ref="A73:B77"/>
    <mergeCell ref="I88:I89"/>
    <mergeCell ref="F88:G89"/>
    <mergeCell ref="H88:H89"/>
    <mergeCell ref="F90:G90"/>
    <mergeCell ref="F91:G91"/>
    <mergeCell ref="F92:G92"/>
    <mergeCell ref="F66:H66"/>
    <mergeCell ref="N88:U89"/>
    <mergeCell ref="J88:K88"/>
    <mergeCell ref="D75:E75"/>
    <mergeCell ref="J42:K42"/>
    <mergeCell ref="C24:D24"/>
    <mergeCell ref="F11:H11"/>
    <mergeCell ref="F12:H12"/>
    <mergeCell ref="A38:B38"/>
    <mergeCell ref="X32:AK32"/>
    <mergeCell ref="F44:H44"/>
    <mergeCell ref="A39:B43"/>
    <mergeCell ref="D39:E39"/>
    <mergeCell ref="D40:E40"/>
    <mergeCell ref="N39:U39"/>
    <mergeCell ref="J43:K43"/>
    <mergeCell ref="J41:K41"/>
    <mergeCell ref="F40:H40"/>
    <mergeCell ref="F41:H41"/>
    <mergeCell ref="F42:H42"/>
    <mergeCell ref="F43:H43"/>
    <mergeCell ref="J38:K38"/>
    <mergeCell ref="J39:K39"/>
    <mergeCell ref="X39:AK39"/>
    <mergeCell ref="N40:U40"/>
    <mergeCell ref="X40:AK40"/>
    <mergeCell ref="N41:U41"/>
    <mergeCell ref="N44:U44"/>
    <mergeCell ref="X44:AK44"/>
    <mergeCell ref="AX53:BK53"/>
    <mergeCell ref="BN52:BU52"/>
    <mergeCell ref="BN57:CK57"/>
    <mergeCell ref="D11:E11"/>
    <mergeCell ref="D12:E12"/>
    <mergeCell ref="D13:E13"/>
    <mergeCell ref="D14:E14"/>
    <mergeCell ref="N25:U25"/>
    <mergeCell ref="N42:U42"/>
    <mergeCell ref="X42:AK42"/>
    <mergeCell ref="X41:AK41"/>
    <mergeCell ref="F16:H16"/>
    <mergeCell ref="J15:K15"/>
    <mergeCell ref="J16:K16"/>
    <mergeCell ref="N15:U15"/>
    <mergeCell ref="G22:G23"/>
    <mergeCell ref="F39:H39"/>
    <mergeCell ref="N22:U23"/>
    <mergeCell ref="W22:W23"/>
    <mergeCell ref="N14:U14"/>
    <mergeCell ref="N37:AK37"/>
    <mergeCell ref="N38:U38"/>
    <mergeCell ref="D41:E41"/>
    <mergeCell ref="D42:E42"/>
    <mergeCell ref="BX64:CK64"/>
    <mergeCell ref="AN43:AU43"/>
    <mergeCell ref="AX43:BK43"/>
    <mergeCell ref="AX44:BK44"/>
    <mergeCell ref="AN45:AU45"/>
    <mergeCell ref="AX45:BK45"/>
    <mergeCell ref="AX64:BK64"/>
    <mergeCell ref="AN49:AU49"/>
    <mergeCell ref="AN50:AU50"/>
    <mergeCell ref="BX49:CK49"/>
    <mergeCell ref="BX50:CK50"/>
    <mergeCell ref="BX52:CK52"/>
    <mergeCell ref="BX53:CK53"/>
    <mergeCell ref="BX60:CK60"/>
    <mergeCell ref="BN59:CK59"/>
    <mergeCell ref="BN64:BU64"/>
    <mergeCell ref="BX51:CK51"/>
    <mergeCell ref="BX62:CK62"/>
    <mergeCell ref="BN61:BU61"/>
    <mergeCell ref="BN63:BU63"/>
    <mergeCell ref="BN54:BU54"/>
    <mergeCell ref="BN53:BU53"/>
    <mergeCell ref="BX63:CK63"/>
    <mergeCell ref="BX61:CK61"/>
    <mergeCell ref="J40:K40"/>
    <mergeCell ref="N85:AK85"/>
    <mergeCell ref="N75:U75"/>
    <mergeCell ref="N76:U76"/>
    <mergeCell ref="N83:U83"/>
    <mergeCell ref="X83:AK83"/>
    <mergeCell ref="N43:U43"/>
    <mergeCell ref="X45:AK45"/>
    <mergeCell ref="N46:U46"/>
    <mergeCell ref="N59:AK59"/>
    <mergeCell ref="N57:AK57"/>
    <mergeCell ref="J73:K73"/>
    <mergeCell ref="X52:AK52"/>
    <mergeCell ref="J83:K83"/>
    <mergeCell ref="A85:K85"/>
    <mergeCell ref="N48:U48"/>
    <mergeCell ref="J44:K44"/>
    <mergeCell ref="X47:AK47"/>
    <mergeCell ref="A44:B48"/>
    <mergeCell ref="D48:E48"/>
    <mergeCell ref="D47:E47"/>
    <mergeCell ref="X43:AK43"/>
    <mergeCell ref="D79:E80"/>
    <mergeCell ref="A72:B72"/>
    <mergeCell ref="N11:U11"/>
    <mergeCell ref="J12:K12"/>
    <mergeCell ref="A15:B15"/>
    <mergeCell ref="A16:B16"/>
    <mergeCell ref="A49:B52"/>
    <mergeCell ref="D50:E50"/>
    <mergeCell ref="F50:H50"/>
    <mergeCell ref="J50:K50"/>
    <mergeCell ref="X46:AK46"/>
    <mergeCell ref="N47:U47"/>
    <mergeCell ref="N50:U50"/>
    <mergeCell ref="N52:U52"/>
    <mergeCell ref="D49:E49"/>
    <mergeCell ref="N49:U49"/>
    <mergeCell ref="F47:H47"/>
    <mergeCell ref="X38:AK38"/>
    <mergeCell ref="F15:H15"/>
    <mergeCell ref="F13:H13"/>
    <mergeCell ref="F14:H14"/>
    <mergeCell ref="N26:U26"/>
    <mergeCell ref="A11:B11"/>
    <mergeCell ref="J11:K11"/>
    <mergeCell ref="F46:H46"/>
    <mergeCell ref="F45:H45"/>
    <mergeCell ref="A1:CK1"/>
    <mergeCell ref="N9:AK9"/>
    <mergeCell ref="BN9:CK9"/>
    <mergeCell ref="BN10:BU10"/>
    <mergeCell ref="BX10:CK10"/>
    <mergeCell ref="N10:U10"/>
    <mergeCell ref="X10:AK10"/>
    <mergeCell ref="C10:E10"/>
    <mergeCell ref="A10:B10"/>
    <mergeCell ref="A3:CK3"/>
    <mergeCell ref="A5:K5"/>
    <mergeCell ref="N5:AK5"/>
    <mergeCell ref="AN5:BK5"/>
    <mergeCell ref="BN5:CK5"/>
    <mergeCell ref="AN9:BK9"/>
    <mergeCell ref="AN10:AU10"/>
    <mergeCell ref="AX10:BK10"/>
    <mergeCell ref="A7:K7"/>
    <mergeCell ref="N7:AK7"/>
    <mergeCell ref="AN7:BK7"/>
    <mergeCell ref="BN7:CK7"/>
    <mergeCell ref="J10:K10"/>
    <mergeCell ref="F10:H10"/>
    <mergeCell ref="X12:AK12"/>
    <mergeCell ref="AN11:AU11"/>
    <mergeCell ref="BX11:CK11"/>
    <mergeCell ref="BN12:BU12"/>
    <mergeCell ref="BX12:CK12"/>
    <mergeCell ref="BX13:CK13"/>
    <mergeCell ref="AN14:AU14"/>
    <mergeCell ref="AX14:BK14"/>
    <mergeCell ref="AX13:BK13"/>
    <mergeCell ref="AN13:AU13"/>
    <mergeCell ref="AN12:AU12"/>
    <mergeCell ref="AX12:BK12"/>
    <mergeCell ref="BX14:CK14"/>
    <mergeCell ref="AX11:BK11"/>
    <mergeCell ref="BN14:BU14"/>
    <mergeCell ref="BN13:BU13"/>
    <mergeCell ref="BN11:BU11"/>
    <mergeCell ref="N24:U24"/>
    <mergeCell ref="X24:AK24"/>
    <mergeCell ref="AN24:AU24"/>
    <mergeCell ref="X11:AK11"/>
    <mergeCell ref="J13:K13"/>
    <mergeCell ref="N12:U12"/>
    <mergeCell ref="N13:U13"/>
    <mergeCell ref="A12:B12"/>
    <mergeCell ref="A13:B14"/>
    <mergeCell ref="B22:B23"/>
    <mergeCell ref="AN15:AU15"/>
    <mergeCell ref="D15:E15"/>
    <mergeCell ref="D16:E16"/>
    <mergeCell ref="A22:A23"/>
    <mergeCell ref="E22:E23"/>
    <mergeCell ref="J22:K22"/>
    <mergeCell ref="I22:I23"/>
    <mergeCell ref="H22:H23"/>
    <mergeCell ref="F22:F23"/>
    <mergeCell ref="V22:V23"/>
    <mergeCell ref="C22:D23"/>
    <mergeCell ref="AN21:BK21"/>
    <mergeCell ref="X13:AK13"/>
    <mergeCell ref="X14:AK14"/>
    <mergeCell ref="AX15:BK15"/>
    <mergeCell ref="N16:U16"/>
    <mergeCell ref="J14:K14"/>
    <mergeCell ref="BN21:CK21"/>
    <mergeCell ref="BN22:BU23"/>
    <mergeCell ref="BV22:BV23"/>
    <mergeCell ref="BW22:BW23"/>
    <mergeCell ref="BX22:CK23"/>
    <mergeCell ref="AN22:AU23"/>
    <mergeCell ref="BN15:BU15"/>
    <mergeCell ref="AV22:AV23"/>
    <mergeCell ref="BN19:CK19"/>
    <mergeCell ref="X16:AK16"/>
    <mergeCell ref="X15:AK15"/>
    <mergeCell ref="BX15:CK15"/>
    <mergeCell ref="N21:AK21"/>
    <mergeCell ref="X22:AK23"/>
    <mergeCell ref="AW22:AW23"/>
    <mergeCell ref="A19:K19"/>
    <mergeCell ref="N19:AK19"/>
    <mergeCell ref="AX24:BK24"/>
    <mergeCell ref="BN24:BU24"/>
    <mergeCell ref="BX24:CK24"/>
    <mergeCell ref="BX16:CK16"/>
    <mergeCell ref="AN16:AU16"/>
    <mergeCell ref="AX16:BK16"/>
    <mergeCell ref="AX22:BK23"/>
    <mergeCell ref="BN16:BU16"/>
    <mergeCell ref="AN32:AU32"/>
    <mergeCell ref="BW25:BW30"/>
    <mergeCell ref="BX25:CK30"/>
    <mergeCell ref="AN19:BK19"/>
    <mergeCell ref="BN32:BU32"/>
    <mergeCell ref="BX32:CK32"/>
    <mergeCell ref="A35:K35"/>
    <mergeCell ref="N35:AK35"/>
    <mergeCell ref="AN35:BK35"/>
    <mergeCell ref="B25:B30"/>
    <mergeCell ref="E25:E30"/>
    <mergeCell ref="C31:D31"/>
    <mergeCell ref="N31:U31"/>
    <mergeCell ref="X31:AK31"/>
    <mergeCell ref="AN31:AU31"/>
    <mergeCell ref="AX31:BK31"/>
    <mergeCell ref="AN25:AU30"/>
    <mergeCell ref="AV25:AV30"/>
    <mergeCell ref="AX32:BK32"/>
    <mergeCell ref="X25:AK30"/>
    <mergeCell ref="N28:U28"/>
    <mergeCell ref="F25:F30"/>
    <mergeCell ref="G25:G30"/>
    <mergeCell ref="H25:H30"/>
    <mergeCell ref="I25:I30"/>
    <mergeCell ref="N32:U32"/>
    <mergeCell ref="C32:D32"/>
    <mergeCell ref="J25:J30"/>
    <mergeCell ref="K25:K30"/>
    <mergeCell ref="BX44:CK44"/>
    <mergeCell ref="AN48:AU48"/>
    <mergeCell ref="AX48:BK48"/>
    <mergeCell ref="AN37:BK37"/>
    <mergeCell ref="BN50:BU50"/>
    <mergeCell ref="BN49:BU49"/>
    <mergeCell ref="BN44:BU44"/>
    <mergeCell ref="BN40:BU40"/>
    <mergeCell ref="BN43:BU43"/>
    <mergeCell ref="BX43:CK43"/>
    <mergeCell ref="BN45:BU45"/>
    <mergeCell ref="AX40:BK40"/>
    <mergeCell ref="AX42:BK42"/>
    <mergeCell ref="AN41:AU41"/>
    <mergeCell ref="AX41:BK41"/>
    <mergeCell ref="AX39:BK39"/>
    <mergeCell ref="AN46:AU46"/>
    <mergeCell ref="AX46:BK46"/>
    <mergeCell ref="BN47:BU47"/>
    <mergeCell ref="BN38:BU38"/>
    <mergeCell ref="BX41:CK41"/>
    <mergeCell ref="AN44:AU44"/>
    <mergeCell ref="AX50:BK50"/>
    <mergeCell ref="AN40:AU40"/>
    <mergeCell ref="AN47:AU47"/>
    <mergeCell ref="AX47:BK47"/>
    <mergeCell ref="J49:K49"/>
    <mergeCell ref="X49:AK49"/>
    <mergeCell ref="N72:U72"/>
    <mergeCell ref="X72:AK72"/>
    <mergeCell ref="C72:E72"/>
    <mergeCell ref="F72:G72"/>
    <mergeCell ref="J72:K72"/>
    <mergeCell ref="AN59:BK59"/>
    <mergeCell ref="AX54:BK54"/>
    <mergeCell ref="D62:E62"/>
    <mergeCell ref="F62:H62"/>
    <mergeCell ref="J62:K62"/>
    <mergeCell ref="N62:U62"/>
    <mergeCell ref="AN62:AU62"/>
    <mergeCell ref="J47:K47"/>
    <mergeCell ref="AX49:BK49"/>
    <mergeCell ref="J52:K52"/>
    <mergeCell ref="X50:AK50"/>
    <mergeCell ref="AN53:AU53"/>
    <mergeCell ref="J54:K54"/>
    <mergeCell ref="N54:U54"/>
    <mergeCell ref="AN57:BK57"/>
    <mergeCell ref="AX73:BK73"/>
    <mergeCell ref="AX75:BK75"/>
    <mergeCell ref="AN71:BK71"/>
    <mergeCell ref="N74:U74"/>
    <mergeCell ref="AN75:AU75"/>
    <mergeCell ref="AN77:AU77"/>
    <mergeCell ref="AX78:BK78"/>
    <mergeCell ref="AV88:AV89"/>
    <mergeCell ref="AX77:BK77"/>
    <mergeCell ref="V88:V89"/>
    <mergeCell ref="N77:U77"/>
    <mergeCell ref="AN78:AU78"/>
    <mergeCell ref="N79:U79"/>
    <mergeCell ref="AN81:AU81"/>
    <mergeCell ref="AN79:AU79"/>
    <mergeCell ref="AN80:AU80"/>
    <mergeCell ref="X82:AK82"/>
    <mergeCell ref="N80:U80"/>
    <mergeCell ref="N82:U82"/>
    <mergeCell ref="AN87:BK87"/>
    <mergeCell ref="AX79:BK79"/>
    <mergeCell ref="X80:AK80"/>
    <mergeCell ref="AN85:BK85"/>
    <mergeCell ref="AN83:AU83"/>
    <mergeCell ref="AX76:BK76"/>
    <mergeCell ref="AX80:BK80"/>
    <mergeCell ref="AX81:BK81"/>
    <mergeCell ref="AX82:BK82"/>
    <mergeCell ref="X78:AK78"/>
    <mergeCell ref="AN76:AU76"/>
    <mergeCell ref="BX76:CK76"/>
    <mergeCell ref="BN77:BU77"/>
    <mergeCell ref="BN79:BU79"/>
    <mergeCell ref="BX79:CK79"/>
    <mergeCell ref="X81:AK81"/>
    <mergeCell ref="AN82:AU82"/>
    <mergeCell ref="X79:AK79"/>
    <mergeCell ref="X77:AK77"/>
    <mergeCell ref="BX73:CK73"/>
    <mergeCell ref="BW88:BW89"/>
    <mergeCell ref="BN83:BU83"/>
    <mergeCell ref="BX77:CK77"/>
    <mergeCell ref="BN85:CK85"/>
    <mergeCell ref="BN78:BU78"/>
    <mergeCell ref="BN76:BU76"/>
    <mergeCell ref="BX65:CK65"/>
    <mergeCell ref="BX72:CK72"/>
    <mergeCell ref="BN65:BU65"/>
    <mergeCell ref="BN73:BU73"/>
    <mergeCell ref="BX66:CK66"/>
    <mergeCell ref="BN66:BU66"/>
    <mergeCell ref="BX75:CK75"/>
    <mergeCell ref="BN72:BU72"/>
    <mergeCell ref="BN71:CK71"/>
    <mergeCell ref="BN67:BU67"/>
    <mergeCell ref="BN82:BU82"/>
    <mergeCell ref="BN87:CK87"/>
    <mergeCell ref="BN88:BU89"/>
    <mergeCell ref="BV88:BV89"/>
    <mergeCell ref="BN81:BU81"/>
    <mergeCell ref="BX81:CK81"/>
    <mergeCell ref="BX83:CK83"/>
    <mergeCell ref="AN92:AU92"/>
    <mergeCell ref="AN91:AU91"/>
    <mergeCell ref="BX82:CK82"/>
    <mergeCell ref="N87:AK87"/>
    <mergeCell ref="N81:U81"/>
    <mergeCell ref="BN103:BU103"/>
    <mergeCell ref="BX98:CK98"/>
    <mergeCell ref="BX102:CK102"/>
    <mergeCell ref="BX94:CK94"/>
    <mergeCell ref="BX95:CK95"/>
    <mergeCell ref="AX98:BK98"/>
    <mergeCell ref="AX88:BK89"/>
    <mergeCell ref="AN88:AU89"/>
    <mergeCell ref="X88:AK89"/>
    <mergeCell ref="W88:W89"/>
    <mergeCell ref="AN90:AU90"/>
    <mergeCell ref="X98:AK98"/>
    <mergeCell ref="X91:AK91"/>
    <mergeCell ref="AN101:AU101"/>
    <mergeCell ref="N100:U100"/>
    <mergeCell ref="X100:AK100"/>
    <mergeCell ref="AN100:AU100"/>
    <mergeCell ref="X93:AK93"/>
    <mergeCell ref="AN93:AU93"/>
    <mergeCell ref="BX88:CK89"/>
    <mergeCell ref="AN96:AU96"/>
    <mergeCell ref="AX96:BK96"/>
    <mergeCell ref="BN96:BU96"/>
    <mergeCell ref="BX96:CK96"/>
    <mergeCell ref="BN80:BU80"/>
    <mergeCell ref="BX78:CK78"/>
    <mergeCell ref="BX80:CK80"/>
    <mergeCell ref="AX92:BK92"/>
    <mergeCell ref="AW88:AW89"/>
    <mergeCell ref="BX90:CK90"/>
    <mergeCell ref="BX91:CK91"/>
    <mergeCell ref="BX92:CK92"/>
    <mergeCell ref="BN90:BU90"/>
    <mergeCell ref="BN91:BU91"/>
    <mergeCell ref="BN92:BU92"/>
    <mergeCell ref="BN93:BU93"/>
    <mergeCell ref="BX93:CK93"/>
    <mergeCell ref="BN94:BU94"/>
    <mergeCell ref="BN95:BU95"/>
    <mergeCell ref="AX91:BK91"/>
    <mergeCell ref="AX95:BK95"/>
    <mergeCell ref="AX83:BK83"/>
    <mergeCell ref="AX90:BK90"/>
    <mergeCell ref="BX107:CK107"/>
    <mergeCell ref="BX97:CK97"/>
    <mergeCell ref="AX97:BK97"/>
    <mergeCell ref="BX105:CK105"/>
    <mergeCell ref="BN106:BU106"/>
    <mergeCell ref="BX106:CK106"/>
    <mergeCell ref="BX103:CK103"/>
    <mergeCell ref="BX100:CK100"/>
    <mergeCell ref="BN101:BU101"/>
    <mergeCell ref="BX101:CK101"/>
    <mergeCell ref="BX99:CK99"/>
    <mergeCell ref="BN100:BU100"/>
    <mergeCell ref="BN105:BU105"/>
    <mergeCell ref="AX105:BK105"/>
    <mergeCell ref="BX104:CK104"/>
    <mergeCell ref="AX102:BK102"/>
    <mergeCell ref="BN97:BU97"/>
    <mergeCell ref="AX108:BK108"/>
    <mergeCell ref="BN108:BU108"/>
    <mergeCell ref="BX108:CK108"/>
    <mergeCell ref="N107:U107"/>
    <mergeCell ref="X107:AK107"/>
    <mergeCell ref="AN107:AU107"/>
    <mergeCell ref="BN109:BU109"/>
    <mergeCell ref="F97:G97"/>
    <mergeCell ref="F98:G98"/>
    <mergeCell ref="F102:G102"/>
    <mergeCell ref="F103:G103"/>
    <mergeCell ref="F99:G99"/>
    <mergeCell ref="N99:U99"/>
    <mergeCell ref="X99:AK99"/>
    <mergeCell ref="AN99:AU99"/>
    <mergeCell ref="AX99:BK99"/>
    <mergeCell ref="BN99:BU99"/>
    <mergeCell ref="AX107:BK107"/>
    <mergeCell ref="BN107:BU107"/>
    <mergeCell ref="BN102:BU102"/>
    <mergeCell ref="BN98:BU98"/>
    <mergeCell ref="AX104:BK104"/>
    <mergeCell ref="AX106:BK106"/>
    <mergeCell ref="AN106:AU106"/>
    <mergeCell ref="AX109:BK109"/>
    <mergeCell ref="F101:G101"/>
    <mergeCell ref="N101:U101"/>
    <mergeCell ref="X101:AK101"/>
    <mergeCell ref="BN60:BU60"/>
    <mergeCell ref="J61:K61"/>
    <mergeCell ref="N61:U61"/>
    <mergeCell ref="AN61:AU61"/>
    <mergeCell ref="A69:K69"/>
    <mergeCell ref="F75:G75"/>
    <mergeCell ref="F76:G76"/>
    <mergeCell ref="F77:G77"/>
    <mergeCell ref="AN73:AU73"/>
    <mergeCell ref="X75:AK75"/>
    <mergeCell ref="X76:AK76"/>
    <mergeCell ref="X62:AK62"/>
    <mergeCell ref="X67:AK67"/>
    <mergeCell ref="X64:AK64"/>
    <mergeCell ref="X63:AK63"/>
    <mergeCell ref="X66:AK66"/>
    <mergeCell ref="BN75:BU75"/>
    <mergeCell ref="J66:K66"/>
    <mergeCell ref="AX65:BK65"/>
    <mergeCell ref="AX66:BK66"/>
    <mergeCell ref="AX67:BK67"/>
    <mergeCell ref="BN69:CK69"/>
    <mergeCell ref="BX67:CK67"/>
    <mergeCell ref="BN62:BU62"/>
    <mergeCell ref="A107:A108"/>
    <mergeCell ref="B107:B108"/>
    <mergeCell ref="A67:B67"/>
    <mergeCell ref="D67:E67"/>
    <mergeCell ref="F67:H67"/>
    <mergeCell ref="J67:K67"/>
    <mergeCell ref="N67:U67"/>
    <mergeCell ref="D64:E64"/>
    <mergeCell ref="F64:H64"/>
    <mergeCell ref="N104:U104"/>
    <mergeCell ref="N97:U97"/>
    <mergeCell ref="A63:B66"/>
    <mergeCell ref="D63:E63"/>
    <mergeCell ref="F63:H63"/>
    <mergeCell ref="J63:K63"/>
    <mergeCell ref="D82:E82"/>
    <mergeCell ref="D83:E83"/>
    <mergeCell ref="N71:AK71"/>
    <mergeCell ref="F94:G94"/>
    <mergeCell ref="F95:G95"/>
    <mergeCell ref="BN42:BU42"/>
    <mergeCell ref="BX42:CK42"/>
    <mergeCell ref="AN42:AU42"/>
    <mergeCell ref="A25:A30"/>
    <mergeCell ref="C25:D30"/>
    <mergeCell ref="N27:U27"/>
    <mergeCell ref="AW25:AW30"/>
    <mergeCell ref="AX25:BK30"/>
    <mergeCell ref="BN25:BU30"/>
    <mergeCell ref="BV25:BV30"/>
    <mergeCell ref="AX38:BK38"/>
    <mergeCell ref="AN39:AU39"/>
    <mergeCell ref="AN38:AU38"/>
    <mergeCell ref="BX38:CK38"/>
    <mergeCell ref="BN39:BU39"/>
    <mergeCell ref="BX39:CK39"/>
    <mergeCell ref="BN37:CK37"/>
    <mergeCell ref="BN35:CK35"/>
    <mergeCell ref="BN31:BU31"/>
    <mergeCell ref="BX31:CK31"/>
    <mergeCell ref="N29:U29"/>
    <mergeCell ref="N30:U30"/>
    <mergeCell ref="BN41:BU41"/>
    <mergeCell ref="BX40:CK40"/>
    <mergeCell ref="J46:K46"/>
    <mergeCell ref="F52:H52"/>
    <mergeCell ref="D46:E46"/>
    <mergeCell ref="D54:E54"/>
    <mergeCell ref="F54:H54"/>
    <mergeCell ref="BX45:CK45"/>
    <mergeCell ref="BN46:BU46"/>
    <mergeCell ref="BX46:CK46"/>
    <mergeCell ref="BX54:CK54"/>
    <mergeCell ref="BN51:BU51"/>
    <mergeCell ref="BN48:BU48"/>
    <mergeCell ref="BX48:CK48"/>
    <mergeCell ref="D51:E51"/>
    <mergeCell ref="F51:H51"/>
    <mergeCell ref="J51:K51"/>
    <mergeCell ref="N51:U51"/>
    <mergeCell ref="X51:AK51"/>
    <mergeCell ref="AN52:AU52"/>
    <mergeCell ref="AX52:BK52"/>
    <mergeCell ref="AN54:AU54"/>
    <mergeCell ref="AN51:AU51"/>
    <mergeCell ref="AX51:BK51"/>
    <mergeCell ref="BX47:CK47"/>
    <mergeCell ref="N45:U45"/>
    <mergeCell ref="AX61:BK61"/>
    <mergeCell ref="AX62:BK62"/>
    <mergeCell ref="AX63:BK63"/>
    <mergeCell ref="A61:B62"/>
    <mergeCell ref="N63:U63"/>
    <mergeCell ref="C60:E60"/>
    <mergeCell ref="F60:H60"/>
    <mergeCell ref="J60:K60"/>
    <mergeCell ref="N60:U60"/>
    <mergeCell ref="D61:E61"/>
    <mergeCell ref="F61:H61"/>
    <mergeCell ref="A60:B60"/>
    <mergeCell ref="X60:AK60"/>
    <mergeCell ref="X61:AK61"/>
    <mergeCell ref="AN74:AU74"/>
    <mergeCell ref="AX74:BK74"/>
    <mergeCell ref="AN65:AU65"/>
    <mergeCell ref="X65:AK65"/>
    <mergeCell ref="X73:AK73"/>
    <mergeCell ref="AN72:AU72"/>
    <mergeCell ref="AX72:BK72"/>
    <mergeCell ref="BN74:BU74"/>
    <mergeCell ref="A53:B54"/>
    <mergeCell ref="D53:E53"/>
    <mergeCell ref="F53:H53"/>
    <mergeCell ref="J53:K53"/>
    <mergeCell ref="A57:K57"/>
    <mergeCell ref="N53:U53"/>
    <mergeCell ref="X53:AK53"/>
    <mergeCell ref="N69:AK69"/>
    <mergeCell ref="AN69:BK69"/>
    <mergeCell ref="AN60:AU60"/>
    <mergeCell ref="AX60:BK60"/>
    <mergeCell ref="AN64:AU64"/>
    <mergeCell ref="AN67:AU67"/>
    <mergeCell ref="AN63:AU63"/>
    <mergeCell ref="N66:U66"/>
    <mergeCell ref="AN66:AU66"/>
    <mergeCell ref="BX74:CK74"/>
    <mergeCell ref="B115:D115"/>
    <mergeCell ref="B116:D116"/>
    <mergeCell ref="B117:D117"/>
    <mergeCell ref="B114:D114"/>
    <mergeCell ref="F104:G104"/>
    <mergeCell ref="F105:G105"/>
    <mergeCell ref="F106:G106"/>
    <mergeCell ref="F107:G107"/>
    <mergeCell ref="F108:G108"/>
    <mergeCell ref="F109:G109"/>
    <mergeCell ref="F110:G110"/>
    <mergeCell ref="B109:B110"/>
    <mergeCell ref="N109:U109"/>
    <mergeCell ref="X109:AK109"/>
    <mergeCell ref="BX109:CK109"/>
    <mergeCell ref="N110:U110"/>
    <mergeCell ref="X110:AK110"/>
    <mergeCell ref="AN110:AU110"/>
    <mergeCell ref="AX110:BK110"/>
    <mergeCell ref="BN110:BU110"/>
    <mergeCell ref="BX110:CK110"/>
    <mergeCell ref="BN104:BU104"/>
    <mergeCell ref="X74:AK74"/>
  </mergeCells>
  <hyperlinks>
    <hyperlink ref="N53" r:id="rId1" display="https://www.idu.gov.co/Archivos_Portal/2022/Transparencia/planeacion/rendicion-de-cuentas/03-marzo/INFORME-CONSOLIDADO-AUDIENCIA-PUBLICA-DIALOGO-CIUDADANO-SECTOR-MOVILIDAD-2021-REALIZADO-EN-2022.pdf"/>
    <hyperlink ref="N67" r:id="rId2" display="https://www.idu.gov.co/page/observatorio-2022"/>
    <hyperlink ref="AN48" r:id="rId3"/>
  </hyperlinks>
  <printOptions horizontalCentered="1"/>
  <pageMargins left="0.43307086614173229" right="0.31496062992125984" top="0.31" bottom="0.43307086614173229" header="0.31496062992125984" footer="0.31496062992125984"/>
  <pageSetup paperSize="14" scale="46" fitToHeight="0" orientation="landscape" r:id="rId4"/>
  <headerFooter>
    <oddFooter>&amp;R&amp;"Arial,Negrita"&amp;9Pág. &amp;P / &amp;N</oddFooter>
  </headerFooter>
  <rowBreaks count="1" manualBreakCount="1">
    <brk id="32" max="16383" man="1"/>
  </rowBreak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PAAC_2022_08_31</vt:lpstr>
      <vt:lpstr>PAAC_2022_08_31!Área_de_impresión</vt:lpstr>
      <vt:lpstr>PAAC_2022_08_31!Títulos_a_imprimir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Oswaldo Barajas Sierra</dc:creator>
  <cp:lastModifiedBy>TELETRABAJO</cp:lastModifiedBy>
  <cp:lastPrinted>2019-04-30T00:59:17Z</cp:lastPrinted>
  <dcterms:created xsi:type="dcterms:W3CDTF">2016-04-20T15:34:12Z</dcterms:created>
  <dcterms:modified xsi:type="dcterms:W3CDTF">2022-11-02T00:59:12Z</dcterms:modified>
</cp:coreProperties>
</file>