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FORMATO" sheetId="4" r:id="rId1"/>
    <sheet name="INSTRUCTIVO" sheetId="6" r:id="rId2"/>
    <sheet name="CONTROL" sheetId="8" r:id="rId3"/>
    <sheet name="Hoja2" sheetId="2" state="hidden" r:id="rId4"/>
    <sheet name="Hoja3" sheetId="3" state="hidden" r:id="rId5"/>
    <sheet name="Hoja1" sheetId="5" state="hidden" r:id="rId6"/>
  </sheets>
  <externalReferences>
    <externalReference r:id="rId7"/>
  </externalReferences>
  <definedNames>
    <definedName name="AÑO">Hoja1!$D$6:$D$36</definedName>
    <definedName name="_xlnm.Print_Area" localSheetId="2">CONTROL!$A$1:$K$47</definedName>
    <definedName name="_xlnm.Print_Area" localSheetId="0">FORMATO!$A$1:$R$71</definedName>
    <definedName name="_xlnm.Print_Area" localSheetId="1">INSTRUCTIVO!$A$1:$R$73</definedName>
    <definedName name="areas">Hoja1!$G$10:$G$15</definedName>
    <definedName name="Decision" localSheetId="2">#REF!</definedName>
    <definedName name="Decision">#REF!</definedName>
    <definedName name="DIA">Hoja1!$B$6:$B$36</definedName>
    <definedName name="DT">Hoja1!$G$5:$G$6</definedName>
    <definedName name="GENERAL">Hoja1!$F$5</definedName>
    <definedName name="luto" localSheetId="1">INSTRUCTIVO!$H$72</definedName>
    <definedName name="luto">FORMATO!$H$70</definedName>
    <definedName name="MES">Hoja1!$C$6:$C$17</definedName>
    <definedName name="ST" localSheetId="2">[1]Hoja1!$B$3:$B$8</definedName>
    <definedName name="ST">Hoja1!$H$5:$H$8</definedName>
    <definedName name="tabla">Hoja1!$G$10:$I$15</definedName>
    <definedName name="TABLA1" localSheetId="2">[1]Hoja1!$B$3:$D$8</definedName>
    <definedName name="tabla1">Hoja1!$G$9:$I$15</definedName>
    <definedName name="_xlnm.Print_Titles" localSheetId="0">FORMATO!$1:$20</definedName>
    <definedName name="_xlnm.Print_Titles" localSheetId="1">INSTRUCTIVO!$1:$20</definedName>
    <definedName name="TOTAL">[1]FORMATO!$P$32</definedName>
    <definedName name="Valoracion" localSheetId="2">#REF!</definedName>
    <definedName name="Valoracion">#REF!</definedName>
    <definedName name="VALORACIÓN" localSheetId="2">#REF!</definedName>
    <definedName name="VALORACIÓN">#REF!</definedName>
  </definedNames>
  <calcPr calcId="145621"/>
</workbook>
</file>

<file path=xl/calcChain.xml><?xml version="1.0" encoding="utf-8"?>
<calcChain xmlns="http://schemas.openxmlformats.org/spreadsheetml/2006/main">
  <c r="H4" i="8" l="1"/>
  <c r="A2" i="8" l="1"/>
  <c r="A4" i="8" l="1"/>
  <c r="C4" i="8"/>
  <c r="A4" i="6"/>
  <c r="X59" i="6"/>
  <c r="W59" i="6"/>
  <c r="Q59" i="6"/>
  <c r="X57" i="6"/>
  <c r="W57" i="6"/>
  <c r="X56" i="6"/>
  <c r="W56" i="6"/>
  <c r="X55" i="6"/>
  <c r="W55" i="6"/>
  <c r="X54" i="6"/>
  <c r="W54" i="6"/>
  <c r="X53" i="6"/>
  <c r="W53" i="6"/>
  <c r="X52" i="6"/>
  <c r="W52" i="6"/>
  <c r="X51" i="6"/>
  <c r="W51" i="6"/>
  <c r="X50" i="6"/>
  <c r="W50" i="6"/>
  <c r="X49" i="6"/>
  <c r="W49" i="6"/>
  <c r="X48" i="6"/>
  <c r="W48" i="6"/>
  <c r="X47" i="6"/>
  <c r="W47" i="6"/>
  <c r="X46" i="6"/>
  <c r="W46" i="6"/>
  <c r="X45" i="6"/>
  <c r="W45" i="6"/>
  <c r="X44" i="6"/>
  <c r="W44" i="6"/>
  <c r="X43" i="6"/>
  <c r="W43" i="6"/>
  <c r="X42" i="6"/>
  <c r="W42" i="6"/>
  <c r="X41" i="6"/>
  <c r="W41" i="6"/>
  <c r="Q40" i="6"/>
  <c r="G19" i="6" s="1"/>
  <c r="X39" i="6"/>
  <c r="W39" i="6"/>
  <c r="X38" i="6"/>
  <c r="W38" i="6"/>
  <c r="X37" i="6"/>
  <c r="W37" i="6"/>
  <c r="X36" i="6"/>
  <c r="W36" i="6"/>
  <c r="Q36" i="6"/>
  <c r="X34" i="6"/>
  <c r="W34" i="6"/>
  <c r="X33" i="6"/>
  <c r="W33" i="6"/>
  <c r="X32" i="6"/>
  <c r="W32" i="6"/>
  <c r="X31" i="6"/>
  <c r="W31" i="6"/>
  <c r="X30" i="6"/>
  <c r="W30" i="6"/>
  <c r="X29" i="6"/>
  <c r="W29" i="6"/>
  <c r="X28" i="6"/>
  <c r="W28" i="6"/>
  <c r="Q27" i="6"/>
  <c r="W26" i="6"/>
  <c r="X26" i="6" s="1"/>
  <c r="W25" i="6"/>
  <c r="X25" i="6" s="1"/>
  <c r="W24" i="6"/>
  <c r="X24" i="6" s="1"/>
  <c r="W23" i="6"/>
  <c r="X23" i="6" s="1"/>
  <c r="W22" i="6"/>
  <c r="X22" i="6" s="1"/>
  <c r="Q28" i="6" l="1"/>
  <c r="G60" i="6"/>
  <c r="Q41" i="6"/>
  <c r="N6" i="4"/>
  <c r="N7" i="4"/>
  <c r="G15" i="5"/>
  <c r="G14" i="5"/>
  <c r="Q60" i="6" l="1"/>
  <c r="Q40" i="4"/>
  <c r="Q27" i="4"/>
  <c r="G19" i="4" l="1"/>
  <c r="G60" i="4"/>
  <c r="X59" i="4"/>
  <c r="Q59" i="4" s="1"/>
  <c r="W59" i="4"/>
  <c r="X57" i="4"/>
  <c r="W57" i="4"/>
  <c r="X56" i="4"/>
  <c r="W56" i="4"/>
  <c r="X55" i="4"/>
  <c r="W55" i="4"/>
  <c r="X54" i="4"/>
  <c r="W54" i="4"/>
  <c r="X53" i="4"/>
  <c r="W53" i="4"/>
  <c r="X52" i="4"/>
  <c r="W52" i="4"/>
  <c r="X51" i="4"/>
  <c r="W51" i="4"/>
  <c r="X50" i="4"/>
  <c r="W50" i="4"/>
  <c r="X49" i="4"/>
  <c r="W49" i="4"/>
  <c r="X48" i="4"/>
  <c r="W48" i="4"/>
  <c r="X47" i="4"/>
  <c r="W47" i="4"/>
  <c r="X46" i="4"/>
  <c r="W46" i="4"/>
  <c r="X45" i="4"/>
  <c r="W45" i="4"/>
  <c r="X44" i="4"/>
  <c r="W44" i="4"/>
  <c r="X43" i="4"/>
  <c r="W43" i="4"/>
  <c r="X42" i="4"/>
  <c r="W42" i="4"/>
  <c r="X41" i="4"/>
  <c r="W41" i="4"/>
  <c r="X39" i="4"/>
  <c r="W39" i="4"/>
  <c r="X38" i="4"/>
  <c r="W38" i="4"/>
  <c r="X37" i="4"/>
  <c r="W37" i="4"/>
  <c r="X36" i="4"/>
  <c r="W36" i="4"/>
  <c r="W29" i="4"/>
  <c r="W30" i="4"/>
  <c r="W31" i="4"/>
  <c r="W32" i="4"/>
  <c r="W33" i="4"/>
  <c r="W34" i="4"/>
  <c r="W28" i="4"/>
  <c r="W23" i="4"/>
  <c r="X23" i="4" s="1"/>
  <c r="W24" i="4"/>
  <c r="X24" i="4" s="1"/>
  <c r="W25" i="4"/>
  <c r="X25" i="4" s="1"/>
  <c r="W26" i="4"/>
  <c r="X26" i="4" s="1"/>
  <c r="W22" i="4"/>
  <c r="X22" i="4" s="1"/>
  <c r="X29" i="4"/>
  <c r="X30" i="4"/>
  <c r="X31" i="4"/>
  <c r="X32" i="4"/>
  <c r="X33" i="4"/>
  <c r="X34" i="4"/>
  <c r="X28" i="4"/>
  <c r="Q41" i="4" l="1"/>
  <c r="Q22" i="4"/>
  <c r="Q36" i="4"/>
  <c r="Q28" i="4"/>
  <c r="Q19" i="4" l="1"/>
  <c r="Q60" i="4"/>
</calcChain>
</file>

<file path=xl/sharedStrings.xml><?xml version="1.0" encoding="utf-8"?>
<sst xmlns="http://schemas.openxmlformats.org/spreadsheetml/2006/main" count="341" uniqueCount="160">
  <si>
    <t>ÍTEM</t>
  </si>
  <si>
    <t>COMPONENTE AMBIENTAL</t>
  </si>
  <si>
    <t xml:space="preserve">ÍNDICE DE PONDERACIÓN </t>
  </si>
  <si>
    <t>COMPONENTE</t>
  </si>
  <si>
    <t>El contratista mantiene actualizado el contenido de las carpetas A&amp;SST exigidas</t>
  </si>
  <si>
    <t>Se cumple con el plan de acciones correctivas y/o preventivas a las observaciones en el ámbito A&amp;SST hechas por la Interventoría o el IDU en el desarrollo de las actividades del proyecto</t>
  </si>
  <si>
    <t>La brigada de orden, aseo y limpieza – BOAL está conformada y dotada de acuerdo a lo especificado en el pliego de condiciones y cumple sus funciones.</t>
  </si>
  <si>
    <t>Se entrega de manera oportuna de acuerdo a lo definido en los comités, todos los soportes de proveedores de materiales y sitio de disposición final de RCD producto de las actividades de obra.</t>
  </si>
  <si>
    <t>Se cumple con todos los procedimientos ofertados en el MAO aprobado</t>
  </si>
  <si>
    <t>Se implementan las medidas de manejo necesarias para impedir el aporte de sólidos o sustancias contaminantes al sistema de alcantarillado o cuerpos de agua.</t>
  </si>
  <si>
    <t>Los acopios de materiales y RCD se adecuan y mantienen de acuerdo a lo especificado en los documentos contractuales.</t>
  </si>
  <si>
    <t>El campamento de obra se encuentra debidamente demarcado, señalizado, ordenado y aseado de acuerdo a lo ofertado en el MAO.</t>
  </si>
  <si>
    <t>Todos los vehículos de transporte de residuos cumplen con la normativa vigente.</t>
  </si>
  <si>
    <t>Todos los vehículos y maquinaria que salen del frente de obra se encuentran libres de residuos de materiales o RCD que puedan desprenderse en las vías. Se implementa un sistema de verificación de este Ítem.</t>
  </si>
  <si>
    <t>Todos los frentes de obra se encuentran ordenados y limpios y cumplen con lo establecido en el MAO.</t>
  </si>
  <si>
    <t>Se implementa las medidas definidas en el MAO para controlar las emisiones de material particulado en la obra.</t>
  </si>
  <si>
    <t>Las zonas verdes en el área de intervención de la obra se encuentran libres de materiales de construcción, a menos que se cuente con la autorización de la interventoría y/o la Autoridad Competente para uso temporal. Las zonas verdes usadas temporalmente deben quedan en condiciones iguales o mejores a las presentes antes de la afectación.</t>
  </si>
  <si>
    <t>Se realiza la ejecución de tratamientos silviculturales y el procedimiento de avifauna según lo estipulado por el Manual de Silvicultura Urbana del JBB y en cumplimiento de la Resolución de aprobación emitida por la AAC</t>
  </si>
  <si>
    <t>Se realiza el seguimiento y mantenimiento periódico de los individuos vegetales del área de influencia del contrato.</t>
  </si>
  <si>
    <t>Las unidades sanitarias se encuentran de acuerdo a lo especificado en los pliegos de condiciones y/o en la normativa vigente</t>
  </si>
  <si>
    <t>Se realiza la protección a excavaciones de acuerdo a lo especificado en los pliegos de condiciones, normativa y/o documento técnico que lo indique.</t>
  </si>
  <si>
    <t>Todos los trabajadores tienen y utilizan adecuadamente la dotación y elementos de protección individual señalados en la matriz de EPI presentada en el SGSST incluido en el MAO aprobado, los cuales debe estar en el buenas condiciones de acuerdo a lo indicado por el fabricante.</t>
  </si>
  <si>
    <t>Todos los frentes de obra cuentan con el kit de emergencias especificado en los documentos contractuales.</t>
  </si>
  <si>
    <t>Se tiene implementada toda la señalización SST de acuerdo a lo especificado en los pliegos de condiciones.</t>
  </si>
  <si>
    <t>Se implementan los planes de emergencia en todos los frentes de obra</t>
  </si>
  <si>
    <t xml:space="preserve">El campamento y almacenes se encuentran debidamente dotados de equipos de primeros auxilios y equipos para el control de conflagraciones </t>
  </si>
  <si>
    <t>Se cumplen con todos los requerimientos establecidos en los pliegos de condiciones relacionados con maquinaria,  equipos y vehículos.</t>
  </si>
  <si>
    <t>Todo el personal que labora en el proyecto está afiliado de acuerdo a la ley a ARL, EPS y AFP; el contratista se encuentra al día en los pagos de acuerdo a los tiempos establecidos por ley y estos soportes se encuentran en la carpeta correspondiente dentro del campamento.</t>
  </si>
  <si>
    <t>Se socializa a todo el personal de la obra la política de seguridad y salud en el trabajo y el reglamento de higiene y seguridad industrial firmada por el Representante Legal, se encuentra en un lugar visible de las instalaciones temporales y se cuenta con los soportes requeridos.</t>
  </si>
  <si>
    <t>Los miembros del COPASST o Vigía y Comité de Convivencia Laboral se reúnen según lo establecido en la Ley; se cuenta con el cronograma de reuniones, plan de trabajo general de acuerdo a sus funciones y se entregan las actas de reunión.</t>
  </si>
  <si>
    <t>Todos los trabajadores cuentan con inducción, capacitación y entrenamiento en SG-SST y SGA; además son notificados de los riesgos de acuerdo al cargo a ocupar y se cuenta con los soportes de ejecución de la actividad.</t>
  </si>
  <si>
    <t>Se realizan las actividades de Promoción y Prevención a todos los trabajadores según lo establecido en el SGSST incluido en el MAO aprobado.</t>
  </si>
  <si>
    <t>Todos los frentes de obra cuentan con sitio exclusivo para que los trabajadores se cambien y guarden sus objetos personales y EPI.</t>
  </si>
  <si>
    <t>Todas las sustancias químicas están inventariadas y cuentan con hoja de seguridad, las cuales están socializadas al personal involucrado en su manejo.</t>
  </si>
  <si>
    <t xml:space="preserve">Se cumple con el Programa de Mantenimiento (incluido en el MAO aprobado) para la maquinaria,  equipos y vehículos utilizados en obra. </t>
  </si>
  <si>
    <t>Se han conformado las Brigadas de Emergencia, se encuentran activas e identificadas, cuentan con un plan de capacitación y entrenamiento periódico, el cual se ejecuta y existen los soportes.  Se realizan simulacros de emergencia.</t>
  </si>
  <si>
    <t>Se mantiene instalado y en buenas condiciones el cerramiento relacionado con la gestión Ambiental y SST de los frentes en intervención de acuerdo a lo especificado en el pliego de condiciones.</t>
  </si>
  <si>
    <t>TOTAL</t>
  </si>
  <si>
    <t>COMPONENTE A: CUMPLIMIENTO A OBLIGACIONES AMBIENTALES Y SST CONTRACTUALES</t>
  </si>
  <si>
    <t>COMPONENTE B: MANEJO AMBIENTAL EN LA EJECUCIÓN DE ACTIVIDADES CONSTRUCTIVAS</t>
  </si>
  <si>
    <t>COMPONENTE C: MANEJO DE LA VEGETACIÓN Y PAISAJISMO</t>
  </si>
  <si>
    <t>COMPONENTE D: GESTIÓN EN SEGURIDAD Y SALUD EN EL TRABAJO</t>
  </si>
  <si>
    <t>COMPONENTE E: PROGRAMA DE SEÑALIZACIÓN DE SEGURIDAD</t>
  </si>
  <si>
    <t>OBSERVACIONES EN CASO DE 0%</t>
  </si>
  <si>
    <t>TOTAL EVALUADO</t>
  </si>
  <si>
    <t>Aplicabilidad</t>
  </si>
  <si>
    <t>APLICABILIDAD</t>
  </si>
  <si>
    <t>Ponderación</t>
  </si>
  <si>
    <t>Aplica</t>
  </si>
  <si>
    <t>% CUMPLI.</t>
  </si>
  <si>
    <t>Porcentaje Total Componentes</t>
  </si>
  <si>
    <t>Calificación total</t>
  </si>
  <si>
    <r>
      <t xml:space="preserve">Sí existen individuos arbóreos en el área de influencia directa de la obra, éstos se encuentran debidamente protegidos según las especificaciones que al respecto se incluyen en el estipulado en </t>
    </r>
    <r>
      <rPr>
        <sz val="8"/>
        <rFont val="Arial"/>
        <family val="2"/>
      </rPr>
      <t>el apéndice A&amp;SST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>y sin afectación alguna por las actividades o acciones de obra.</t>
    </r>
  </si>
  <si>
    <t>FORMATO</t>
  </si>
  <si>
    <t>CÓDIGO</t>
  </si>
  <si>
    <t>PROCESO</t>
  </si>
  <si>
    <t>VERSIÓN</t>
  </si>
  <si>
    <t>FICHAS DE SEGUIMIENTO DE LABORES AMBIENTALES</t>
  </si>
  <si>
    <t>GESTIÓN AMBIENTAL, CALIDAD Y SST</t>
  </si>
  <si>
    <t>SUBDIRECCIÓN GENERAL</t>
  </si>
  <si>
    <t>SUBDIRECCIÓN TÉCNICA</t>
  </si>
  <si>
    <t>DÍA</t>
  </si>
  <si>
    <t xml:space="preserve">MES </t>
  </si>
  <si>
    <t>AÑO</t>
  </si>
  <si>
    <t>INTERVENTORÍA:</t>
  </si>
  <si>
    <t>CONTRATISTA DE OBRA:</t>
  </si>
  <si>
    <t>CONTRATO DE OBRA N°</t>
  </si>
  <si>
    <t>PERIODO ENTRE HASTA</t>
  </si>
  <si>
    <t>DIA</t>
  </si>
  <si>
    <t>MES</t>
  </si>
  <si>
    <t>OBJETO CONTRATO DE OBRA:</t>
  </si>
  <si>
    <t>FECHA DILIGENCIAMIENTO</t>
  </si>
  <si>
    <t>CONTRATO INTERVENTORÍA N°</t>
  </si>
  <si>
    <t>DIRECCIÓN TÉCNICA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</si>
  <si>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</si>
  <si>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</si>
  <si>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</si>
  <si>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</si>
  <si>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</si>
  <si>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</si>
  <si>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</si>
  <si>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</si>
  <si>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</si>
  <si>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</si>
  <si>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</si>
  <si>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</si>
  <si>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Original: Interventoría</t>
  </si>
  <si>
    <t>1era copia: Contratista</t>
  </si>
  <si>
    <t>2da copia: IDU</t>
  </si>
  <si>
    <t>DE MANTENIMIENTO</t>
  </si>
  <si>
    <t>DE CONSTRUCCIONES</t>
  </si>
  <si>
    <t>DE MANTENIMIENTO SUBSISTEMA VIAL</t>
  </si>
  <si>
    <t>DE MANTENIMIENTO SUBSISTEMA TRANSPORTE</t>
  </si>
  <si>
    <t>DE EJECUCIÓN SUBSISTEMA VIAL</t>
  </si>
  <si>
    <t>DE EJECUCIÓN SUBSISTEMA TRANSPORTE</t>
  </si>
  <si>
    <t>DE INFRAESTRUCTURA</t>
  </si>
  <si>
    <t>st</t>
  </si>
  <si>
    <t>Dt</t>
  </si>
  <si>
    <t>SG</t>
  </si>
  <si>
    <t>DE DESARROLLO URBANO</t>
  </si>
  <si>
    <t>DE PROYECTOS</t>
  </si>
  <si>
    <t>DE PREDIOS</t>
  </si>
  <si>
    <t>Seleccione el dia</t>
  </si>
  <si>
    <t>Seleccione el mes</t>
  </si>
  <si>
    <t>Seleccione el año</t>
  </si>
  <si>
    <t>No Escribir (Celda configurada)</t>
  </si>
  <si>
    <t>Seleccionar de la lista desplegable</t>
  </si>
  <si>
    <t>Escriba en número del contrato IDU</t>
  </si>
  <si>
    <r>
      <t xml:space="preserve">CONTRATISTA DE OBRA: </t>
    </r>
    <r>
      <rPr>
        <sz val="12"/>
        <color rgb="FF0000FF"/>
        <rFont val="Calibri"/>
        <family val="2"/>
        <scheme val="minor"/>
      </rPr>
      <t>Escribir nombre de la IContratista (Sociedad, Union Temporal, etc.)</t>
    </r>
  </si>
  <si>
    <r>
      <t xml:space="preserve">INTERVENTORÍA: </t>
    </r>
    <r>
      <rPr>
        <sz val="12"/>
        <color rgb="FF0000FF"/>
        <rFont val="Calibri"/>
        <family val="2"/>
        <scheme val="minor"/>
      </rPr>
      <t>Escribir nombre de la Interventoria (Sociedad, Union Temporal, etc.)</t>
    </r>
  </si>
  <si>
    <r>
      <t xml:space="preserve">OBJETO CONTRATO DE OBRA: </t>
    </r>
    <r>
      <rPr>
        <sz val="12"/>
        <color rgb="FF0000FF"/>
        <rFont val="Calibri"/>
        <family val="2"/>
        <scheme val="minor"/>
      </rPr>
      <t>Transcriba el Objeto Exacto del contrato IDU</t>
    </r>
  </si>
  <si>
    <t>VALOR PREDETERMINADO según pliegos (cambie según lo determine)</t>
  </si>
  <si>
    <t>Solo cambiar cuando No aplique y colocar 0% en el indice de ponderación de lo contrario No Modificar</t>
  </si>
  <si>
    <r>
      <t xml:space="preserve">Seleccionar Unicamente </t>
    </r>
    <r>
      <rPr>
        <b/>
        <sz val="7"/>
        <color rgb="FF0000FF"/>
        <rFont val="Arial"/>
        <family val="2"/>
      </rPr>
      <t>(1: Si cumplio; 0: No Cumple)</t>
    </r>
  </si>
  <si>
    <t>Solo diligenciar en caso de no cumplir, (justificar por que no y escribir de manera general que se hará para cumplir)</t>
  </si>
  <si>
    <t>No modificar</t>
  </si>
  <si>
    <t>ESTE VALOR SIEMPRE DEBE SER 100%, SI SE AJUSTAN LOS COMPONENTES O LOS INDICES DE PONDERACIÓN, AJUSTAR</t>
  </si>
  <si>
    <r>
      <t xml:space="preserve">ESTE VALOR SIEMPRE DEBE SER </t>
    </r>
    <r>
      <rPr>
        <b/>
        <sz val="6"/>
        <color rgb="FF0000FF"/>
        <rFont val="Calibri"/>
        <family val="2"/>
        <scheme val="minor"/>
      </rPr>
      <t>100%</t>
    </r>
    <r>
      <rPr>
        <sz val="6"/>
        <color rgb="FF0000FF"/>
        <rFont val="Calibri"/>
        <family val="2"/>
        <scheme val="minor"/>
      </rPr>
      <t xml:space="preserve">, SI SE AJUSTAN LOS COMPONENTES O LOS INDICES DE PONDERACIÓN, </t>
    </r>
    <r>
      <rPr>
        <b/>
        <sz val="6"/>
        <color rgb="FF0000FF"/>
        <rFont val="Calibri"/>
        <family val="2"/>
        <scheme val="minor"/>
      </rPr>
      <t>AJUSTAR</t>
    </r>
  </si>
  <si>
    <t>(NOMBRE)</t>
  </si>
  <si>
    <t>(FIRMA)</t>
  </si>
  <si>
    <t>DIRECTOR DE  INTERVENTORÍA</t>
  </si>
  <si>
    <t>DIRECTOR DE OBRA CONTRATISTA</t>
  </si>
  <si>
    <t>(Nombre)</t>
  </si>
  <si>
    <r>
      <t xml:space="preserve">(FIRMA)  </t>
    </r>
    <r>
      <rPr>
        <sz val="9"/>
        <color rgb="FF0000FF"/>
        <rFont val="Calibri"/>
        <family val="2"/>
        <scheme val="minor"/>
      </rPr>
      <t>Escribir el Nombre en letra legible y Fimar (Profesional 1 ej: Ambiental)</t>
    </r>
  </si>
  <si>
    <r>
      <t xml:space="preserve">(FIRMA) </t>
    </r>
    <r>
      <rPr>
        <sz val="9"/>
        <color rgb="FF0000FF"/>
        <rFont val="Calibri"/>
        <family val="2"/>
        <scheme val="minor"/>
      </rPr>
      <t>Escribir el Nombre en letra legible y Fimar (Profesional 2 ej: SST)</t>
    </r>
  </si>
  <si>
    <t>2da copia: IDU Expediente Orfeo_________________</t>
  </si>
  <si>
    <r>
      <t xml:space="preserve">(FIRMA) </t>
    </r>
    <r>
      <rPr>
        <sz val="9"/>
        <color rgb="FF0000FF"/>
        <rFont val="Calibri"/>
        <family val="2"/>
        <scheme val="minor"/>
      </rPr>
      <t>Escribir el Nombre en letra legible y Fimar</t>
    </r>
  </si>
  <si>
    <t xml:space="preserve">(FIRMA) </t>
  </si>
  <si>
    <t>PROFESIONAL 2 (AMBIENTAL Y/O SST) PLANTILLA ESTABLECIDA EN DOCUMENTOS CONTRUACTUALES (INTERVENTORIA)</t>
  </si>
  <si>
    <t>PROFESIONAL 1 (AMBIENTAL Y/O SST) PLANTILLA ESTABLECIDA EN DOCUMENTOS CONTRUACTUALES (INTERVENTORIA)</t>
  </si>
  <si>
    <t>CONTROL DEL FORMATO.</t>
  </si>
  <si>
    <t>Participaron en la elaboración:</t>
  </si>
  <si>
    <t>Liliana Carolina Perez Herrera, Contratista SGI</t>
  </si>
  <si>
    <t>Sandra Mayerly Aguilar Perez, Contratista DTP</t>
  </si>
  <si>
    <t>Néstor Fabián Gómez Carvajal, Contratista OAP</t>
  </si>
  <si>
    <t>(El alcance de participación en la elaboración de este documento</t>
  </si>
  <si>
    <t>corresponde a las funciones del área que representan)</t>
  </si>
  <si>
    <t>Control de Versiones</t>
  </si>
  <si>
    <t>Versión</t>
  </si>
  <si>
    <t>Fecha</t>
  </si>
  <si>
    <t>Descripción Modificación</t>
  </si>
  <si>
    <t xml:space="preserve">Folios </t>
  </si>
  <si>
    <t>Se crea el documento</t>
  </si>
  <si>
    <t>Validado por:</t>
  </si>
  <si>
    <t>Revisado por:</t>
  </si>
  <si>
    <t>Isauro Cabrera Vega</t>
  </si>
  <si>
    <t>Edgar Francisco Uribe Ramos</t>
  </si>
  <si>
    <t>Jefe Oficina Asesora de Planeación</t>
  </si>
  <si>
    <t>Subdirector General de Infraestructura</t>
  </si>
  <si>
    <t>Aprobado por:</t>
  </si>
  <si>
    <t>Rafael Eduardo Abuchaibe López</t>
  </si>
  <si>
    <t xml:space="preserve">Actualización del Formato </t>
  </si>
  <si>
    <t>Actualización del formato de acuerdo con la guia de normalización y la estructura actual de la entidad</t>
  </si>
  <si>
    <t>Actualización del formato de acuerdo al Manual Unico de Control y Seguimiento Ambiental y de SST del IDU</t>
  </si>
  <si>
    <t>Subdirector General de Desarrollo Urbano</t>
  </si>
  <si>
    <t>Manuel Salvador Arbelaez Segura, Prof. Esp DTM</t>
  </si>
  <si>
    <t>Angela Patricia Hernandez Pof. Esp STESV</t>
  </si>
  <si>
    <t>FO-AC-32</t>
  </si>
  <si>
    <t>Jose Alberto Navarrete Rodriguez, Prof. Esp, SGDU</t>
  </si>
  <si>
    <t>Sara Cristina Suescun Florez, Contratista STEST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</si>
</sst>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_ &quot;$&quot;\ * #,##0.00_ ;_ &quot;$&quot;\ * \-#,##0.00_ ;_ &quot;$&quot;\ * &quot;-&quot;??_ ;_ @_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</font>
    <font>
      <b/>
      <sz val="11"/>
      <color theme="1"/>
      <name val="Arial"/>
      <family val="2"/>
    </font>
    <font>
      <sz val="6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sz val="8"/>
      <color rgb="FF0000FF"/>
      <name val="Arial"/>
      <family val="2"/>
    </font>
    <font>
      <sz val="6"/>
      <color rgb="FF0000FF"/>
      <name val="Arial"/>
      <family val="2"/>
    </font>
    <font>
      <sz val="7"/>
      <color rgb="FF0000FF"/>
      <name val="Arial"/>
      <family val="2"/>
    </font>
    <font>
      <b/>
      <sz val="7"/>
      <color rgb="FF0000FF"/>
      <name val="Arial"/>
      <family val="2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6"/>
      <color rgb="FF0000FF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color rgb="FF0000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33" fillId="0" borderId="0"/>
    <xf numFmtId="166" fontId="33" fillId="0" borderId="0" applyFont="0" applyFill="0" applyBorder="0" applyAlignment="0" applyProtection="0"/>
    <xf numFmtId="0" fontId="33" fillId="0" borderId="0"/>
    <xf numFmtId="0" fontId="33" fillId="0" borderId="0"/>
  </cellStyleXfs>
  <cellXfs count="18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2" fontId="0" fillId="0" borderId="0" xfId="0" applyNumberFormat="1"/>
    <xf numFmtId="0" fontId="5" fillId="3" borderId="3" xfId="0" applyFont="1" applyFill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9" fontId="5" fillId="5" borderId="1" xfId="0" applyNumberFormat="1" applyFont="1" applyFill="1" applyBorder="1" applyAlignment="1">
      <alignment horizontal="center" vertical="center" wrapText="1"/>
    </xf>
    <xf numFmtId="9" fontId="7" fillId="5" borderId="1" xfId="0" applyNumberFormat="1" applyFont="1" applyFill="1" applyBorder="1" applyAlignment="1">
      <alignment horizontal="center" vertical="center" wrapText="1"/>
    </xf>
    <xf numFmtId="0" fontId="8" fillId="4" borderId="1" xfId="2" applyFont="1" applyBorder="1" applyAlignment="1">
      <alignment horizontal="center" vertical="center" wrapText="1"/>
    </xf>
    <xf numFmtId="9" fontId="8" fillId="4" borderId="1" xfId="2" applyNumberFormat="1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1" fillId="0" borderId="0" xfId="0" applyFont="1" applyBorder="1" applyAlignment="1">
      <alignment vertical="center"/>
    </xf>
    <xf numFmtId="0" fontId="0" fillId="0" borderId="0" xfId="0" applyBorder="1" applyAlignme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8" fillId="0" borderId="0" xfId="0" applyFont="1" applyBorder="1"/>
    <xf numFmtId="9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9" fontId="6" fillId="6" borderId="1" xfId="1" applyFont="1" applyFill="1" applyBorder="1" applyAlignment="1" applyProtection="1">
      <alignment horizontal="center" vertical="center" wrapText="1"/>
    </xf>
    <xf numFmtId="9" fontId="6" fillId="6" borderId="1" xfId="0" applyNumberFormat="1" applyFont="1" applyFill="1" applyBorder="1" applyAlignment="1" applyProtection="1">
      <alignment horizontal="center" vertical="center" wrapText="1"/>
    </xf>
    <xf numFmtId="9" fontId="6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19" fillId="3" borderId="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9" fontId="3" fillId="2" borderId="1" xfId="1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0" fillId="0" borderId="19" xfId="0" applyBorder="1" applyAlignment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164" fontId="2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9" fontId="27" fillId="2" borderId="1" xfId="1" applyFont="1" applyFill="1" applyBorder="1" applyAlignment="1" applyProtection="1">
      <alignment horizontal="center" vertical="center" wrapText="1"/>
      <protection locked="0"/>
    </xf>
    <xf numFmtId="9" fontId="29" fillId="7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protection locked="0"/>
    </xf>
    <xf numFmtId="0" fontId="9" fillId="0" borderId="0" xfId="3" applyFont="1"/>
    <xf numFmtId="0" fontId="11" fillId="0" borderId="0" xfId="3" applyFont="1" applyAlignment="1">
      <alignment horizontal="center"/>
    </xf>
    <xf numFmtId="0" fontId="36" fillId="8" borderId="1" xfId="3" applyFont="1" applyFill="1" applyBorder="1" applyAlignment="1">
      <alignment horizontal="center" vertical="center" wrapText="1"/>
    </xf>
    <xf numFmtId="165" fontId="37" fillId="0" borderId="1" xfId="3" applyNumberFormat="1" applyFont="1" applyFill="1" applyBorder="1" applyAlignment="1">
      <alignment horizontal="center" vertical="center" wrapText="1"/>
    </xf>
    <xf numFmtId="0" fontId="37" fillId="0" borderId="1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/>
    <xf numFmtId="0" fontId="9" fillId="0" borderId="0" xfId="3" applyFont="1" applyFill="1" applyBorder="1" applyAlignment="1">
      <alignment horizontal="center"/>
    </xf>
    <xf numFmtId="0" fontId="38" fillId="0" borderId="0" xfId="3" applyFont="1" applyFill="1" applyBorder="1" applyAlignment="1">
      <alignment horizontal="center"/>
    </xf>
    <xf numFmtId="0" fontId="38" fillId="0" borderId="0" xfId="3" applyFont="1" applyFill="1" applyBorder="1" applyAlignment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13" fillId="0" borderId="0" xfId="0" applyFont="1" applyBorder="1"/>
    <xf numFmtId="0" fontId="8" fillId="0" borderId="0" xfId="0" applyFont="1" applyBorder="1" applyAlignment="1">
      <alignment horizontal="right"/>
    </xf>
    <xf numFmtId="0" fontId="12" fillId="0" borderId="15" xfId="0" applyFont="1" applyBorder="1" applyAlignment="1"/>
    <xf numFmtId="0" fontId="15" fillId="0" borderId="0" xfId="0" applyFont="1" applyBorder="1" applyAlignment="1">
      <alignment horizontal="right"/>
    </xf>
    <xf numFmtId="0" fontId="0" fillId="0" borderId="1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1" xfId="0" applyBorder="1"/>
    <xf numFmtId="0" fontId="18" fillId="0" borderId="12" xfId="0" applyFont="1" applyBorder="1"/>
    <xf numFmtId="0" fontId="0" fillId="0" borderId="12" xfId="0" applyBorder="1"/>
    <xf numFmtId="0" fontId="0" fillId="0" borderId="13" xfId="0" applyBorder="1"/>
    <xf numFmtId="0" fontId="20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9" fontId="3" fillId="2" borderId="7" xfId="1" applyFont="1" applyFill="1" applyBorder="1" applyAlignment="1" applyProtection="1">
      <alignment horizontal="center" vertical="center" wrapText="1"/>
      <protection locked="0"/>
    </xf>
    <xf numFmtId="9" fontId="3" fillId="2" borderId="9" xfId="1" applyFont="1" applyFill="1" applyBorder="1" applyAlignment="1" applyProtection="1">
      <alignment horizontal="center" vertical="center" wrapText="1"/>
      <protection locked="0"/>
    </xf>
    <xf numFmtId="9" fontId="3" fillId="2" borderId="10" xfId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9" fontId="3" fillId="2" borderId="2" xfId="1" applyFont="1" applyFill="1" applyBorder="1" applyAlignment="1" applyProtection="1">
      <alignment horizontal="center" vertical="center" wrapText="1"/>
      <protection locked="0"/>
    </xf>
    <xf numFmtId="9" fontId="3" fillId="2" borderId="3" xfId="1" applyFont="1" applyFill="1" applyBorder="1" applyAlignment="1" applyProtection="1">
      <alignment horizontal="center" vertical="center" wrapText="1"/>
      <protection locked="0"/>
    </xf>
    <xf numFmtId="9" fontId="3" fillId="2" borderId="8" xfId="1" applyFont="1" applyFill="1" applyBorder="1" applyAlignment="1" applyProtection="1">
      <alignment horizontal="center" vertical="center" wrapText="1"/>
      <protection locked="0"/>
    </xf>
    <xf numFmtId="9" fontId="3" fillId="2" borderId="1" xfId="1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165" fontId="11" fillId="0" borderId="12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0" fillId="0" borderId="12" xfId="0" applyBorder="1" applyAlignment="1" applyProtection="1">
      <alignment horizontal="center"/>
      <protection locked="0"/>
    </xf>
    <xf numFmtId="0" fontId="12" fillId="3" borderId="22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8" fillId="0" borderId="1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4" borderId="2" xfId="2" applyFont="1" applyBorder="1" applyAlignment="1">
      <alignment horizontal="center" vertical="center" wrapText="1"/>
    </xf>
    <xf numFmtId="0" fontId="8" fillId="4" borderId="3" xfId="2" applyFont="1" applyBorder="1" applyAlignment="1">
      <alignment horizontal="center" vertical="center" wrapText="1"/>
    </xf>
    <xf numFmtId="0" fontId="8" fillId="4" borderId="8" xfId="2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12" xfId="0" applyFont="1" applyBorder="1" applyAlignment="1" applyProtection="1">
      <alignment horizontal="left" vertical="top"/>
      <protection locked="0"/>
    </xf>
    <xf numFmtId="0" fontId="16" fillId="0" borderId="9" xfId="0" applyFont="1" applyBorder="1" applyAlignment="1" applyProtection="1">
      <alignment horizontal="left" vertical="top"/>
      <protection locked="0"/>
    </xf>
    <xf numFmtId="9" fontId="8" fillId="4" borderId="2" xfId="2" applyNumberFormat="1" applyFont="1" applyBorder="1" applyAlignment="1">
      <alignment horizontal="center" vertical="center" wrapText="1"/>
    </xf>
    <xf numFmtId="9" fontId="8" fillId="4" borderId="3" xfId="2" applyNumberFormat="1" applyFont="1" applyBorder="1" applyAlignment="1">
      <alignment horizontal="center" vertical="center" wrapText="1"/>
    </xf>
    <xf numFmtId="9" fontId="8" fillId="4" borderId="8" xfId="2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6" fillId="0" borderId="7" xfId="0" applyFont="1" applyBorder="1" applyAlignment="1" applyProtection="1">
      <alignment horizontal="left" vertical="top"/>
      <protection locked="0"/>
    </xf>
    <xf numFmtId="0" fontId="16" fillId="0" borderId="10" xfId="0" applyFont="1" applyBorder="1" applyAlignment="1" applyProtection="1">
      <alignment horizontal="left" vertical="top"/>
      <protection locked="0"/>
    </xf>
    <xf numFmtId="0" fontId="16" fillId="0" borderId="14" xfId="0" applyFont="1" applyBorder="1" applyAlignment="1" applyProtection="1">
      <alignment horizontal="left" vertical="top"/>
      <protection locked="0"/>
    </xf>
    <xf numFmtId="0" fontId="16" fillId="0" borderId="15" xfId="0" applyFont="1" applyBorder="1" applyAlignment="1" applyProtection="1">
      <alignment horizontal="left" vertical="top"/>
      <protection locked="0"/>
    </xf>
    <xf numFmtId="0" fontId="16" fillId="0" borderId="11" xfId="0" applyFont="1" applyBorder="1" applyAlignment="1" applyProtection="1">
      <alignment horizontal="left" vertical="top"/>
      <protection locked="0"/>
    </xf>
    <xf numFmtId="0" fontId="16" fillId="0" borderId="13" xfId="0" applyFont="1" applyBorder="1" applyAlignment="1" applyProtection="1">
      <alignment horizontal="left" vertical="top"/>
      <protection locked="0"/>
    </xf>
    <xf numFmtId="0" fontId="16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9" fontId="2" fillId="0" borderId="4" xfId="1" applyFont="1" applyBorder="1" applyAlignment="1">
      <alignment horizontal="center" vertical="center" wrapText="1"/>
    </xf>
    <xf numFmtId="9" fontId="2" fillId="0" borderId="5" xfId="1" applyFont="1" applyBorder="1" applyAlignment="1">
      <alignment horizontal="center" vertical="center" wrapText="1"/>
    </xf>
    <xf numFmtId="9" fontId="2" fillId="0" borderId="6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2" fillId="2" borderId="4" xfId="1" applyFont="1" applyFill="1" applyBorder="1" applyAlignment="1">
      <alignment horizontal="center" vertical="center" wrapText="1"/>
    </xf>
    <xf numFmtId="9" fontId="2" fillId="2" borderId="5" xfId="1" applyFont="1" applyFill="1" applyBorder="1" applyAlignment="1">
      <alignment horizontal="center" vertical="center" wrapText="1"/>
    </xf>
    <xf numFmtId="9" fontId="2" fillId="2" borderId="6" xfId="1" applyFont="1" applyFill="1" applyBorder="1" applyAlignment="1">
      <alignment horizontal="center" vertical="center" wrapText="1"/>
    </xf>
    <xf numFmtId="9" fontId="3" fillId="0" borderId="4" xfId="1" applyFont="1" applyBorder="1" applyAlignment="1">
      <alignment horizontal="center" vertical="center" wrapText="1"/>
    </xf>
    <xf numFmtId="9" fontId="3" fillId="0" borderId="5" xfId="1" applyFont="1" applyBorder="1" applyAlignment="1">
      <alignment horizontal="center" vertical="center" wrapText="1"/>
    </xf>
    <xf numFmtId="9" fontId="3" fillId="0" borderId="6" xfId="1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justify"/>
      <protection locked="0"/>
    </xf>
    <xf numFmtId="0" fontId="32" fillId="0" borderId="12" xfId="0" applyFont="1" applyBorder="1" applyAlignment="1" applyProtection="1">
      <alignment horizontal="left" wrapText="1"/>
      <protection locked="0"/>
    </xf>
    <xf numFmtId="0" fontId="32" fillId="0" borderId="12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21" fillId="0" borderId="12" xfId="0" applyFont="1" applyBorder="1" applyAlignment="1" applyProtection="1">
      <alignment horizontal="left" vertical="center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21" fillId="0" borderId="3" xfId="0" applyFont="1" applyBorder="1" applyAlignment="1" applyProtection="1">
      <alignment horizontal="left" vertical="center"/>
      <protection locked="0"/>
    </xf>
    <xf numFmtId="9" fontId="25" fillId="2" borderId="7" xfId="1" applyFont="1" applyFill="1" applyBorder="1" applyAlignment="1" applyProtection="1">
      <alignment horizontal="center" vertical="center" wrapText="1"/>
      <protection locked="0"/>
    </xf>
    <xf numFmtId="9" fontId="25" fillId="2" borderId="9" xfId="1" applyFont="1" applyFill="1" applyBorder="1" applyAlignment="1" applyProtection="1">
      <alignment horizontal="center" vertical="center" wrapText="1"/>
      <protection locked="0"/>
    </xf>
    <xf numFmtId="9" fontId="25" fillId="2" borderId="10" xfId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164" fontId="30" fillId="2" borderId="4" xfId="0" applyNumberFormat="1" applyFont="1" applyFill="1" applyBorder="1" applyAlignment="1" applyProtection="1">
      <alignment horizontal="center" vertical="center" wrapText="1"/>
    </xf>
    <xf numFmtId="164" fontId="30" fillId="2" borderId="5" xfId="0" applyNumberFormat="1" applyFont="1" applyFill="1" applyBorder="1" applyAlignment="1" applyProtection="1">
      <alignment horizontal="center" vertical="center" wrapText="1"/>
    </xf>
    <xf numFmtId="164" fontId="30" fillId="2" borderId="6" xfId="0" applyNumberFormat="1" applyFont="1" applyFill="1" applyBorder="1" applyAlignment="1" applyProtection="1">
      <alignment horizontal="center" vertical="center" wrapText="1"/>
    </xf>
    <xf numFmtId="0" fontId="11" fillId="0" borderId="0" xfId="3" applyFont="1" applyAlignment="1">
      <alignment horizontal="center"/>
    </xf>
    <xf numFmtId="0" fontId="10" fillId="0" borderId="7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15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 wrapText="1"/>
    </xf>
    <xf numFmtId="0" fontId="11" fillId="0" borderId="12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165" fontId="11" fillId="0" borderId="11" xfId="3" applyNumberFormat="1" applyFont="1" applyBorder="1" applyAlignment="1">
      <alignment horizontal="center" vertical="center" wrapText="1"/>
    </xf>
    <xf numFmtId="165" fontId="11" fillId="0" borderId="13" xfId="3" applyNumberFormat="1" applyFont="1" applyBorder="1" applyAlignment="1">
      <alignment horizontal="center" vertical="center" wrapText="1"/>
    </xf>
    <xf numFmtId="0" fontId="34" fillId="0" borderId="0" xfId="3" applyFont="1" applyAlignment="1">
      <alignment horizontal="center"/>
    </xf>
    <xf numFmtId="0" fontId="38" fillId="0" borderId="1" xfId="3" applyFont="1" applyFill="1" applyBorder="1" applyAlignment="1">
      <alignment horizontal="center"/>
    </xf>
    <xf numFmtId="0" fontId="35" fillId="0" borderId="0" xfId="3" applyFont="1" applyFill="1" applyAlignment="1">
      <alignment horizontal="center"/>
    </xf>
    <xf numFmtId="0" fontId="36" fillId="8" borderId="1" xfId="3" applyFont="1" applyFill="1" applyBorder="1" applyAlignment="1">
      <alignment horizontal="center" vertical="center" wrapText="1"/>
    </xf>
    <xf numFmtId="15" fontId="37" fillId="0" borderId="1" xfId="3" applyNumberFormat="1" applyFont="1" applyBorder="1" applyAlignment="1">
      <alignment horizontal="center" vertical="center"/>
    </xf>
    <xf numFmtId="0" fontId="37" fillId="0" borderId="1" xfId="3" applyFont="1" applyBorder="1" applyAlignment="1">
      <alignment horizontal="center" vertical="center"/>
    </xf>
    <xf numFmtId="0" fontId="37" fillId="0" borderId="2" xfId="3" applyFont="1" applyFill="1" applyBorder="1" applyAlignment="1">
      <alignment horizontal="left" vertical="center" wrapText="1"/>
    </xf>
    <xf numFmtId="0" fontId="37" fillId="0" borderId="3" xfId="3" applyFont="1" applyFill="1" applyBorder="1" applyAlignment="1">
      <alignment horizontal="left" vertical="center" wrapText="1"/>
    </xf>
    <xf numFmtId="0" fontId="37" fillId="0" borderId="8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/>
    </xf>
    <xf numFmtId="14" fontId="37" fillId="0" borderId="1" xfId="3" applyNumberFormat="1" applyFont="1" applyBorder="1" applyAlignment="1">
      <alignment horizontal="center" vertical="center"/>
    </xf>
  </cellXfs>
  <cellStyles count="7">
    <cellStyle name="20% - Énfasis1" xfId="2" builtinId="30"/>
    <cellStyle name="Moneda 2" xfId="4"/>
    <cellStyle name="Normal" xfId="0" builtinId="0"/>
    <cellStyle name="Normal 10" xfId="3"/>
    <cellStyle name="Normal 2" xfId="5"/>
    <cellStyle name="Normal 2 3" xfId="6"/>
    <cellStyle name="Porcentaje" xfId="1" builtinId="5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numFmt numFmtId="13" formatCode="0%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numFmt numFmtId="13" formatCode="0%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166407</xdr:colOff>
      <xdr:row>0</xdr:row>
      <xdr:rowOff>47625</xdr:rowOff>
    </xdr:from>
    <xdr:to>
      <xdr:col>17</xdr:col>
      <xdr:colOff>99732</xdr:colOff>
      <xdr:row>3</xdr:row>
      <xdr:rowOff>152819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1" t="73633" r="88985" b="14561"/>
        <a:stretch>
          <a:fillRect/>
        </a:stretch>
      </xdr:blipFill>
      <xdr:spPr bwMode="auto">
        <a:xfrm>
          <a:off x="9713819" y="47625"/>
          <a:ext cx="751354" cy="620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133761</xdr:colOff>
      <xdr:row>0</xdr:row>
      <xdr:rowOff>47625</xdr:rowOff>
    </xdr:from>
    <xdr:to>
      <xdr:col>17</xdr:col>
      <xdr:colOff>57561</xdr:colOff>
      <xdr:row>3</xdr:row>
      <xdr:rowOff>152819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1" t="73633" r="88985" b="14561"/>
        <a:stretch>
          <a:fillRect/>
        </a:stretch>
      </xdr:blipFill>
      <xdr:spPr bwMode="auto">
        <a:xfrm>
          <a:off x="9584218" y="47625"/>
          <a:ext cx="743778" cy="618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19050</xdr:rowOff>
    </xdr:from>
    <xdr:to>
      <xdr:col>10</xdr:col>
      <xdr:colOff>419100</xdr:colOff>
      <xdr:row>3</xdr:row>
      <xdr:rowOff>171450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1" t="73633" r="88985" b="14561"/>
        <a:stretch>
          <a:fillRect/>
        </a:stretch>
      </xdr:blipFill>
      <xdr:spPr bwMode="auto">
        <a:xfrm>
          <a:off x="4991100" y="19050"/>
          <a:ext cx="819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solano1/Downloads/FO-AC-31-ACTA_DE_PAGO_POR_EVALUACI&#211;N_SEGUIMIENTO_Y_COMPENSACION_AMBIEN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INSTRUCTIVO"/>
      <sheetName val="CONTROL"/>
      <sheetName val="Hoja1"/>
    </sheetNames>
    <sheetDataSet>
      <sheetData sheetId="0">
        <row r="4">
          <cell r="F4" t="str">
            <v>GESTIÓN AMBIENTAL, CALIDAD Y SST</v>
          </cell>
        </row>
        <row r="32">
          <cell r="P32">
            <v>0</v>
          </cell>
        </row>
      </sheetData>
      <sheetData sheetId="1"/>
      <sheetData sheetId="2"/>
      <sheetData sheetId="3">
        <row r="3">
          <cell r="B3" t="str">
            <v>DE EJECUCIÓN SUBSISTEMA VIAL</v>
          </cell>
          <cell r="C3" t="str">
            <v>DE CONSTRUCCIONES</v>
          </cell>
          <cell r="D3" t="str">
            <v>DE INFRAESTRUCTURA</v>
          </cell>
        </row>
        <row r="4">
          <cell r="B4" t="str">
            <v>DE EJECUCIÓN SUBSISTEMA TRANSPORTE</v>
          </cell>
          <cell r="C4" t="str">
            <v>DE CONSTRUCCIONES</v>
          </cell>
          <cell r="D4" t="str">
            <v>DE INFRAESTRUCTURA</v>
          </cell>
        </row>
        <row r="5">
          <cell r="B5" t="str">
            <v>DE MANTENIMIENTO SUBSISTEMA VIAL</v>
          </cell>
          <cell r="C5" t="str">
            <v>DE MANTENIMIENTO</v>
          </cell>
          <cell r="D5" t="str">
            <v>DE INFRAESTRUCTURA</v>
          </cell>
        </row>
        <row r="6">
          <cell r="B6" t="str">
            <v>DE MANTENIMIENTO SUBSISTEMA TRANSPORTE</v>
          </cell>
          <cell r="C6" t="str">
            <v>DE MANTENIMIENTO</v>
          </cell>
          <cell r="D6" t="str">
            <v>DE INFRAESTRUCTURA</v>
          </cell>
        </row>
        <row r="7">
          <cell r="B7" t="str">
            <v>--</v>
          </cell>
          <cell r="C7" t="str">
            <v>DE PROYECTOS</v>
          </cell>
          <cell r="D7" t="str">
            <v>DE DESARROLLO URBANO</v>
          </cell>
        </row>
        <row r="8">
          <cell r="B8" t="str">
            <v>---</v>
          </cell>
          <cell r="C8" t="str">
            <v>DE PREDIOS</v>
          </cell>
          <cell r="D8" t="str">
            <v>DE DESARROLLO URBANO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tabSelected="1" view="pageBreakPreview" zoomScale="115" zoomScaleNormal="85" zoomScaleSheetLayoutView="115" workbookViewId="0">
      <selection activeCell="A4" sqref="A4:C4"/>
    </sheetView>
  </sheetViews>
  <sheetFormatPr baseColWidth="10" defaultRowHeight="15" x14ac:dyDescent="0.25"/>
  <cols>
    <col min="1" max="1" width="2" customWidth="1"/>
    <col min="2" max="2" width="6.140625" customWidth="1"/>
    <col min="3" max="5" width="6.28515625" customWidth="1"/>
    <col min="6" max="6" width="8.7109375" customWidth="1"/>
    <col min="7" max="7" width="13.5703125" customWidth="1"/>
    <col min="8" max="8" width="19" customWidth="1"/>
    <col min="9" max="10" width="14" customWidth="1"/>
    <col min="11" max="11" width="7.140625" customWidth="1"/>
    <col min="12" max="12" width="8.28515625" customWidth="1"/>
    <col min="13" max="13" width="7.5703125" customWidth="1"/>
    <col min="14" max="14" width="7.28515625" customWidth="1"/>
    <col min="15" max="15" width="7.140625" customWidth="1"/>
    <col min="16" max="16" width="7.28515625" customWidth="1"/>
    <col min="17" max="17" width="12.28515625" customWidth="1"/>
    <col min="18" max="18" width="2.7109375" customWidth="1"/>
    <col min="22" max="22" width="0" hidden="1" customWidth="1"/>
    <col min="23" max="24" width="29.42578125" hidden="1" customWidth="1"/>
    <col min="25" max="25" width="0" hidden="1" customWidth="1"/>
  </cols>
  <sheetData>
    <row r="1" spans="1:20" s="17" customFormat="1" ht="15" customHeight="1" x14ac:dyDescent="0.2">
      <c r="A1" s="86" t="s">
        <v>53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87"/>
      <c r="Q1" s="86"/>
      <c r="R1" s="87"/>
      <c r="S1" s="18"/>
      <c r="T1" s="18"/>
    </row>
    <row r="2" spans="1:20" s="17" customFormat="1" ht="14.25" customHeight="1" x14ac:dyDescent="0.2">
      <c r="A2" s="95" t="s">
        <v>57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88"/>
      <c r="R2" s="89"/>
      <c r="S2" s="18"/>
      <c r="T2" s="18"/>
    </row>
    <row r="3" spans="1:20" s="17" customFormat="1" ht="11.25" customHeight="1" x14ac:dyDescent="0.2">
      <c r="A3" s="86" t="s">
        <v>54</v>
      </c>
      <c r="B3" s="92"/>
      <c r="C3" s="87"/>
      <c r="D3" s="92" t="s">
        <v>55</v>
      </c>
      <c r="E3" s="92"/>
      <c r="F3" s="92"/>
      <c r="G3" s="92"/>
      <c r="H3" s="92"/>
      <c r="I3" s="92"/>
      <c r="J3" s="92"/>
      <c r="K3" s="92"/>
      <c r="L3" s="92"/>
      <c r="M3" s="92"/>
      <c r="N3" s="87"/>
      <c r="O3" s="86" t="s">
        <v>56</v>
      </c>
      <c r="P3" s="92"/>
      <c r="Q3" s="88"/>
      <c r="R3" s="89"/>
      <c r="S3" s="18"/>
      <c r="T3" s="18"/>
    </row>
    <row r="4" spans="1:20" s="17" customFormat="1" ht="14.25" customHeight="1" x14ac:dyDescent="0.2">
      <c r="A4" s="95" t="s">
        <v>157</v>
      </c>
      <c r="B4" s="96"/>
      <c r="C4" s="97"/>
      <c r="D4" s="96" t="s">
        <v>58</v>
      </c>
      <c r="E4" s="96"/>
      <c r="F4" s="96"/>
      <c r="G4" s="96"/>
      <c r="H4" s="96"/>
      <c r="I4" s="96"/>
      <c r="J4" s="96"/>
      <c r="K4" s="96"/>
      <c r="L4" s="96"/>
      <c r="M4" s="96"/>
      <c r="N4" s="97"/>
      <c r="O4" s="93">
        <v>4</v>
      </c>
      <c r="P4" s="94"/>
      <c r="Q4" s="90"/>
      <c r="R4" s="91"/>
      <c r="S4" s="18"/>
      <c r="T4" s="18"/>
    </row>
    <row r="5" spans="1:20" ht="9.75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</row>
    <row r="6" spans="1:20" x14ac:dyDescent="0.25">
      <c r="A6" s="58"/>
      <c r="B6" s="124" t="s">
        <v>71</v>
      </c>
      <c r="C6" s="125"/>
      <c r="D6" s="126"/>
      <c r="E6" s="20"/>
      <c r="F6" s="109" t="s">
        <v>64</v>
      </c>
      <c r="G6" s="109"/>
      <c r="H6" s="109"/>
      <c r="I6" s="109"/>
      <c r="J6" s="109"/>
      <c r="K6" s="61"/>
      <c r="L6" s="61"/>
      <c r="M6" s="62" t="s">
        <v>59</v>
      </c>
      <c r="N6" s="103" t="str">
        <f>IF(N8="","",VLOOKUP(N8,tabla1,3,))</f>
        <v/>
      </c>
      <c r="O6" s="103"/>
      <c r="P6" s="103"/>
      <c r="Q6" s="103"/>
      <c r="R6" s="63"/>
    </row>
    <row r="7" spans="1:20" x14ac:dyDescent="0.25">
      <c r="A7" s="58"/>
      <c r="B7" s="22" t="s">
        <v>61</v>
      </c>
      <c r="C7" s="22" t="s">
        <v>62</v>
      </c>
      <c r="D7" s="22" t="s">
        <v>63</v>
      </c>
      <c r="E7" s="21"/>
      <c r="F7" s="110"/>
      <c r="G7" s="110"/>
      <c r="H7" s="110"/>
      <c r="I7" s="110"/>
      <c r="J7" s="110"/>
      <c r="K7" s="61"/>
      <c r="L7" s="61"/>
      <c r="M7" s="62" t="s">
        <v>73</v>
      </c>
      <c r="N7" s="104" t="str">
        <f>IF(N8="","",VLOOKUP(N8,tabla1,2,))</f>
        <v/>
      </c>
      <c r="O7" s="104"/>
      <c r="P7" s="104"/>
      <c r="Q7" s="104"/>
      <c r="R7" s="63"/>
    </row>
    <row r="8" spans="1:20" x14ac:dyDescent="0.25">
      <c r="A8" s="58"/>
      <c r="B8" s="28"/>
      <c r="C8" s="28"/>
      <c r="D8" s="28"/>
      <c r="E8" s="19"/>
      <c r="F8" s="111" t="s">
        <v>65</v>
      </c>
      <c r="G8" s="111"/>
      <c r="H8" s="111"/>
      <c r="I8" s="111"/>
      <c r="J8" s="111"/>
      <c r="K8" s="61"/>
      <c r="L8" s="61"/>
      <c r="M8" s="62" t="s">
        <v>60</v>
      </c>
      <c r="N8" s="105"/>
      <c r="O8" s="105"/>
      <c r="P8" s="105"/>
      <c r="Q8" s="105"/>
      <c r="R8" s="63"/>
    </row>
    <row r="9" spans="1:20" x14ac:dyDescent="0.25">
      <c r="A9" s="58"/>
      <c r="B9" s="59"/>
      <c r="C9" s="59"/>
      <c r="D9" s="59"/>
      <c r="E9" s="59"/>
      <c r="F9" s="110"/>
      <c r="G9" s="110"/>
      <c r="H9" s="110"/>
      <c r="I9" s="110"/>
      <c r="J9" s="110"/>
      <c r="K9" s="59"/>
      <c r="L9" s="59"/>
      <c r="M9" s="59"/>
      <c r="N9" s="59"/>
      <c r="O9" s="59"/>
      <c r="P9" s="59"/>
      <c r="Q9" s="59"/>
      <c r="R9" s="60"/>
    </row>
    <row r="10" spans="1:20" ht="8.25" customHeight="1" thickBot="1" x14ac:dyDescent="0.3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0"/>
    </row>
    <row r="11" spans="1:20" ht="15.75" thickBot="1" x14ac:dyDescent="0.3">
      <c r="A11" s="58"/>
      <c r="B11" s="98" t="s">
        <v>66</v>
      </c>
      <c r="C11" s="98"/>
      <c r="D11" s="98"/>
      <c r="E11" s="98"/>
      <c r="F11" s="99"/>
      <c r="G11" s="99"/>
      <c r="H11" s="99"/>
      <c r="I11" s="59"/>
      <c r="J11" s="59"/>
      <c r="K11" s="100" t="s">
        <v>67</v>
      </c>
      <c r="L11" s="101"/>
      <c r="M11" s="101"/>
      <c r="N11" s="101"/>
      <c r="O11" s="101"/>
      <c r="P11" s="102"/>
      <c r="Q11" s="19"/>
      <c r="R11" s="60"/>
    </row>
    <row r="12" spans="1:20" x14ac:dyDescent="0.25">
      <c r="A12" s="58"/>
      <c r="B12" s="64"/>
      <c r="C12" s="64"/>
      <c r="D12" s="64"/>
      <c r="E12" s="64"/>
      <c r="F12" s="59"/>
      <c r="G12" s="59"/>
      <c r="H12" s="59"/>
      <c r="I12" s="59"/>
      <c r="J12" s="59"/>
      <c r="K12" s="35" t="s">
        <v>68</v>
      </c>
      <c r="L12" s="36" t="s">
        <v>69</v>
      </c>
      <c r="M12" s="37" t="s">
        <v>63</v>
      </c>
      <c r="N12" s="35" t="s">
        <v>68</v>
      </c>
      <c r="O12" s="36" t="s">
        <v>69</v>
      </c>
      <c r="P12" s="37" t="s">
        <v>63</v>
      </c>
      <c r="Q12" s="19"/>
      <c r="R12" s="60"/>
    </row>
    <row r="13" spans="1:20" ht="15.75" thickBot="1" x14ac:dyDescent="0.3">
      <c r="A13" s="58"/>
      <c r="B13" s="98" t="s">
        <v>72</v>
      </c>
      <c r="C13" s="98"/>
      <c r="D13" s="98"/>
      <c r="E13" s="98"/>
      <c r="F13" s="99"/>
      <c r="G13" s="99"/>
      <c r="H13" s="99"/>
      <c r="I13" s="59"/>
      <c r="J13" s="59"/>
      <c r="K13" s="38"/>
      <c r="L13" s="39"/>
      <c r="M13" s="40"/>
      <c r="N13" s="38"/>
      <c r="O13" s="39"/>
      <c r="P13" s="40"/>
      <c r="Q13" s="59"/>
      <c r="R13" s="60"/>
    </row>
    <row r="14" spans="1:20" x14ac:dyDescent="0.2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60"/>
    </row>
    <row r="15" spans="1:20" x14ac:dyDescent="0.25">
      <c r="A15" s="58"/>
      <c r="B15" s="118" t="s">
        <v>70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9"/>
      <c r="R15" s="60"/>
    </row>
    <row r="16" spans="1:20" x14ac:dyDescent="0.25">
      <c r="A16" s="58"/>
      <c r="B16" s="120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21"/>
      <c r="R16" s="60"/>
    </row>
    <row r="17" spans="1:24" x14ac:dyDescent="0.25">
      <c r="A17" s="58"/>
      <c r="B17" s="122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23"/>
      <c r="R17" s="60"/>
    </row>
    <row r="18" spans="1:24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/>
    </row>
    <row r="19" spans="1:24" ht="30.75" customHeight="1" x14ac:dyDescent="0.25">
      <c r="A19" s="58"/>
      <c r="B19" s="137" t="s">
        <v>50</v>
      </c>
      <c r="C19" s="137"/>
      <c r="D19" s="137"/>
      <c r="E19" s="137"/>
      <c r="F19" s="137"/>
      <c r="G19" s="12">
        <f>IF(+Q58+Q40+Q35+Q27+Q21&lt;&gt;1,"Ajuste los pesos porcentuales por componentes",+Q58+Q40+Q35+Q27+Q21)</f>
        <v>1</v>
      </c>
      <c r="H19" s="115" t="s">
        <v>51</v>
      </c>
      <c r="I19" s="116"/>
      <c r="J19" s="116"/>
      <c r="K19" s="116"/>
      <c r="L19" s="116"/>
      <c r="M19" s="116"/>
      <c r="N19" s="116"/>
      <c r="O19" s="116"/>
      <c r="P19" s="117"/>
      <c r="Q19" s="30" t="str">
        <f>IFERROR(+Q22+Q28+Q36+Q41+Q59,"Revise el formulario")</f>
        <v>Revise el formulario</v>
      </c>
      <c r="R19" s="60"/>
    </row>
    <row r="20" spans="1:24" ht="25.5" customHeight="1" x14ac:dyDescent="0.25">
      <c r="A20" s="58"/>
      <c r="B20" s="13" t="s">
        <v>0</v>
      </c>
      <c r="C20" s="106" t="s">
        <v>1</v>
      </c>
      <c r="D20" s="107"/>
      <c r="E20" s="107"/>
      <c r="F20" s="108"/>
      <c r="G20" s="13" t="s">
        <v>2</v>
      </c>
      <c r="H20" s="13" t="s">
        <v>46</v>
      </c>
      <c r="I20" s="14" t="s">
        <v>49</v>
      </c>
      <c r="J20" s="112" t="s">
        <v>43</v>
      </c>
      <c r="K20" s="113"/>
      <c r="L20" s="113"/>
      <c r="M20" s="113"/>
      <c r="N20" s="113"/>
      <c r="O20" s="113"/>
      <c r="P20" s="114"/>
      <c r="Q20" s="13" t="s">
        <v>3</v>
      </c>
      <c r="R20" s="60"/>
      <c r="W20" s="6"/>
      <c r="X20" s="6"/>
    </row>
    <row r="21" spans="1:24" ht="15" customHeight="1" x14ac:dyDescent="0.25">
      <c r="A21" s="58"/>
      <c r="B21" s="79" t="s">
        <v>38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1"/>
      <c r="Q21" s="25">
        <v>0.13</v>
      </c>
      <c r="R21" s="60"/>
      <c r="W21" s="5" t="s">
        <v>45</v>
      </c>
      <c r="X21" s="5" t="s">
        <v>47</v>
      </c>
    </row>
    <row r="22" spans="1:24" ht="37.5" customHeight="1" x14ac:dyDescent="0.25">
      <c r="A22" s="58"/>
      <c r="B22" s="1">
        <v>1</v>
      </c>
      <c r="C22" s="73" t="s">
        <v>4</v>
      </c>
      <c r="D22" s="74"/>
      <c r="E22" s="74"/>
      <c r="F22" s="75"/>
      <c r="G22" s="15">
        <v>0.02</v>
      </c>
      <c r="H22" s="16" t="s">
        <v>48</v>
      </c>
      <c r="I22" s="32"/>
      <c r="J22" s="76"/>
      <c r="K22" s="77"/>
      <c r="L22" s="77"/>
      <c r="M22" s="77"/>
      <c r="N22" s="77"/>
      <c r="O22" s="77"/>
      <c r="P22" s="78"/>
      <c r="Q22" s="138" t="str">
        <f>IF(SUM(G22:G26)&lt;&gt;Q21,"Ajustar Ponderación",IF(SUM(X22:X26)=0,"",IF(SUM(W22:W26)=Q21,IF(SUM(G22:G26)=Q21,SUM(X22:X26),"Ajustar Ponderación"),"Ajustar ponderación")))</f>
        <v/>
      </c>
      <c r="R22" s="60"/>
      <c r="W22" s="3">
        <f>IF(H22="aplica",G22,)</f>
        <v>0.02</v>
      </c>
      <c r="X22" s="9">
        <f>W22*I22</f>
        <v>0</v>
      </c>
    </row>
    <row r="23" spans="1:24" ht="72" customHeight="1" x14ac:dyDescent="0.25">
      <c r="A23" s="58"/>
      <c r="B23" s="1">
        <v>2</v>
      </c>
      <c r="C23" s="73" t="s">
        <v>5</v>
      </c>
      <c r="D23" s="74"/>
      <c r="E23" s="74"/>
      <c r="F23" s="75"/>
      <c r="G23" s="15">
        <v>0.02</v>
      </c>
      <c r="H23" s="16" t="s">
        <v>48</v>
      </c>
      <c r="I23" s="32"/>
      <c r="J23" s="76"/>
      <c r="K23" s="77"/>
      <c r="L23" s="77"/>
      <c r="M23" s="77"/>
      <c r="N23" s="77"/>
      <c r="O23" s="77"/>
      <c r="P23" s="78"/>
      <c r="Q23" s="139"/>
      <c r="R23" s="60"/>
      <c r="S23" s="4"/>
      <c r="W23" s="3">
        <f>IF(H23="aplica",G23,)</f>
        <v>0.02</v>
      </c>
      <c r="X23" s="9">
        <f>W23*I23</f>
        <v>0</v>
      </c>
    </row>
    <row r="24" spans="1:24" ht="57" customHeight="1" x14ac:dyDescent="0.25">
      <c r="A24" s="58"/>
      <c r="B24" s="1">
        <v>3</v>
      </c>
      <c r="C24" s="73" t="s">
        <v>6</v>
      </c>
      <c r="D24" s="74"/>
      <c r="E24" s="74"/>
      <c r="F24" s="75"/>
      <c r="G24" s="15">
        <v>0.02</v>
      </c>
      <c r="H24" s="16" t="s">
        <v>48</v>
      </c>
      <c r="I24" s="32"/>
      <c r="J24" s="76"/>
      <c r="K24" s="77"/>
      <c r="L24" s="77"/>
      <c r="M24" s="77"/>
      <c r="N24" s="77"/>
      <c r="O24" s="77"/>
      <c r="P24" s="78"/>
      <c r="Q24" s="139"/>
      <c r="R24" s="60"/>
      <c r="W24" s="3">
        <f>IF(H24="aplica",G24,)</f>
        <v>0.02</v>
      </c>
      <c r="X24" s="9">
        <f>W24*I24</f>
        <v>0</v>
      </c>
    </row>
    <row r="25" spans="1:24" ht="77.25" customHeight="1" x14ac:dyDescent="0.25">
      <c r="A25" s="58"/>
      <c r="B25" s="1">
        <v>4</v>
      </c>
      <c r="C25" s="73" t="s">
        <v>7</v>
      </c>
      <c r="D25" s="74"/>
      <c r="E25" s="74"/>
      <c r="F25" s="75"/>
      <c r="G25" s="15">
        <v>0.03</v>
      </c>
      <c r="H25" s="16" t="s">
        <v>48</v>
      </c>
      <c r="I25" s="32"/>
      <c r="J25" s="76"/>
      <c r="K25" s="77"/>
      <c r="L25" s="77"/>
      <c r="M25" s="77"/>
      <c r="N25" s="77"/>
      <c r="O25" s="77"/>
      <c r="P25" s="78"/>
      <c r="Q25" s="139"/>
      <c r="R25" s="60"/>
      <c r="W25" s="3">
        <f>IF(H25="aplica",G25,)</f>
        <v>0.03</v>
      </c>
      <c r="X25" s="9">
        <f>W25*I25</f>
        <v>0</v>
      </c>
    </row>
    <row r="26" spans="1:24" ht="34.5" customHeight="1" x14ac:dyDescent="0.25">
      <c r="A26" s="58"/>
      <c r="B26" s="1">
        <v>5</v>
      </c>
      <c r="C26" s="73" t="s">
        <v>8</v>
      </c>
      <c r="D26" s="74"/>
      <c r="E26" s="74"/>
      <c r="F26" s="75"/>
      <c r="G26" s="15">
        <v>0.04</v>
      </c>
      <c r="H26" s="16" t="s">
        <v>48</v>
      </c>
      <c r="I26" s="32"/>
      <c r="J26" s="82"/>
      <c r="K26" s="83"/>
      <c r="L26" s="83"/>
      <c r="M26" s="83"/>
      <c r="N26" s="83"/>
      <c r="O26" s="83"/>
      <c r="P26" s="84"/>
      <c r="Q26" s="140"/>
      <c r="R26" s="60"/>
      <c r="W26" s="3">
        <f>IF(H26="aplica",G26,)</f>
        <v>0.04</v>
      </c>
      <c r="X26" s="9">
        <f>W26*I26</f>
        <v>0</v>
      </c>
    </row>
    <row r="27" spans="1:24" ht="15" customHeight="1" x14ac:dyDescent="0.25">
      <c r="A27" s="58"/>
      <c r="B27" s="79" t="s">
        <v>39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1"/>
      <c r="Q27" s="26">
        <f>IF(Q35=0,39%,35%)</f>
        <v>0.35</v>
      </c>
      <c r="R27" s="60"/>
      <c r="W27" s="5"/>
      <c r="X27" s="5"/>
    </row>
    <row r="28" spans="1:24" ht="44.25" customHeight="1" x14ac:dyDescent="0.25">
      <c r="A28" s="58"/>
      <c r="B28" s="1">
        <v>6</v>
      </c>
      <c r="C28" s="73" t="s">
        <v>9</v>
      </c>
      <c r="D28" s="74"/>
      <c r="E28" s="74"/>
      <c r="F28" s="75"/>
      <c r="G28" s="15">
        <v>0.05</v>
      </c>
      <c r="H28" s="16" t="s">
        <v>48</v>
      </c>
      <c r="I28" s="32"/>
      <c r="J28" s="76"/>
      <c r="K28" s="77"/>
      <c r="L28" s="77"/>
      <c r="M28" s="77"/>
      <c r="N28" s="77"/>
      <c r="O28" s="77"/>
      <c r="P28" s="78"/>
      <c r="Q28" s="131" t="str">
        <f>IF(SUM(G28:G34)&lt;&gt;Q27,"Ajustar Ponderación",IF(SUM(X28:X34)=0,"",IF(SUM(W28:W34)=Q27,IF(SUM(G28:G34)=Q27,SUM(X28:X34),"Ajustar Ponderación"),"Ajustar ponderación")))</f>
        <v/>
      </c>
      <c r="R28" s="60"/>
      <c r="W28" s="3">
        <f>IF(H28="aplica",G28,)</f>
        <v>0.05</v>
      </c>
      <c r="X28" s="9">
        <f t="shared" ref="X28:X34" si="0">G28*I28</f>
        <v>0</v>
      </c>
    </row>
    <row r="29" spans="1:24" ht="52.5" customHeight="1" x14ac:dyDescent="0.25">
      <c r="A29" s="58"/>
      <c r="B29" s="1">
        <v>7</v>
      </c>
      <c r="C29" s="73" t="s">
        <v>10</v>
      </c>
      <c r="D29" s="74"/>
      <c r="E29" s="74"/>
      <c r="F29" s="75"/>
      <c r="G29" s="15">
        <v>0.06</v>
      </c>
      <c r="H29" s="16" t="s">
        <v>48</v>
      </c>
      <c r="I29" s="32"/>
      <c r="J29" s="76"/>
      <c r="K29" s="77"/>
      <c r="L29" s="77"/>
      <c r="M29" s="77"/>
      <c r="N29" s="77"/>
      <c r="O29" s="77"/>
      <c r="P29" s="78"/>
      <c r="Q29" s="132"/>
      <c r="R29" s="60"/>
      <c r="W29" s="3">
        <f t="shared" ref="W29:W34" si="1">IF(H29="aplica",G29,)</f>
        <v>0.06</v>
      </c>
      <c r="X29" s="9">
        <f t="shared" si="0"/>
        <v>0</v>
      </c>
    </row>
    <row r="30" spans="1:24" ht="48.75" customHeight="1" x14ac:dyDescent="0.25">
      <c r="A30" s="58"/>
      <c r="B30" s="1">
        <v>8</v>
      </c>
      <c r="C30" s="73" t="s">
        <v>11</v>
      </c>
      <c r="D30" s="74"/>
      <c r="E30" s="74"/>
      <c r="F30" s="75"/>
      <c r="G30" s="15">
        <v>0.05</v>
      </c>
      <c r="H30" s="16" t="s">
        <v>48</v>
      </c>
      <c r="I30" s="32"/>
      <c r="J30" s="76"/>
      <c r="K30" s="77"/>
      <c r="L30" s="77"/>
      <c r="M30" s="77"/>
      <c r="N30" s="77"/>
      <c r="O30" s="77"/>
      <c r="P30" s="78"/>
      <c r="Q30" s="132"/>
      <c r="R30" s="60"/>
      <c r="W30" s="3">
        <f t="shared" si="1"/>
        <v>0.05</v>
      </c>
      <c r="X30" s="9">
        <f t="shared" si="0"/>
        <v>0</v>
      </c>
    </row>
    <row r="31" spans="1:24" ht="36.75" customHeight="1" x14ac:dyDescent="0.25">
      <c r="A31" s="58"/>
      <c r="B31" s="1">
        <v>9</v>
      </c>
      <c r="C31" s="73" t="s">
        <v>12</v>
      </c>
      <c r="D31" s="74"/>
      <c r="E31" s="74"/>
      <c r="F31" s="75"/>
      <c r="G31" s="15">
        <v>0.04</v>
      </c>
      <c r="H31" s="16" t="s">
        <v>48</v>
      </c>
      <c r="I31" s="32"/>
      <c r="J31" s="76"/>
      <c r="K31" s="77"/>
      <c r="L31" s="77"/>
      <c r="M31" s="77"/>
      <c r="N31" s="77"/>
      <c r="O31" s="77"/>
      <c r="P31" s="78"/>
      <c r="Q31" s="132"/>
      <c r="R31" s="60"/>
      <c r="W31" s="3">
        <f t="shared" si="1"/>
        <v>0.04</v>
      </c>
      <c r="X31" s="9">
        <f t="shared" si="0"/>
        <v>0</v>
      </c>
    </row>
    <row r="32" spans="1:24" ht="75" customHeight="1" x14ac:dyDescent="0.25">
      <c r="A32" s="58"/>
      <c r="B32" s="1">
        <v>10</v>
      </c>
      <c r="C32" s="73" t="s">
        <v>13</v>
      </c>
      <c r="D32" s="74"/>
      <c r="E32" s="74"/>
      <c r="F32" s="75"/>
      <c r="G32" s="15">
        <v>0.03</v>
      </c>
      <c r="H32" s="16" t="s">
        <v>48</v>
      </c>
      <c r="I32" s="32"/>
      <c r="J32" s="76"/>
      <c r="K32" s="77"/>
      <c r="L32" s="77"/>
      <c r="M32" s="77"/>
      <c r="N32" s="77"/>
      <c r="O32" s="77"/>
      <c r="P32" s="78"/>
      <c r="Q32" s="132"/>
      <c r="R32" s="60"/>
      <c r="W32" s="3">
        <f t="shared" si="1"/>
        <v>0.03</v>
      </c>
      <c r="X32" s="9">
        <f t="shared" si="0"/>
        <v>0</v>
      </c>
    </row>
    <row r="33" spans="1:24" ht="42.75" customHeight="1" x14ac:dyDescent="0.25">
      <c r="A33" s="58"/>
      <c r="B33" s="1">
        <v>11</v>
      </c>
      <c r="C33" s="73" t="s">
        <v>14</v>
      </c>
      <c r="D33" s="74"/>
      <c r="E33" s="74"/>
      <c r="F33" s="75"/>
      <c r="G33" s="15">
        <v>0.06</v>
      </c>
      <c r="H33" s="16" t="s">
        <v>48</v>
      </c>
      <c r="I33" s="32"/>
      <c r="J33" s="76"/>
      <c r="K33" s="77"/>
      <c r="L33" s="77"/>
      <c r="M33" s="77"/>
      <c r="N33" s="77"/>
      <c r="O33" s="77"/>
      <c r="P33" s="78"/>
      <c r="Q33" s="132"/>
      <c r="R33" s="60"/>
      <c r="W33" s="3">
        <f t="shared" si="1"/>
        <v>0.06</v>
      </c>
      <c r="X33" s="9">
        <f t="shared" si="0"/>
        <v>0</v>
      </c>
    </row>
    <row r="34" spans="1:24" ht="51.75" customHeight="1" x14ac:dyDescent="0.25">
      <c r="A34" s="58"/>
      <c r="B34" s="1">
        <v>12</v>
      </c>
      <c r="C34" s="73" t="s">
        <v>15</v>
      </c>
      <c r="D34" s="74"/>
      <c r="E34" s="74"/>
      <c r="F34" s="75"/>
      <c r="G34" s="15">
        <v>0.06</v>
      </c>
      <c r="H34" s="16" t="s">
        <v>48</v>
      </c>
      <c r="I34" s="32"/>
      <c r="J34" s="82"/>
      <c r="K34" s="83"/>
      <c r="L34" s="83"/>
      <c r="M34" s="83"/>
      <c r="N34" s="83"/>
      <c r="O34" s="83"/>
      <c r="P34" s="84"/>
      <c r="Q34" s="133"/>
      <c r="R34" s="60"/>
      <c r="W34" s="3">
        <f t="shared" si="1"/>
        <v>0.06</v>
      </c>
      <c r="X34" s="9">
        <f t="shared" si="0"/>
        <v>0</v>
      </c>
    </row>
    <row r="35" spans="1:24" ht="15" customHeight="1" x14ac:dyDescent="0.25">
      <c r="A35" s="58"/>
      <c r="B35" s="79" t="s">
        <v>40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1"/>
      <c r="Q35" s="24">
        <v>0.08</v>
      </c>
      <c r="R35" s="60"/>
      <c r="W35" s="5"/>
      <c r="X35" s="5"/>
    </row>
    <row r="36" spans="1:24" ht="121.5" customHeight="1" x14ac:dyDescent="0.25">
      <c r="A36" s="58"/>
      <c r="B36" s="1">
        <v>13</v>
      </c>
      <c r="C36" s="73" t="s">
        <v>16</v>
      </c>
      <c r="D36" s="74"/>
      <c r="E36" s="74"/>
      <c r="F36" s="75"/>
      <c r="G36" s="15">
        <v>0.02</v>
      </c>
      <c r="H36" s="16" t="s">
        <v>48</v>
      </c>
      <c r="I36" s="32"/>
      <c r="J36" s="85"/>
      <c r="K36" s="85"/>
      <c r="L36" s="85"/>
      <c r="M36" s="85"/>
      <c r="N36" s="85"/>
      <c r="O36" s="85"/>
      <c r="P36" s="85"/>
      <c r="Q36" s="134" t="str">
        <f>IF(SUM(G36:G39)&lt;&gt;Q35,"Ajustar Ponderación",IF(SUM(X36:X39)=0,"",IF(SUM(W36:W39)=Q35,IF(SUM(G36:G39)=Q35,SUM(X36:X39),"Ajustar Ponderación"),"Ajustar ponderación")))</f>
        <v/>
      </c>
      <c r="R36" s="60"/>
      <c r="W36" s="3">
        <f t="shared" ref="W36:W39" si="2">IF(H36="aplica",G36,)</f>
        <v>0.02</v>
      </c>
      <c r="X36" s="9">
        <f t="shared" ref="X36:X39" si="3">G36*I36</f>
        <v>0</v>
      </c>
    </row>
    <row r="37" spans="1:24" ht="95.25" customHeight="1" x14ac:dyDescent="0.25">
      <c r="A37" s="58"/>
      <c r="B37" s="1">
        <v>14</v>
      </c>
      <c r="C37" s="73" t="s">
        <v>52</v>
      </c>
      <c r="D37" s="74"/>
      <c r="E37" s="74"/>
      <c r="F37" s="75"/>
      <c r="G37" s="15">
        <v>0.02</v>
      </c>
      <c r="H37" s="16" t="s">
        <v>48</v>
      </c>
      <c r="I37" s="32"/>
      <c r="J37" s="85"/>
      <c r="K37" s="85"/>
      <c r="L37" s="85"/>
      <c r="M37" s="85"/>
      <c r="N37" s="85"/>
      <c r="O37" s="85"/>
      <c r="P37" s="85"/>
      <c r="Q37" s="135"/>
      <c r="R37" s="60"/>
      <c r="W37" s="3">
        <f t="shared" si="2"/>
        <v>0.02</v>
      </c>
      <c r="X37" s="9">
        <f t="shared" si="3"/>
        <v>0</v>
      </c>
    </row>
    <row r="38" spans="1:24" ht="71.25" customHeight="1" x14ac:dyDescent="0.25">
      <c r="A38" s="58"/>
      <c r="B38" s="2">
        <v>15</v>
      </c>
      <c r="C38" s="73" t="s">
        <v>17</v>
      </c>
      <c r="D38" s="74"/>
      <c r="E38" s="74"/>
      <c r="F38" s="75"/>
      <c r="G38" s="15">
        <v>0.02</v>
      </c>
      <c r="H38" s="16" t="s">
        <v>48</v>
      </c>
      <c r="I38" s="32"/>
      <c r="J38" s="85"/>
      <c r="K38" s="85"/>
      <c r="L38" s="85"/>
      <c r="M38" s="85"/>
      <c r="N38" s="85"/>
      <c r="O38" s="85"/>
      <c r="P38" s="85"/>
      <c r="Q38" s="135"/>
      <c r="R38" s="60"/>
      <c r="W38" s="3">
        <f t="shared" si="2"/>
        <v>0.02</v>
      </c>
      <c r="X38" s="9">
        <f t="shared" si="3"/>
        <v>0</v>
      </c>
    </row>
    <row r="39" spans="1:24" ht="51" customHeight="1" x14ac:dyDescent="0.25">
      <c r="A39" s="58"/>
      <c r="B39" s="2">
        <v>16</v>
      </c>
      <c r="C39" s="73" t="s">
        <v>18</v>
      </c>
      <c r="D39" s="74"/>
      <c r="E39" s="74"/>
      <c r="F39" s="75"/>
      <c r="G39" s="15">
        <v>0.02</v>
      </c>
      <c r="H39" s="16" t="s">
        <v>48</v>
      </c>
      <c r="I39" s="32"/>
      <c r="J39" s="85"/>
      <c r="K39" s="85"/>
      <c r="L39" s="85"/>
      <c r="M39" s="85"/>
      <c r="N39" s="85"/>
      <c r="O39" s="85"/>
      <c r="P39" s="85"/>
      <c r="Q39" s="136"/>
      <c r="R39" s="60"/>
      <c r="W39" s="3">
        <f t="shared" si="2"/>
        <v>0.02</v>
      </c>
      <c r="X39" s="9">
        <f t="shared" si="3"/>
        <v>0</v>
      </c>
    </row>
    <row r="40" spans="1:24" ht="15" customHeight="1" x14ac:dyDescent="0.25">
      <c r="A40" s="58"/>
      <c r="B40" s="79" t="s">
        <v>41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1"/>
      <c r="Q40" s="26">
        <f>IF(Q35=0,43%,39%)</f>
        <v>0.39</v>
      </c>
      <c r="R40" s="60"/>
      <c r="W40" s="5"/>
      <c r="X40" s="5"/>
    </row>
    <row r="41" spans="1:24" ht="54" customHeight="1" x14ac:dyDescent="0.25">
      <c r="A41" s="58"/>
      <c r="B41" s="2">
        <v>17</v>
      </c>
      <c r="C41" s="73" t="s">
        <v>19</v>
      </c>
      <c r="D41" s="74"/>
      <c r="E41" s="74"/>
      <c r="F41" s="75"/>
      <c r="G41" s="15">
        <v>0.02</v>
      </c>
      <c r="H41" s="16" t="s">
        <v>48</v>
      </c>
      <c r="I41" s="32"/>
      <c r="J41" s="76"/>
      <c r="K41" s="77"/>
      <c r="L41" s="77"/>
      <c r="M41" s="77"/>
      <c r="N41" s="77"/>
      <c r="O41" s="77"/>
      <c r="P41" s="78"/>
      <c r="Q41" s="127" t="str">
        <f>IF(SUM(G41:G57)&lt;&gt;Q40,"Ajustar Ponderación",IF(SUM(X41:X57)=0,"",IF(SUM(W41:W57)=Q40,IF(SUM(G41:G57)=Q40,SUM(X41:X57),"Ajustar Ponderación"),"Ajustar ponderación")))</f>
        <v/>
      </c>
      <c r="R41" s="60"/>
      <c r="W41" s="3">
        <f t="shared" ref="W41:W57" si="4">IF(H41="aplica",G41,)</f>
        <v>0.02</v>
      </c>
      <c r="X41" s="9">
        <f t="shared" ref="X41:X57" si="5">G41*I41</f>
        <v>0</v>
      </c>
    </row>
    <row r="42" spans="1:24" ht="51.75" customHeight="1" x14ac:dyDescent="0.25">
      <c r="A42" s="58"/>
      <c r="B42" s="1">
        <v>18</v>
      </c>
      <c r="C42" s="73" t="s">
        <v>20</v>
      </c>
      <c r="D42" s="74"/>
      <c r="E42" s="74"/>
      <c r="F42" s="75"/>
      <c r="G42" s="15">
        <v>0.02</v>
      </c>
      <c r="H42" s="16" t="s">
        <v>48</v>
      </c>
      <c r="I42" s="32"/>
      <c r="J42" s="76"/>
      <c r="K42" s="77"/>
      <c r="L42" s="77"/>
      <c r="M42" s="77"/>
      <c r="N42" s="77"/>
      <c r="O42" s="77"/>
      <c r="P42" s="78"/>
      <c r="Q42" s="128"/>
      <c r="R42" s="60"/>
      <c r="W42" s="3">
        <f t="shared" si="4"/>
        <v>0.02</v>
      </c>
      <c r="X42" s="9">
        <f t="shared" si="5"/>
        <v>0</v>
      </c>
    </row>
    <row r="43" spans="1:24" ht="96.75" customHeight="1" x14ac:dyDescent="0.25">
      <c r="A43" s="58"/>
      <c r="B43" s="1">
        <v>19</v>
      </c>
      <c r="C43" s="73" t="s">
        <v>21</v>
      </c>
      <c r="D43" s="74"/>
      <c r="E43" s="74"/>
      <c r="F43" s="75"/>
      <c r="G43" s="15">
        <v>0.05</v>
      </c>
      <c r="H43" s="16" t="s">
        <v>48</v>
      </c>
      <c r="I43" s="32"/>
      <c r="J43" s="76"/>
      <c r="K43" s="77"/>
      <c r="L43" s="77"/>
      <c r="M43" s="77"/>
      <c r="N43" s="77"/>
      <c r="O43" s="77"/>
      <c r="P43" s="78"/>
      <c r="Q43" s="128"/>
      <c r="R43" s="60"/>
      <c r="W43" s="3">
        <f t="shared" si="4"/>
        <v>0.05</v>
      </c>
      <c r="X43" s="9">
        <f t="shared" si="5"/>
        <v>0</v>
      </c>
    </row>
    <row r="44" spans="1:24" ht="38.25" customHeight="1" x14ac:dyDescent="0.25">
      <c r="A44" s="58"/>
      <c r="B44" s="1">
        <v>20</v>
      </c>
      <c r="C44" s="73" t="s">
        <v>22</v>
      </c>
      <c r="D44" s="74"/>
      <c r="E44" s="74"/>
      <c r="F44" s="75"/>
      <c r="G44" s="15">
        <v>0.02</v>
      </c>
      <c r="H44" s="16" t="s">
        <v>48</v>
      </c>
      <c r="I44" s="32"/>
      <c r="J44" s="76"/>
      <c r="K44" s="77"/>
      <c r="L44" s="77"/>
      <c r="M44" s="77"/>
      <c r="N44" s="77"/>
      <c r="O44" s="77"/>
      <c r="P44" s="78"/>
      <c r="Q44" s="128"/>
      <c r="R44" s="60"/>
      <c r="W44" s="3">
        <f t="shared" si="4"/>
        <v>0.02</v>
      </c>
      <c r="X44" s="9">
        <f t="shared" si="5"/>
        <v>0</v>
      </c>
    </row>
    <row r="45" spans="1:24" ht="45.75" customHeight="1" x14ac:dyDescent="0.25">
      <c r="A45" s="58"/>
      <c r="B45" s="1">
        <v>21</v>
      </c>
      <c r="C45" s="73" t="s">
        <v>23</v>
      </c>
      <c r="D45" s="74"/>
      <c r="E45" s="74"/>
      <c r="F45" s="75"/>
      <c r="G45" s="15">
        <v>0.02</v>
      </c>
      <c r="H45" s="16" t="s">
        <v>48</v>
      </c>
      <c r="I45" s="32"/>
      <c r="J45" s="76"/>
      <c r="K45" s="77"/>
      <c r="L45" s="77"/>
      <c r="M45" s="77"/>
      <c r="N45" s="77"/>
      <c r="O45" s="77"/>
      <c r="P45" s="78"/>
      <c r="Q45" s="128"/>
      <c r="R45" s="60"/>
      <c r="W45" s="3">
        <f t="shared" si="4"/>
        <v>0.02</v>
      </c>
      <c r="X45" s="9">
        <f t="shared" si="5"/>
        <v>0</v>
      </c>
    </row>
    <row r="46" spans="1:24" ht="35.25" customHeight="1" x14ac:dyDescent="0.25">
      <c r="A46" s="58"/>
      <c r="B46" s="1">
        <v>22</v>
      </c>
      <c r="C46" s="73" t="s">
        <v>24</v>
      </c>
      <c r="D46" s="74"/>
      <c r="E46" s="74"/>
      <c r="F46" s="75"/>
      <c r="G46" s="15">
        <v>0.02</v>
      </c>
      <c r="H46" s="16" t="s">
        <v>48</v>
      </c>
      <c r="I46" s="32"/>
      <c r="J46" s="76"/>
      <c r="K46" s="77"/>
      <c r="L46" s="77"/>
      <c r="M46" s="77"/>
      <c r="N46" s="77"/>
      <c r="O46" s="77"/>
      <c r="P46" s="78"/>
      <c r="Q46" s="128"/>
      <c r="R46" s="60"/>
      <c r="W46" s="3">
        <f t="shared" si="4"/>
        <v>0.02</v>
      </c>
      <c r="X46" s="9">
        <f t="shared" si="5"/>
        <v>0</v>
      </c>
    </row>
    <row r="47" spans="1:24" ht="49.5" customHeight="1" x14ac:dyDescent="0.25">
      <c r="A47" s="58"/>
      <c r="B47" s="1">
        <v>23</v>
      </c>
      <c r="C47" s="73" t="s">
        <v>25</v>
      </c>
      <c r="D47" s="74"/>
      <c r="E47" s="74"/>
      <c r="F47" s="75"/>
      <c r="G47" s="15">
        <v>0.02</v>
      </c>
      <c r="H47" s="16" t="s">
        <v>48</v>
      </c>
      <c r="I47" s="32"/>
      <c r="J47" s="76"/>
      <c r="K47" s="77"/>
      <c r="L47" s="77"/>
      <c r="M47" s="77"/>
      <c r="N47" s="77"/>
      <c r="O47" s="77"/>
      <c r="P47" s="78"/>
      <c r="Q47" s="128"/>
      <c r="R47" s="60"/>
      <c r="W47" s="3">
        <f t="shared" si="4"/>
        <v>0.02</v>
      </c>
      <c r="X47" s="9">
        <f t="shared" si="5"/>
        <v>0</v>
      </c>
    </row>
    <row r="48" spans="1:24" ht="49.5" customHeight="1" x14ac:dyDescent="0.25">
      <c r="A48" s="58"/>
      <c r="B48" s="1">
        <v>24</v>
      </c>
      <c r="C48" s="73" t="s">
        <v>26</v>
      </c>
      <c r="D48" s="74"/>
      <c r="E48" s="74"/>
      <c r="F48" s="75"/>
      <c r="G48" s="15">
        <v>0.04</v>
      </c>
      <c r="H48" s="16" t="s">
        <v>48</v>
      </c>
      <c r="I48" s="32"/>
      <c r="J48" s="76"/>
      <c r="K48" s="77"/>
      <c r="L48" s="77"/>
      <c r="M48" s="77"/>
      <c r="N48" s="77"/>
      <c r="O48" s="77"/>
      <c r="P48" s="78"/>
      <c r="Q48" s="128"/>
      <c r="R48" s="60"/>
      <c r="W48" s="3">
        <f t="shared" si="4"/>
        <v>0.04</v>
      </c>
      <c r="X48" s="9">
        <f t="shared" si="5"/>
        <v>0</v>
      </c>
    </row>
    <row r="49" spans="1:24" ht="88.5" customHeight="1" x14ac:dyDescent="0.25">
      <c r="A49" s="58"/>
      <c r="B49" s="1">
        <v>25</v>
      </c>
      <c r="C49" s="73" t="s">
        <v>27</v>
      </c>
      <c r="D49" s="74"/>
      <c r="E49" s="74"/>
      <c r="F49" s="75"/>
      <c r="G49" s="15">
        <v>0.05</v>
      </c>
      <c r="H49" s="16" t="s">
        <v>48</v>
      </c>
      <c r="I49" s="32"/>
      <c r="J49" s="82"/>
      <c r="K49" s="83"/>
      <c r="L49" s="83"/>
      <c r="M49" s="83"/>
      <c r="N49" s="83"/>
      <c r="O49" s="83"/>
      <c r="P49" s="84"/>
      <c r="Q49" s="128"/>
      <c r="R49" s="60"/>
      <c r="W49" s="3">
        <f t="shared" si="4"/>
        <v>0.05</v>
      </c>
      <c r="X49" s="9">
        <f t="shared" si="5"/>
        <v>0</v>
      </c>
    </row>
    <row r="50" spans="1:24" ht="93" customHeight="1" x14ac:dyDescent="0.25">
      <c r="A50" s="58"/>
      <c r="B50" s="1">
        <v>26</v>
      </c>
      <c r="C50" s="73" t="s">
        <v>28</v>
      </c>
      <c r="D50" s="74"/>
      <c r="E50" s="74"/>
      <c r="F50" s="75"/>
      <c r="G50" s="15">
        <v>0.01</v>
      </c>
      <c r="H50" s="16" t="s">
        <v>48</v>
      </c>
      <c r="I50" s="32"/>
      <c r="J50" s="76"/>
      <c r="K50" s="77"/>
      <c r="L50" s="77"/>
      <c r="M50" s="77"/>
      <c r="N50" s="77"/>
      <c r="O50" s="77"/>
      <c r="P50" s="78"/>
      <c r="Q50" s="128"/>
      <c r="R50" s="60"/>
      <c r="W50" s="3">
        <f t="shared" si="4"/>
        <v>0.01</v>
      </c>
      <c r="X50" s="9">
        <f t="shared" si="5"/>
        <v>0</v>
      </c>
    </row>
    <row r="51" spans="1:24" ht="86.25" customHeight="1" x14ac:dyDescent="0.25">
      <c r="A51" s="58"/>
      <c r="B51" s="2">
        <v>27</v>
      </c>
      <c r="C51" s="73" t="s">
        <v>29</v>
      </c>
      <c r="D51" s="74"/>
      <c r="E51" s="74"/>
      <c r="F51" s="75"/>
      <c r="G51" s="15">
        <v>0.01</v>
      </c>
      <c r="H51" s="16" t="s">
        <v>48</v>
      </c>
      <c r="I51" s="32"/>
      <c r="J51" s="76"/>
      <c r="K51" s="77"/>
      <c r="L51" s="77"/>
      <c r="M51" s="77"/>
      <c r="N51" s="77"/>
      <c r="O51" s="77"/>
      <c r="P51" s="78"/>
      <c r="Q51" s="128"/>
      <c r="R51" s="60"/>
      <c r="W51" s="3">
        <f t="shared" si="4"/>
        <v>0.01</v>
      </c>
      <c r="X51" s="9">
        <f t="shared" si="5"/>
        <v>0</v>
      </c>
    </row>
    <row r="52" spans="1:24" ht="81.75" customHeight="1" x14ac:dyDescent="0.25">
      <c r="A52" s="58"/>
      <c r="B52" s="1">
        <v>28</v>
      </c>
      <c r="C52" s="73" t="s">
        <v>30</v>
      </c>
      <c r="D52" s="74"/>
      <c r="E52" s="74"/>
      <c r="F52" s="75"/>
      <c r="G52" s="15">
        <v>0.02</v>
      </c>
      <c r="H52" s="16" t="s">
        <v>48</v>
      </c>
      <c r="I52" s="32"/>
      <c r="J52" s="76"/>
      <c r="K52" s="77"/>
      <c r="L52" s="77"/>
      <c r="M52" s="77"/>
      <c r="N52" s="77"/>
      <c r="O52" s="77"/>
      <c r="P52" s="78"/>
      <c r="Q52" s="128"/>
      <c r="R52" s="60"/>
      <c r="W52" s="3">
        <f t="shared" si="4"/>
        <v>0.02</v>
      </c>
      <c r="X52" s="9">
        <f t="shared" si="5"/>
        <v>0</v>
      </c>
    </row>
    <row r="53" spans="1:24" ht="51" customHeight="1" x14ac:dyDescent="0.25">
      <c r="A53" s="58"/>
      <c r="B53" s="1">
        <v>29</v>
      </c>
      <c r="C53" s="73" t="s">
        <v>31</v>
      </c>
      <c r="D53" s="74"/>
      <c r="E53" s="74"/>
      <c r="F53" s="75"/>
      <c r="G53" s="15">
        <v>0.01</v>
      </c>
      <c r="H53" s="16" t="s">
        <v>48</v>
      </c>
      <c r="I53" s="32"/>
      <c r="J53" s="76"/>
      <c r="K53" s="77"/>
      <c r="L53" s="77"/>
      <c r="M53" s="77"/>
      <c r="N53" s="77"/>
      <c r="O53" s="77"/>
      <c r="P53" s="78"/>
      <c r="Q53" s="128"/>
      <c r="R53" s="60"/>
      <c r="W53" s="3">
        <f t="shared" si="4"/>
        <v>0.01</v>
      </c>
      <c r="X53" s="9">
        <f t="shared" si="5"/>
        <v>0</v>
      </c>
    </row>
    <row r="54" spans="1:24" ht="48.75" customHeight="1" x14ac:dyDescent="0.25">
      <c r="A54" s="58"/>
      <c r="B54" s="2">
        <v>30</v>
      </c>
      <c r="C54" s="73" t="s">
        <v>32</v>
      </c>
      <c r="D54" s="74"/>
      <c r="E54" s="74"/>
      <c r="F54" s="75"/>
      <c r="G54" s="15">
        <v>0.02</v>
      </c>
      <c r="H54" s="16" t="s">
        <v>48</v>
      </c>
      <c r="I54" s="32"/>
      <c r="J54" s="76"/>
      <c r="K54" s="77"/>
      <c r="L54" s="77"/>
      <c r="M54" s="77"/>
      <c r="N54" s="77"/>
      <c r="O54" s="77"/>
      <c r="P54" s="78"/>
      <c r="Q54" s="128"/>
      <c r="R54" s="60"/>
      <c r="W54" s="3">
        <f t="shared" si="4"/>
        <v>0.02</v>
      </c>
      <c r="X54" s="9">
        <f t="shared" si="5"/>
        <v>0</v>
      </c>
    </row>
    <row r="55" spans="1:24" ht="54.75" customHeight="1" x14ac:dyDescent="0.25">
      <c r="A55" s="58"/>
      <c r="B55" s="1">
        <v>31</v>
      </c>
      <c r="C55" s="73" t="s">
        <v>33</v>
      </c>
      <c r="D55" s="74"/>
      <c r="E55" s="74"/>
      <c r="F55" s="75"/>
      <c r="G55" s="15">
        <v>0.01</v>
      </c>
      <c r="H55" s="16" t="s">
        <v>48</v>
      </c>
      <c r="I55" s="32"/>
      <c r="J55" s="76"/>
      <c r="K55" s="77"/>
      <c r="L55" s="77"/>
      <c r="M55" s="77"/>
      <c r="N55" s="77"/>
      <c r="O55" s="77"/>
      <c r="P55" s="78"/>
      <c r="Q55" s="128"/>
      <c r="R55" s="60"/>
      <c r="W55" s="3">
        <f t="shared" si="4"/>
        <v>0.01</v>
      </c>
      <c r="X55" s="9">
        <f t="shared" si="5"/>
        <v>0</v>
      </c>
    </row>
    <row r="56" spans="1:24" ht="49.5" customHeight="1" x14ac:dyDescent="0.25">
      <c r="A56" s="58"/>
      <c r="B56" s="1">
        <v>32</v>
      </c>
      <c r="C56" s="73" t="s">
        <v>34</v>
      </c>
      <c r="D56" s="74"/>
      <c r="E56" s="74"/>
      <c r="F56" s="75"/>
      <c r="G56" s="15">
        <v>0.03</v>
      </c>
      <c r="H56" s="16" t="s">
        <v>48</v>
      </c>
      <c r="I56" s="32"/>
      <c r="J56" s="76"/>
      <c r="K56" s="77"/>
      <c r="L56" s="77"/>
      <c r="M56" s="77"/>
      <c r="N56" s="77"/>
      <c r="O56" s="77"/>
      <c r="P56" s="78"/>
      <c r="Q56" s="128"/>
      <c r="R56" s="60"/>
      <c r="W56" s="3">
        <f t="shared" si="4"/>
        <v>0.03</v>
      </c>
      <c r="X56" s="9">
        <f t="shared" si="5"/>
        <v>0</v>
      </c>
    </row>
    <row r="57" spans="1:24" ht="84.75" customHeight="1" x14ac:dyDescent="0.25">
      <c r="A57" s="58"/>
      <c r="B57" s="1">
        <v>33</v>
      </c>
      <c r="C57" s="73" t="s">
        <v>35</v>
      </c>
      <c r="D57" s="74"/>
      <c r="E57" s="74"/>
      <c r="F57" s="75"/>
      <c r="G57" s="15">
        <v>0.02</v>
      </c>
      <c r="H57" s="16" t="s">
        <v>48</v>
      </c>
      <c r="I57" s="32"/>
      <c r="J57" s="76"/>
      <c r="K57" s="77"/>
      <c r="L57" s="77"/>
      <c r="M57" s="77"/>
      <c r="N57" s="77"/>
      <c r="O57" s="77"/>
      <c r="P57" s="78"/>
      <c r="Q57" s="129"/>
      <c r="R57" s="60"/>
      <c r="W57" s="3">
        <f t="shared" si="4"/>
        <v>0.02</v>
      </c>
      <c r="X57" s="9">
        <f t="shared" si="5"/>
        <v>0</v>
      </c>
    </row>
    <row r="58" spans="1:24" ht="15" customHeight="1" x14ac:dyDescent="0.25">
      <c r="A58" s="58"/>
      <c r="B58" s="79" t="s">
        <v>42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1"/>
      <c r="Q58" s="27">
        <v>0.05</v>
      </c>
      <c r="R58" s="60"/>
      <c r="W58" s="5"/>
      <c r="X58" s="5"/>
    </row>
    <row r="59" spans="1:24" ht="69.75" customHeight="1" x14ac:dyDescent="0.25">
      <c r="A59" s="58"/>
      <c r="B59" s="1">
        <v>34</v>
      </c>
      <c r="C59" s="73" t="s">
        <v>36</v>
      </c>
      <c r="D59" s="74"/>
      <c r="E59" s="74"/>
      <c r="F59" s="75"/>
      <c r="G59" s="15">
        <v>0.05</v>
      </c>
      <c r="H59" s="16" t="s">
        <v>48</v>
      </c>
      <c r="I59" s="32"/>
      <c r="J59" s="82"/>
      <c r="K59" s="83"/>
      <c r="L59" s="83"/>
      <c r="M59" s="83"/>
      <c r="N59" s="83"/>
      <c r="O59" s="83"/>
      <c r="P59" s="84"/>
      <c r="Q59" s="8" t="str">
        <f>IF(SUM(G59)&lt;&gt;Q58,"Ajustar Ponderación",IF(SUM(X59)=0,"",IF(SUM(W59)=Q58,IF(SUM(G59)=Q58,SUM(X59),"Ajustar Ponderación"),"Ajustar ponderación")))</f>
        <v/>
      </c>
      <c r="R59" s="60"/>
      <c r="W59" s="3">
        <f t="shared" ref="W59" si="6">IF(H59="aplica",G59,)</f>
        <v>0.05</v>
      </c>
      <c r="X59" s="9">
        <f t="shared" ref="X59" si="7">G59*I59</f>
        <v>0</v>
      </c>
    </row>
    <row r="60" spans="1:24" ht="37.5" customHeight="1" x14ac:dyDescent="0.25">
      <c r="A60" s="58"/>
      <c r="B60" s="130" t="s">
        <v>37</v>
      </c>
      <c r="C60" s="130"/>
      <c r="D60" s="130"/>
      <c r="E60" s="130"/>
      <c r="F60" s="130"/>
      <c r="G60" s="11">
        <f>IF(+Q58+Q40+Q35+Q27+Q21&lt;&gt;1,"Ajuste los pesos porcentuales por componentes",+Q58+Q40+Q35+Q27+Q21)</f>
        <v>1</v>
      </c>
      <c r="H60" s="79" t="s">
        <v>44</v>
      </c>
      <c r="I60" s="80"/>
      <c r="J60" s="80"/>
      <c r="K60" s="80"/>
      <c r="L60" s="80"/>
      <c r="M60" s="80"/>
      <c r="N60" s="80"/>
      <c r="O60" s="80"/>
      <c r="P60" s="81"/>
      <c r="Q60" s="10" t="str">
        <f>IFERROR(+Q22+Q28+Q36+Q41+Q59,"Revise el formulario")</f>
        <v>Revise el formulario</v>
      </c>
      <c r="R60" s="60"/>
      <c r="W60" s="7"/>
      <c r="X60" s="7"/>
    </row>
    <row r="61" spans="1:24" x14ac:dyDescent="0.2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60"/>
    </row>
    <row r="62" spans="1:24" s="29" customFormat="1" ht="24" customHeight="1" x14ac:dyDescent="0.25">
      <c r="A62" s="65"/>
      <c r="B62" s="142" t="s">
        <v>127</v>
      </c>
      <c r="C62" s="142"/>
      <c r="D62" s="142"/>
      <c r="E62" s="142"/>
      <c r="F62" s="142"/>
      <c r="G62" s="142"/>
      <c r="H62" s="142"/>
      <c r="I62" s="66"/>
      <c r="J62" s="143" t="s">
        <v>119</v>
      </c>
      <c r="K62" s="143"/>
      <c r="L62" s="143"/>
      <c r="M62" s="143"/>
      <c r="N62" s="143"/>
      <c r="O62" s="143"/>
      <c r="P62" s="143"/>
      <c r="Q62" s="66"/>
      <c r="R62" s="67"/>
    </row>
    <row r="63" spans="1:24" s="29" customFormat="1" ht="10.5" customHeight="1" x14ac:dyDescent="0.25">
      <c r="A63" s="65"/>
      <c r="B63" s="144" t="s">
        <v>122</v>
      </c>
      <c r="C63" s="144"/>
      <c r="D63" s="144"/>
      <c r="E63" s="144"/>
      <c r="F63" s="144"/>
      <c r="G63" s="144"/>
      <c r="H63" s="144"/>
      <c r="I63" s="66"/>
      <c r="J63" s="144" t="s">
        <v>118</v>
      </c>
      <c r="K63" s="144"/>
      <c r="L63" s="144"/>
      <c r="M63" s="144"/>
      <c r="N63" s="144"/>
      <c r="O63" s="144"/>
      <c r="P63" s="144"/>
      <c r="Q63" s="66"/>
      <c r="R63" s="67"/>
    </row>
    <row r="64" spans="1:24" s="29" customFormat="1" ht="22.5" customHeight="1" x14ac:dyDescent="0.25">
      <c r="A64" s="65"/>
      <c r="B64" s="141" t="s">
        <v>129</v>
      </c>
      <c r="C64" s="141"/>
      <c r="D64" s="141"/>
      <c r="E64" s="141"/>
      <c r="F64" s="141"/>
      <c r="G64" s="141"/>
      <c r="H64" s="141"/>
      <c r="I64" s="66"/>
      <c r="J64" s="141" t="s">
        <v>128</v>
      </c>
      <c r="K64" s="141"/>
      <c r="L64" s="141"/>
      <c r="M64" s="141"/>
      <c r="N64" s="141"/>
      <c r="O64" s="141"/>
      <c r="P64" s="141"/>
      <c r="Q64" s="66"/>
      <c r="R64" s="67"/>
    </row>
    <row r="65" spans="1:18" s="29" customFormat="1" ht="6" customHeight="1" x14ac:dyDescent="0.25">
      <c r="A65" s="65"/>
      <c r="B65" s="48"/>
      <c r="C65" s="48"/>
      <c r="D65" s="48"/>
      <c r="E65" s="48"/>
      <c r="F65" s="48"/>
      <c r="G65" s="48"/>
      <c r="H65" s="48"/>
      <c r="I65" s="66"/>
      <c r="J65" s="48"/>
      <c r="K65" s="48"/>
      <c r="L65" s="48"/>
      <c r="M65" s="48"/>
      <c r="N65" s="48"/>
      <c r="O65" s="48"/>
      <c r="P65" s="48"/>
      <c r="Q65" s="66"/>
      <c r="R65" s="67"/>
    </row>
    <row r="66" spans="1:18" s="29" customFormat="1" ht="22.5" customHeight="1" x14ac:dyDescent="0.25">
      <c r="A66" s="65"/>
      <c r="B66" s="143" t="s">
        <v>127</v>
      </c>
      <c r="C66" s="143"/>
      <c r="D66" s="143"/>
      <c r="E66" s="143"/>
      <c r="F66" s="143"/>
      <c r="G66" s="143"/>
      <c r="H66" s="143"/>
      <c r="I66" s="66"/>
      <c r="J66" s="143" t="s">
        <v>119</v>
      </c>
      <c r="K66" s="143"/>
      <c r="L66" s="143"/>
      <c r="M66" s="143"/>
      <c r="N66" s="143"/>
      <c r="O66" s="143"/>
      <c r="P66" s="143"/>
      <c r="Q66" s="66"/>
      <c r="R66" s="67"/>
    </row>
    <row r="67" spans="1:18" s="29" customFormat="1" ht="15" customHeight="1" x14ac:dyDescent="0.25">
      <c r="A67" s="65"/>
      <c r="B67" s="144" t="s">
        <v>118</v>
      </c>
      <c r="C67" s="144"/>
      <c r="D67" s="144"/>
      <c r="E67" s="144"/>
      <c r="F67" s="144"/>
      <c r="G67" s="144"/>
      <c r="H67" s="144"/>
      <c r="I67" s="66"/>
      <c r="J67" s="144" t="s">
        <v>118</v>
      </c>
      <c r="K67" s="144"/>
      <c r="L67" s="144"/>
      <c r="M67" s="144"/>
      <c r="N67" s="144"/>
      <c r="O67" s="144"/>
      <c r="P67" s="144"/>
      <c r="Q67" s="66"/>
      <c r="R67" s="67"/>
    </row>
    <row r="68" spans="1:18" s="29" customFormat="1" ht="9" customHeight="1" x14ac:dyDescent="0.25">
      <c r="A68" s="65"/>
      <c r="B68" s="141" t="s">
        <v>120</v>
      </c>
      <c r="C68" s="141"/>
      <c r="D68" s="141"/>
      <c r="E68" s="141"/>
      <c r="F68" s="141"/>
      <c r="G68" s="141"/>
      <c r="H68" s="141"/>
      <c r="I68" s="66"/>
      <c r="J68" s="141" t="s">
        <v>121</v>
      </c>
      <c r="K68" s="141"/>
      <c r="L68" s="141"/>
      <c r="M68" s="141"/>
      <c r="N68" s="141"/>
      <c r="O68" s="141"/>
      <c r="P68" s="141"/>
      <c r="Q68" s="66"/>
      <c r="R68" s="67"/>
    </row>
    <row r="69" spans="1:18" ht="9.75" customHeight="1" x14ac:dyDescent="0.25">
      <c r="A69" s="58"/>
      <c r="B69" s="23" t="s">
        <v>86</v>
      </c>
      <c r="C69" s="23"/>
      <c r="D69" s="23"/>
      <c r="E69" s="23"/>
      <c r="F69" s="23"/>
      <c r="G69" s="23"/>
      <c r="H69" s="23"/>
      <c r="I69" s="59"/>
      <c r="J69" s="59"/>
      <c r="K69" s="59"/>
      <c r="L69" s="59"/>
      <c r="M69" s="59"/>
      <c r="N69" s="59"/>
      <c r="O69" s="59"/>
      <c r="P69" s="59"/>
      <c r="Q69" s="59"/>
      <c r="R69" s="60"/>
    </row>
    <row r="70" spans="1:18" ht="11.25" customHeight="1" x14ac:dyDescent="0.25">
      <c r="A70" s="58"/>
      <c r="B70" s="23" t="s">
        <v>87</v>
      </c>
      <c r="C70" s="23"/>
      <c r="D70" s="23"/>
      <c r="E70" s="23"/>
      <c r="F70" s="23"/>
      <c r="G70" s="23"/>
      <c r="H70" s="23"/>
      <c r="I70" s="59"/>
      <c r="J70" s="59"/>
      <c r="K70" s="59"/>
      <c r="L70" s="59"/>
      <c r="M70" s="59"/>
      <c r="N70" s="59"/>
      <c r="O70" s="59"/>
      <c r="P70" s="59"/>
      <c r="Q70" s="59"/>
      <c r="R70" s="60"/>
    </row>
    <row r="71" spans="1:18" ht="11.25" customHeight="1" x14ac:dyDescent="0.25">
      <c r="A71" s="68"/>
      <c r="B71" s="69" t="s">
        <v>88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1"/>
    </row>
  </sheetData>
  <mergeCells count="116">
    <mergeCell ref="B68:H68"/>
    <mergeCell ref="J68:P68"/>
    <mergeCell ref="B58:P58"/>
    <mergeCell ref="B62:H62"/>
    <mergeCell ref="J62:P62"/>
    <mergeCell ref="B63:H63"/>
    <mergeCell ref="J63:P63"/>
    <mergeCell ref="B64:H64"/>
    <mergeCell ref="J64:P64"/>
    <mergeCell ref="B66:H66"/>
    <mergeCell ref="J66:P66"/>
    <mergeCell ref="B67:H67"/>
    <mergeCell ref="J67:P67"/>
    <mergeCell ref="Q28:Q34"/>
    <mergeCell ref="Q36:Q39"/>
    <mergeCell ref="B19:F19"/>
    <mergeCell ref="Q22:Q26"/>
    <mergeCell ref="C22:F22"/>
    <mergeCell ref="J22:P22"/>
    <mergeCell ref="J23:P23"/>
    <mergeCell ref="J24:P24"/>
    <mergeCell ref="J25:P25"/>
    <mergeCell ref="J26:P26"/>
    <mergeCell ref="C23:F23"/>
    <mergeCell ref="C24:F24"/>
    <mergeCell ref="C37:F37"/>
    <mergeCell ref="C38:F38"/>
    <mergeCell ref="C39:F39"/>
    <mergeCell ref="C31:F31"/>
    <mergeCell ref="C32:F32"/>
    <mergeCell ref="C33:F33"/>
    <mergeCell ref="C34:F34"/>
    <mergeCell ref="C36:F36"/>
    <mergeCell ref="J37:P37"/>
    <mergeCell ref="J38:P38"/>
    <mergeCell ref="J39:P39"/>
    <mergeCell ref="B21:P21"/>
    <mergeCell ref="Q41:Q57"/>
    <mergeCell ref="B60:F60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9:F59"/>
    <mergeCell ref="C41:F41"/>
    <mergeCell ref="C42:F42"/>
    <mergeCell ref="C56:F56"/>
    <mergeCell ref="C57:F57"/>
    <mergeCell ref="B13:E13"/>
    <mergeCell ref="F13:H13"/>
    <mergeCell ref="K11:P11"/>
    <mergeCell ref="N6:Q6"/>
    <mergeCell ref="N7:Q7"/>
    <mergeCell ref="N8:Q8"/>
    <mergeCell ref="C20:F20"/>
    <mergeCell ref="F6:J7"/>
    <mergeCell ref="F8:J9"/>
    <mergeCell ref="B11:E11"/>
    <mergeCell ref="F11:H11"/>
    <mergeCell ref="J20:P20"/>
    <mergeCell ref="H19:P19"/>
    <mergeCell ref="B15:Q17"/>
    <mergeCell ref="B6:D6"/>
    <mergeCell ref="Q1:R4"/>
    <mergeCell ref="O3:P3"/>
    <mergeCell ref="O4:P4"/>
    <mergeCell ref="A3:C3"/>
    <mergeCell ref="A4:C4"/>
    <mergeCell ref="D3:N3"/>
    <mergeCell ref="D4:N4"/>
    <mergeCell ref="A1:P1"/>
    <mergeCell ref="A2:P2"/>
    <mergeCell ref="B27:P27"/>
    <mergeCell ref="B35:P35"/>
    <mergeCell ref="J31:P31"/>
    <mergeCell ref="J32:P32"/>
    <mergeCell ref="J33:P33"/>
    <mergeCell ref="J34:P34"/>
    <mergeCell ref="J36:P36"/>
    <mergeCell ref="C28:F28"/>
    <mergeCell ref="J28:P28"/>
    <mergeCell ref="J29:P29"/>
    <mergeCell ref="C29:F29"/>
    <mergeCell ref="C30:F30"/>
    <mergeCell ref="J30:P30"/>
    <mergeCell ref="C25:F25"/>
    <mergeCell ref="C26:F26"/>
    <mergeCell ref="J56:P56"/>
    <mergeCell ref="J57:P57"/>
    <mergeCell ref="B40:P40"/>
    <mergeCell ref="J59:P59"/>
    <mergeCell ref="H60:P60"/>
    <mergeCell ref="J51:P51"/>
    <mergeCell ref="J52:P52"/>
    <mergeCell ref="J53:P53"/>
    <mergeCell ref="J54:P54"/>
    <mergeCell ref="J55:P55"/>
    <mergeCell ref="J46:P46"/>
    <mergeCell ref="J47:P47"/>
    <mergeCell ref="J48:P48"/>
    <mergeCell ref="J49:P49"/>
    <mergeCell ref="J50:P50"/>
    <mergeCell ref="J41:P41"/>
    <mergeCell ref="J42:P42"/>
    <mergeCell ref="J43:P43"/>
    <mergeCell ref="J44:P44"/>
    <mergeCell ref="J45:P45"/>
    <mergeCell ref="C54:F54"/>
    <mergeCell ref="C55:F55"/>
  </mergeCells>
  <conditionalFormatting sqref="Q22">
    <cfRule type="beginsWith" dxfId="35" priority="20" operator="beginsWith" text="Ajustar">
      <formula>LEFT(Q22,LEN("Ajustar"))="Ajustar"</formula>
    </cfRule>
  </conditionalFormatting>
  <conditionalFormatting sqref="Q28:Q59">
    <cfRule type="containsText" dxfId="34" priority="19" operator="containsText" text="Ajusta">
      <formula>NOT(ISERROR(SEARCH("Ajusta",Q28)))</formula>
    </cfRule>
  </conditionalFormatting>
  <conditionalFormatting sqref="Q21">
    <cfRule type="cellIs" dxfId="33" priority="17" operator="notEqual">
      <formula>0.13</formula>
    </cfRule>
  </conditionalFormatting>
  <conditionalFormatting sqref="Q27">
    <cfRule type="cellIs" dxfId="32" priority="16" operator="lessThan">
      <formula>0.35</formula>
    </cfRule>
  </conditionalFormatting>
  <conditionalFormatting sqref="Q40">
    <cfRule type="cellIs" dxfId="31" priority="15" operator="lessThan">
      <formula>0.39</formula>
    </cfRule>
  </conditionalFormatting>
  <conditionalFormatting sqref="Q35">
    <cfRule type="cellIs" dxfId="30" priority="13" operator="greaterThan">
      <formula>0.08</formula>
    </cfRule>
    <cfRule type="cellIs" dxfId="29" priority="14" operator="between">
      <formula>0.01</formula>
      <formula>0.07</formula>
    </cfRule>
  </conditionalFormatting>
  <conditionalFormatting sqref="Q58">
    <cfRule type="cellIs" dxfId="28" priority="11" operator="greaterThan">
      <formula>0.05</formula>
    </cfRule>
    <cfRule type="cellIs" dxfId="27" priority="12" operator="between">
      <formula>0.01</formula>
      <formula>0.04</formula>
    </cfRule>
  </conditionalFormatting>
  <conditionalFormatting sqref="G60">
    <cfRule type="containsText" dxfId="26" priority="10" operator="containsText" text="ajuste">
      <formula>NOT(ISERROR(SEARCH("ajuste",G60)))</formula>
    </cfRule>
  </conditionalFormatting>
  <conditionalFormatting sqref="Q60">
    <cfRule type="containsText" dxfId="25" priority="9" operator="containsText" text="revis">
      <formula>NOT(ISERROR(SEARCH("revis",Q60)))</formula>
    </cfRule>
  </conditionalFormatting>
  <conditionalFormatting sqref="G19">
    <cfRule type="containsText" dxfId="24" priority="8" operator="containsText" text="ajuste">
      <formula>NOT(ISERROR(SEARCH("ajuste",G19)))</formula>
    </cfRule>
  </conditionalFormatting>
  <conditionalFormatting sqref="Q19">
    <cfRule type="containsText" dxfId="23" priority="7" operator="containsText" text="revis">
      <formula>NOT(ISERROR(SEARCH("revis",Q19)))</formula>
    </cfRule>
  </conditionalFormatting>
  <conditionalFormatting sqref="H22:H26">
    <cfRule type="expression" dxfId="22" priority="5">
      <formula>IF(AND($G22=0,$H22="Aplica"),TRUE)</formula>
    </cfRule>
  </conditionalFormatting>
  <conditionalFormatting sqref="H28:H34">
    <cfRule type="expression" dxfId="21" priority="4">
      <formula>IF(AND($G28=0,$H28="Aplica"),TRUE)</formula>
    </cfRule>
  </conditionalFormatting>
  <conditionalFormatting sqref="H36:H39">
    <cfRule type="expression" dxfId="20" priority="3">
      <formula>IF(AND($G36=0,$H36="Aplica"),TRUE)</formula>
    </cfRule>
  </conditionalFormatting>
  <conditionalFormatting sqref="H41:H57">
    <cfRule type="expression" dxfId="19" priority="2">
      <formula>IF(AND($G41=0,$H41="Aplica"),TRUE)</formula>
    </cfRule>
  </conditionalFormatting>
  <conditionalFormatting sqref="H59">
    <cfRule type="expression" dxfId="18" priority="1">
      <formula>IF(AND($G59=0,$H59="Aplica"),TRUE)</formula>
    </cfRule>
  </conditionalFormatting>
  <dataValidations count="8">
    <dataValidation type="list" allowBlank="1" showInputMessage="1" showErrorMessage="1" sqref="H59 H41:H57 H28:H34 H22:H26 H36:H39">
      <formula1>"Aplica, No aplica"</formula1>
    </dataValidation>
    <dataValidation type="list" allowBlank="1" showInputMessage="1" showErrorMessage="1" sqref="I36:I39 I28:I34 I22:I26 I41:I57 I59">
      <formula1>"0,1"</formula1>
    </dataValidation>
    <dataValidation errorStyle="warning" allowBlank="1" showInputMessage="1" showErrorMessage="1" errorTitle="NO ESCRIBIR" error="VALOR NUMERICO" sqref="Q22:Q26"/>
    <dataValidation allowBlank="1" showErrorMessage="1" sqref="B69:H70 B71"/>
    <dataValidation type="list" allowBlank="1" showInputMessage="1" showErrorMessage="1" sqref="B8 K13 N13">
      <formula1>DIA</formula1>
    </dataValidation>
    <dataValidation type="list" allowBlank="1" showInputMessage="1" showErrorMessage="1" sqref="C8 L13 O13">
      <formula1>MES</formula1>
    </dataValidation>
    <dataValidation type="list" allowBlank="1" showInputMessage="1" showErrorMessage="1" sqref="D8 M13 P13">
      <formula1>AÑO</formula1>
    </dataValidation>
    <dataValidation type="list" allowBlank="1" showInputMessage="1" showErrorMessage="1" sqref="N8:Q8">
      <formula1>areas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6" orientation="portrait" horizontalDpi="1200" verticalDpi="1200" r:id="rId1"/>
  <headerFooter>
    <oddFooter>&amp;LFormato: FO-AC-07 Versión: 2&amp;C&amp;N&amp;RVo.Bo:</oddFooter>
  </headerFooter>
  <rowBreaks count="2" manualBreakCount="2">
    <brk id="34" max="17" man="1"/>
    <brk id="49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view="pageBreakPreview" zoomScale="115" zoomScaleNormal="85" zoomScaleSheetLayoutView="115" workbookViewId="0">
      <selection activeCell="B21" sqref="B21:P21"/>
    </sheetView>
  </sheetViews>
  <sheetFormatPr baseColWidth="10" defaultRowHeight="15" x14ac:dyDescent="0.25"/>
  <cols>
    <col min="1" max="1" width="1.7109375" customWidth="1"/>
    <col min="2" max="2" width="6.7109375" customWidth="1"/>
    <col min="3" max="5" width="6.28515625" customWidth="1"/>
    <col min="6" max="6" width="8.7109375" customWidth="1"/>
    <col min="7" max="7" width="13.5703125" customWidth="1"/>
    <col min="8" max="8" width="19" customWidth="1"/>
    <col min="9" max="10" width="14" customWidth="1"/>
    <col min="11" max="11" width="7.140625" customWidth="1"/>
    <col min="12" max="12" width="8.28515625" customWidth="1"/>
    <col min="13" max="13" width="7.5703125" customWidth="1"/>
    <col min="14" max="14" width="7.28515625" customWidth="1"/>
    <col min="15" max="15" width="7.140625" customWidth="1"/>
    <col min="16" max="16" width="7.28515625" customWidth="1"/>
    <col min="17" max="17" width="12.28515625" customWidth="1"/>
    <col min="18" max="18" width="1.85546875" customWidth="1"/>
    <col min="22" max="22" width="0" hidden="1" customWidth="1"/>
    <col min="23" max="24" width="29.42578125" hidden="1" customWidth="1"/>
    <col min="25" max="25" width="0" hidden="1" customWidth="1"/>
  </cols>
  <sheetData>
    <row r="1" spans="1:20" s="17" customFormat="1" ht="15" customHeight="1" x14ac:dyDescent="0.2">
      <c r="A1" s="86" t="s">
        <v>53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87"/>
      <c r="Q1" s="86"/>
      <c r="R1" s="87"/>
      <c r="S1" s="18"/>
      <c r="T1" s="18"/>
    </row>
    <row r="2" spans="1:20" s="17" customFormat="1" ht="14.25" customHeight="1" x14ac:dyDescent="0.2">
      <c r="A2" s="95" t="s">
        <v>57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88"/>
      <c r="R2" s="89"/>
      <c r="S2" s="18"/>
      <c r="T2" s="18"/>
    </row>
    <row r="3" spans="1:20" s="17" customFormat="1" ht="11.25" customHeight="1" x14ac:dyDescent="0.2">
      <c r="A3" s="86" t="s">
        <v>54</v>
      </c>
      <c r="B3" s="92"/>
      <c r="C3" s="87"/>
      <c r="D3" s="92" t="s">
        <v>55</v>
      </c>
      <c r="E3" s="92"/>
      <c r="F3" s="92"/>
      <c r="G3" s="92"/>
      <c r="H3" s="92"/>
      <c r="I3" s="92"/>
      <c r="J3" s="92"/>
      <c r="K3" s="92"/>
      <c r="L3" s="92"/>
      <c r="M3" s="92"/>
      <c r="N3" s="87"/>
      <c r="O3" s="86" t="s">
        <v>56</v>
      </c>
      <c r="P3" s="92"/>
      <c r="Q3" s="88"/>
      <c r="R3" s="89"/>
      <c r="S3" s="18"/>
      <c r="T3" s="18"/>
    </row>
    <row r="4" spans="1:20" s="17" customFormat="1" ht="14.25" customHeight="1" x14ac:dyDescent="0.2">
      <c r="A4" s="95" t="str">
        <f>+FORMATO!A4</f>
        <v>FO-AC-32</v>
      </c>
      <c r="B4" s="96"/>
      <c r="C4" s="97"/>
      <c r="D4" s="96" t="s">
        <v>58</v>
      </c>
      <c r="E4" s="96"/>
      <c r="F4" s="96"/>
      <c r="G4" s="96"/>
      <c r="H4" s="96"/>
      <c r="I4" s="96"/>
      <c r="J4" s="96"/>
      <c r="K4" s="96"/>
      <c r="L4" s="96"/>
      <c r="M4" s="96"/>
      <c r="N4" s="97"/>
      <c r="O4" s="93">
        <v>4</v>
      </c>
      <c r="P4" s="94"/>
      <c r="Q4" s="90"/>
      <c r="R4" s="91"/>
      <c r="S4" s="18"/>
      <c r="T4" s="18"/>
    </row>
    <row r="5" spans="1:20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</row>
    <row r="6" spans="1:20" x14ac:dyDescent="0.25">
      <c r="A6" s="58"/>
      <c r="B6" s="124" t="s">
        <v>71</v>
      </c>
      <c r="C6" s="125"/>
      <c r="D6" s="126"/>
      <c r="E6" s="20"/>
      <c r="F6" s="145" t="s">
        <v>109</v>
      </c>
      <c r="G6" s="145"/>
      <c r="H6" s="145"/>
      <c r="I6" s="145"/>
      <c r="J6" s="145"/>
      <c r="K6" s="61"/>
      <c r="L6" s="61"/>
      <c r="M6" s="62" t="s">
        <v>59</v>
      </c>
      <c r="N6" s="147" t="s">
        <v>105</v>
      </c>
      <c r="O6" s="147"/>
      <c r="P6" s="147"/>
      <c r="Q6" s="147"/>
      <c r="R6" s="63"/>
    </row>
    <row r="7" spans="1:20" x14ac:dyDescent="0.25">
      <c r="A7" s="58"/>
      <c r="B7" s="22" t="s">
        <v>61</v>
      </c>
      <c r="C7" s="22" t="s">
        <v>62</v>
      </c>
      <c r="D7" s="22" t="s">
        <v>63</v>
      </c>
      <c r="E7" s="21"/>
      <c r="F7" s="146"/>
      <c r="G7" s="146"/>
      <c r="H7" s="146"/>
      <c r="I7" s="146"/>
      <c r="J7" s="146"/>
      <c r="K7" s="61"/>
      <c r="L7" s="61"/>
      <c r="M7" s="62" t="s">
        <v>73</v>
      </c>
      <c r="N7" s="147" t="s">
        <v>105</v>
      </c>
      <c r="O7" s="147"/>
      <c r="P7" s="147"/>
      <c r="Q7" s="147"/>
      <c r="R7" s="63"/>
    </row>
    <row r="8" spans="1:20" ht="16.5" x14ac:dyDescent="0.25">
      <c r="A8" s="58"/>
      <c r="B8" s="34" t="s">
        <v>102</v>
      </c>
      <c r="C8" s="34" t="s">
        <v>103</v>
      </c>
      <c r="D8" s="34" t="s">
        <v>104</v>
      </c>
      <c r="E8" s="19"/>
      <c r="F8" s="148" t="s">
        <v>108</v>
      </c>
      <c r="G8" s="148"/>
      <c r="H8" s="148"/>
      <c r="I8" s="148"/>
      <c r="J8" s="148"/>
      <c r="K8" s="61"/>
      <c r="L8" s="61"/>
      <c r="M8" s="62" t="s">
        <v>60</v>
      </c>
      <c r="N8" s="149" t="s">
        <v>106</v>
      </c>
      <c r="O8" s="149"/>
      <c r="P8" s="149"/>
      <c r="Q8" s="149"/>
      <c r="R8" s="63"/>
    </row>
    <row r="9" spans="1:20" x14ac:dyDescent="0.25">
      <c r="A9" s="58"/>
      <c r="B9" s="59"/>
      <c r="C9" s="59"/>
      <c r="D9" s="59"/>
      <c r="E9" s="59"/>
      <c r="F9" s="146"/>
      <c r="G9" s="146"/>
      <c r="H9" s="146"/>
      <c r="I9" s="146"/>
      <c r="J9" s="146"/>
      <c r="K9" s="59"/>
      <c r="L9" s="59"/>
      <c r="M9" s="59"/>
      <c r="N9" s="59"/>
      <c r="O9" s="59"/>
      <c r="P9" s="59"/>
      <c r="Q9" s="59"/>
      <c r="R9" s="60"/>
    </row>
    <row r="10" spans="1:20" ht="8.25" customHeight="1" thickBot="1" x14ac:dyDescent="0.3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60"/>
    </row>
    <row r="11" spans="1:20" ht="15.75" thickBot="1" x14ac:dyDescent="0.3">
      <c r="A11" s="58"/>
      <c r="B11" s="98" t="s">
        <v>66</v>
      </c>
      <c r="C11" s="98"/>
      <c r="D11" s="98"/>
      <c r="E11" s="98"/>
      <c r="F11" s="153" t="s">
        <v>107</v>
      </c>
      <c r="G11" s="153"/>
      <c r="H11" s="153"/>
      <c r="I11" s="59"/>
      <c r="J11" s="59"/>
      <c r="K11" s="100" t="s">
        <v>67</v>
      </c>
      <c r="L11" s="101"/>
      <c r="M11" s="101"/>
      <c r="N11" s="101"/>
      <c r="O11" s="101"/>
      <c r="P11" s="102"/>
      <c r="Q11" s="19"/>
      <c r="R11" s="60"/>
    </row>
    <row r="12" spans="1:20" x14ac:dyDescent="0.25">
      <c r="A12" s="58"/>
      <c r="B12" s="64"/>
      <c r="C12" s="64"/>
      <c r="D12" s="64"/>
      <c r="E12" s="64"/>
      <c r="F12" s="59"/>
      <c r="G12" s="59"/>
      <c r="H12" s="59"/>
      <c r="I12" s="59"/>
      <c r="J12" s="59"/>
      <c r="K12" s="35" t="s">
        <v>68</v>
      </c>
      <c r="L12" s="36" t="s">
        <v>69</v>
      </c>
      <c r="M12" s="37" t="s">
        <v>63</v>
      </c>
      <c r="N12" s="35" t="s">
        <v>68</v>
      </c>
      <c r="O12" s="36" t="s">
        <v>69</v>
      </c>
      <c r="P12" s="37" t="s">
        <v>63</v>
      </c>
      <c r="Q12" s="19"/>
      <c r="R12" s="60"/>
    </row>
    <row r="13" spans="1:20" ht="17.25" thickBot="1" x14ac:dyDescent="0.3">
      <c r="A13" s="58"/>
      <c r="B13" s="98" t="s">
        <v>72</v>
      </c>
      <c r="C13" s="98"/>
      <c r="D13" s="98"/>
      <c r="E13" s="98"/>
      <c r="F13" s="153" t="s">
        <v>107</v>
      </c>
      <c r="G13" s="153"/>
      <c r="H13" s="153"/>
      <c r="I13" s="59"/>
      <c r="J13" s="59"/>
      <c r="K13" s="41" t="s">
        <v>102</v>
      </c>
      <c r="L13" s="42" t="s">
        <v>103</v>
      </c>
      <c r="M13" s="43" t="s">
        <v>104</v>
      </c>
      <c r="N13" s="41" t="s">
        <v>102</v>
      </c>
      <c r="O13" s="42" t="s">
        <v>103</v>
      </c>
      <c r="P13" s="43" t="s">
        <v>104</v>
      </c>
      <c r="Q13" s="59"/>
      <c r="R13" s="60"/>
    </row>
    <row r="14" spans="1:20" x14ac:dyDescent="0.2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60"/>
    </row>
    <row r="15" spans="1:20" x14ac:dyDescent="0.25">
      <c r="A15" s="58"/>
      <c r="B15" s="118" t="s">
        <v>110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9"/>
      <c r="R15" s="60"/>
    </row>
    <row r="16" spans="1:20" x14ac:dyDescent="0.25">
      <c r="A16" s="58"/>
      <c r="B16" s="120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21"/>
      <c r="R16" s="60"/>
    </row>
    <row r="17" spans="1:24" x14ac:dyDescent="0.25">
      <c r="A17" s="58"/>
      <c r="B17" s="122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23"/>
      <c r="R17" s="60"/>
    </row>
    <row r="18" spans="1:24" ht="57.75" x14ac:dyDescent="0.25">
      <c r="A18" s="58"/>
      <c r="B18" s="59"/>
      <c r="C18" s="59"/>
      <c r="D18" s="59"/>
      <c r="E18" s="59"/>
      <c r="F18" s="59"/>
      <c r="G18" s="72" t="s">
        <v>117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/>
    </row>
    <row r="19" spans="1:24" ht="30.75" customHeight="1" x14ac:dyDescent="0.25">
      <c r="A19" s="58"/>
      <c r="B19" s="137" t="s">
        <v>50</v>
      </c>
      <c r="C19" s="137"/>
      <c r="D19" s="137"/>
      <c r="E19" s="137"/>
      <c r="F19" s="137"/>
      <c r="G19" s="12">
        <f>IF(+Q58+Q40+Q35+Q27+Q21&lt;&gt;1,"Ajuste los pesos porcentuales por componentes",+Q58+Q40+Q35+Q27+Q21)</f>
        <v>1</v>
      </c>
      <c r="H19" s="115" t="s">
        <v>51</v>
      </c>
      <c r="I19" s="116"/>
      <c r="J19" s="116"/>
      <c r="K19" s="116"/>
      <c r="L19" s="116"/>
      <c r="M19" s="116"/>
      <c r="N19" s="116"/>
      <c r="O19" s="116"/>
      <c r="P19" s="117"/>
      <c r="Q19" s="47" t="s">
        <v>115</v>
      </c>
      <c r="R19" s="60"/>
    </row>
    <row r="20" spans="1:24" ht="25.5" customHeight="1" x14ac:dyDescent="0.25">
      <c r="A20" s="58"/>
      <c r="B20" s="13" t="s">
        <v>0</v>
      </c>
      <c r="C20" s="106" t="s">
        <v>1</v>
      </c>
      <c r="D20" s="107"/>
      <c r="E20" s="107"/>
      <c r="F20" s="108"/>
      <c r="G20" s="13" t="s">
        <v>2</v>
      </c>
      <c r="H20" s="13" t="s">
        <v>46</v>
      </c>
      <c r="I20" s="14" t="s">
        <v>49</v>
      </c>
      <c r="J20" s="112" t="s">
        <v>43</v>
      </c>
      <c r="K20" s="113"/>
      <c r="L20" s="113"/>
      <c r="M20" s="113"/>
      <c r="N20" s="113"/>
      <c r="O20" s="113"/>
      <c r="P20" s="114"/>
      <c r="Q20" s="13" t="s">
        <v>3</v>
      </c>
      <c r="R20" s="60"/>
      <c r="W20" s="6"/>
      <c r="X20" s="6"/>
    </row>
    <row r="21" spans="1:24" ht="15" customHeight="1" x14ac:dyDescent="0.25">
      <c r="A21" s="58"/>
      <c r="B21" s="79" t="s">
        <v>38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1"/>
      <c r="Q21" s="25">
        <v>0.13</v>
      </c>
      <c r="R21" s="60"/>
      <c r="W21" s="31" t="s">
        <v>45</v>
      </c>
      <c r="X21" s="31" t="s">
        <v>47</v>
      </c>
    </row>
    <row r="22" spans="1:24" ht="37.5" customHeight="1" x14ac:dyDescent="0.25">
      <c r="A22" s="58"/>
      <c r="B22" s="1">
        <v>1</v>
      </c>
      <c r="C22" s="73" t="s">
        <v>4</v>
      </c>
      <c r="D22" s="74"/>
      <c r="E22" s="74"/>
      <c r="F22" s="75"/>
      <c r="G22" s="44" t="s">
        <v>111</v>
      </c>
      <c r="H22" s="45" t="s">
        <v>112</v>
      </c>
      <c r="I22" s="46" t="s">
        <v>113</v>
      </c>
      <c r="J22" s="150" t="s">
        <v>114</v>
      </c>
      <c r="K22" s="151"/>
      <c r="L22" s="151"/>
      <c r="M22" s="151"/>
      <c r="N22" s="151"/>
      <c r="O22" s="151"/>
      <c r="P22" s="152"/>
      <c r="Q22" s="154" t="s">
        <v>115</v>
      </c>
      <c r="R22" s="60"/>
      <c r="W22" s="3">
        <f>IF(H22="aplica",G22,)</f>
        <v>0</v>
      </c>
      <c r="X22" s="9" t="e">
        <f>W22*I22</f>
        <v>#VALUE!</v>
      </c>
    </row>
    <row r="23" spans="1:24" ht="72" customHeight="1" x14ac:dyDescent="0.25">
      <c r="A23" s="58"/>
      <c r="B23" s="1">
        <v>2</v>
      </c>
      <c r="C23" s="73" t="s">
        <v>5</v>
      </c>
      <c r="D23" s="74"/>
      <c r="E23" s="74"/>
      <c r="F23" s="75"/>
      <c r="G23" s="15">
        <v>0.02</v>
      </c>
      <c r="H23" s="16" t="s">
        <v>48</v>
      </c>
      <c r="I23" s="32"/>
      <c r="J23" s="76"/>
      <c r="K23" s="77"/>
      <c r="L23" s="77"/>
      <c r="M23" s="77"/>
      <c r="N23" s="77"/>
      <c r="O23" s="77"/>
      <c r="P23" s="78"/>
      <c r="Q23" s="155"/>
      <c r="R23" s="60"/>
      <c r="S23" s="4"/>
      <c r="W23" s="3">
        <f>IF(H23="aplica",G23,)</f>
        <v>0.02</v>
      </c>
      <c r="X23" s="9">
        <f>W23*I23</f>
        <v>0</v>
      </c>
    </row>
    <row r="24" spans="1:24" ht="57" customHeight="1" x14ac:dyDescent="0.25">
      <c r="A24" s="58"/>
      <c r="B24" s="1">
        <v>3</v>
      </c>
      <c r="C24" s="73" t="s">
        <v>6</v>
      </c>
      <c r="D24" s="74"/>
      <c r="E24" s="74"/>
      <c r="F24" s="75"/>
      <c r="G24" s="15">
        <v>0.02</v>
      </c>
      <c r="H24" s="16" t="s">
        <v>48</v>
      </c>
      <c r="I24" s="32"/>
      <c r="J24" s="76"/>
      <c r="K24" s="77"/>
      <c r="L24" s="77"/>
      <c r="M24" s="77"/>
      <c r="N24" s="77"/>
      <c r="O24" s="77"/>
      <c r="P24" s="78"/>
      <c r="Q24" s="155"/>
      <c r="R24" s="60"/>
      <c r="W24" s="3">
        <f>IF(H24="aplica",G24,)</f>
        <v>0.02</v>
      </c>
      <c r="X24" s="9">
        <f>W24*I24</f>
        <v>0</v>
      </c>
    </row>
    <row r="25" spans="1:24" ht="77.25" customHeight="1" x14ac:dyDescent="0.25">
      <c r="A25" s="58"/>
      <c r="B25" s="1">
        <v>4</v>
      </c>
      <c r="C25" s="73" t="s">
        <v>7</v>
      </c>
      <c r="D25" s="74"/>
      <c r="E25" s="74"/>
      <c r="F25" s="75"/>
      <c r="G25" s="15">
        <v>0.03</v>
      </c>
      <c r="H25" s="16" t="s">
        <v>48</v>
      </c>
      <c r="I25" s="32"/>
      <c r="J25" s="76"/>
      <c r="K25" s="77"/>
      <c r="L25" s="77"/>
      <c r="M25" s="77"/>
      <c r="N25" s="77"/>
      <c r="O25" s="77"/>
      <c r="P25" s="78"/>
      <c r="Q25" s="155"/>
      <c r="R25" s="60"/>
      <c r="W25" s="3">
        <f>IF(H25="aplica",G25,)</f>
        <v>0.03</v>
      </c>
      <c r="X25" s="9">
        <f>W25*I25</f>
        <v>0</v>
      </c>
    </row>
    <row r="26" spans="1:24" ht="34.5" customHeight="1" x14ac:dyDescent="0.25">
      <c r="A26" s="58"/>
      <c r="B26" s="1">
        <v>5</v>
      </c>
      <c r="C26" s="73" t="s">
        <v>8</v>
      </c>
      <c r="D26" s="74"/>
      <c r="E26" s="74"/>
      <c r="F26" s="75"/>
      <c r="G26" s="15">
        <v>0.04</v>
      </c>
      <c r="H26" s="16" t="s">
        <v>48</v>
      </c>
      <c r="I26" s="32"/>
      <c r="J26" s="82"/>
      <c r="K26" s="83"/>
      <c r="L26" s="83"/>
      <c r="M26" s="83"/>
      <c r="N26" s="83"/>
      <c r="O26" s="83"/>
      <c r="P26" s="84"/>
      <c r="Q26" s="156"/>
      <c r="R26" s="60"/>
      <c r="W26" s="3">
        <f>IF(H26="aplica",G26,)</f>
        <v>0.04</v>
      </c>
      <c r="X26" s="9">
        <f>W26*I26</f>
        <v>0</v>
      </c>
    </row>
    <row r="27" spans="1:24" ht="15" customHeight="1" x14ac:dyDescent="0.25">
      <c r="A27" s="58"/>
      <c r="B27" s="79" t="s">
        <v>39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1"/>
      <c r="Q27" s="26">
        <f>IF(Q35=0,39%,35%)</f>
        <v>0.35</v>
      </c>
      <c r="R27" s="60"/>
      <c r="W27" s="31"/>
      <c r="X27" s="31"/>
    </row>
    <row r="28" spans="1:24" ht="44.25" customHeight="1" x14ac:dyDescent="0.25">
      <c r="A28" s="58"/>
      <c r="B28" s="1">
        <v>6</v>
      </c>
      <c r="C28" s="73" t="s">
        <v>9</v>
      </c>
      <c r="D28" s="74"/>
      <c r="E28" s="74"/>
      <c r="F28" s="75"/>
      <c r="G28" s="15">
        <v>0.05</v>
      </c>
      <c r="H28" s="16" t="s">
        <v>48</v>
      </c>
      <c r="I28" s="32"/>
      <c r="J28" s="76"/>
      <c r="K28" s="77"/>
      <c r="L28" s="77"/>
      <c r="M28" s="77"/>
      <c r="N28" s="77"/>
      <c r="O28" s="77"/>
      <c r="P28" s="78"/>
      <c r="Q28" s="131" t="str">
        <f>IF(SUM(G28:G34)&lt;&gt;Q27,"Ajustar Ponderación",IF(SUM(X28:X34)=0,"",IF(SUM(W28:W34)=Q27,IF(SUM(G28:G34)=Q27,SUM(X28:X34),"Ajustar Ponderación"),"Ajustar ponderación")))</f>
        <v/>
      </c>
      <c r="R28" s="60"/>
      <c r="W28" s="3">
        <f>IF(H28="aplica",G28,)</f>
        <v>0.05</v>
      </c>
      <c r="X28" s="9">
        <f t="shared" ref="X28:X34" si="0">G28*I28</f>
        <v>0</v>
      </c>
    </row>
    <row r="29" spans="1:24" ht="52.5" customHeight="1" x14ac:dyDescent="0.25">
      <c r="A29" s="58"/>
      <c r="B29" s="1">
        <v>7</v>
      </c>
      <c r="C29" s="73" t="s">
        <v>10</v>
      </c>
      <c r="D29" s="74"/>
      <c r="E29" s="74"/>
      <c r="F29" s="75"/>
      <c r="G29" s="15">
        <v>0.06</v>
      </c>
      <c r="H29" s="16" t="s">
        <v>48</v>
      </c>
      <c r="I29" s="32"/>
      <c r="J29" s="76"/>
      <c r="K29" s="77"/>
      <c r="L29" s="77"/>
      <c r="M29" s="77"/>
      <c r="N29" s="77"/>
      <c r="O29" s="77"/>
      <c r="P29" s="78"/>
      <c r="Q29" s="132"/>
      <c r="R29" s="60"/>
      <c r="W29" s="3">
        <f t="shared" ref="W29:W34" si="1">IF(H29="aplica",G29,)</f>
        <v>0.06</v>
      </c>
      <c r="X29" s="9">
        <f t="shared" si="0"/>
        <v>0</v>
      </c>
    </row>
    <row r="30" spans="1:24" ht="48.75" customHeight="1" x14ac:dyDescent="0.25">
      <c r="A30" s="58"/>
      <c r="B30" s="1">
        <v>8</v>
      </c>
      <c r="C30" s="73" t="s">
        <v>11</v>
      </c>
      <c r="D30" s="74"/>
      <c r="E30" s="74"/>
      <c r="F30" s="75"/>
      <c r="G30" s="15">
        <v>0.05</v>
      </c>
      <c r="H30" s="16" t="s">
        <v>48</v>
      </c>
      <c r="I30" s="32"/>
      <c r="J30" s="76"/>
      <c r="K30" s="77"/>
      <c r="L30" s="77"/>
      <c r="M30" s="77"/>
      <c r="N30" s="77"/>
      <c r="O30" s="77"/>
      <c r="P30" s="78"/>
      <c r="Q30" s="132"/>
      <c r="R30" s="60"/>
      <c r="W30" s="3">
        <f t="shared" si="1"/>
        <v>0.05</v>
      </c>
      <c r="X30" s="9">
        <f t="shared" si="0"/>
        <v>0</v>
      </c>
    </row>
    <row r="31" spans="1:24" ht="36.75" customHeight="1" x14ac:dyDescent="0.25">
      <c r="A31" s="58"/>
      <c r="B31" s="1">
        <v>9</v>
      </c>
      <c r="C31" s="73" t="s">
        <v>12</v>
      </c>
      <c r="D31" s="74"/>
      <c r="E31" s="74"/>
      <c r="F31" s="75"/>
      <c r="G31" s="15">
        <v>0.04</v>
      </c>
      <c r="H31" s="16" t="s">
        <v>48</v>
      </c>
      <c r="I31" s="32"/>
      <c r="J31" s="76"/>
      <c r="K31" s="77"/>
      <c r="L31" s="77"/>
      <c r="M31" s="77"/>
      <c r="N31" s="77"/>
      <c r="O31" s="77"/>
      <c r="P31" s="78"/>
      <c r="Q31" s="132"/>
      <c r="R31" s="60"/>
      <c r="W31" s="3">
        <f t="shared" si="1"/>
        <v>0.04</v>
      </c>
      <c r="X31" s="9">
        <f t="shared" si="0"/>
        <v>0</v>
      </c>
    </row>
    <row r="32" spans="1:24" ht="75" customHeight="1" x14ac:dyDescent="0.25">
      <c r="A32" s="58"/>
      <c r="B32" s="1">
        <v>10</v>
      </c>
      <c r="C32" s="73" t="s">
        <v>13</v>
      </c>
      <c r="D32" s="74"/>
      <c r="E32" s="74"/>
      <c r="F32" s="75"/>
      <c r="G32" s="15">
        <v>0.03</v>
      </c>
      <c r="H32" s="16" t="s">
        <v>48</v>
      </c>
      <c r="I32" s="32"/>
      <c r="J32" s="76"/>
      <c r="K32" s="77"/>
      <c r="L32" s="77"/>
      <c r="M32" s="77"/>
      <c r="N32" s="77"/>
      <c r="O32" s="77"/>
      <c r="P32" s="78"/>
      <c r="Q32" s="132"/>
      <c r="R32" s="60"/>
      <c r="W32" s="3">
        <f t="shared" si="1"/>
        <v>0.03</v>
      </c>
      <c r="X32" s="9">
        <f t="shared" si="0"/>
        <v>0</v>
      </c>
    </row>
    <row r="33" spans="1:24" ht="42.75" customHeight="1" x14ac:dyDescent="0.25">
      <c r="A33" s="58"/>
      <c r="B33" s="1">
        <v>11</v>
      </c>
      <c r="C33" s="73" t="s">
        <v>14</v>
      </c>
      <c r="D33" s="74"/>
      <c r="E33" s="74"/>
      <c r="F33" s="75"/>
      <c r="G33" s="15">
        <v>0.06</v>
      </c>
      <c r="H33" s="16" t="s">
        <v>48</v>
      </c>
      <c r="I33" s="32"/>
      <c r="J33" s="76"/>
      <c r="K33" s="77"/>
      <c r="L33" s="77"/>
      <c r="M33" s="77"/>
      <c r="N33" s="77"/>
      <c r="O33" s="77"/>
      <c r="P33" s="78"/>
      <c r="Q33" s="132"/>
      <c r="R33" s="60"/>
      <c r="W33" s="3">
        <f t="shared" si="1"/>
        <v>0.06</v>
      </c>
      <c r="X33" s="9">
        <f t="shared" si="0"/>
        <v>0</v>
      </c>
    </row>
    <row r="34" spans="1:24" ht="51.75" customHeight="1" x14ac:dyDescent="0.25">
      <c r="A34" s="58"/>
      <c r="B34" s="1">
        <v>12</v>
      </c>
      <c r="C34" s="73" t="s">
        <v>15</v>
      </c>
      <c r="D34" s="74"/>
      <c r="E34" s="74"/>
      <c r="F34" s="75"/>
      <c r="G34" s="15">
        <v>0.06</v>
      </c>
      <c r="H34" s="16" t="s">
        <v>48</v>
      </c>
      <c r="I34" s="32"/>
      <c r="J34" s="82"/>
      <c r="K34" s="83"/>
      <c r="L34" s="83"/>
      <c r="M34" s="83"/>
      <c r="N34" s="83"/>
      <c r="O34" s="83"/>
      <c r="P34" s="84"/>
      <c r="Q34" s="133"/>
      <c r="R34" s="60"/>
      <c r="W34" s="3">
        <f t="shared" si="1"/>
        <v>0.06</v>
      </c>
      <c r="X34" s="9">
        <f t="shared" si="0"/>
        <v>0</v>
      </c>
    </row>
    <row r="35" spans="1:24" ht="15" customHeight="1" x14ac:dyDescent="0.25">
      <c r="A35" s="58"/>
      <c r="B35" s="79" t="s">
        <v>40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1"/>
      <c r="Q35" s="24">
        <v>0.08</v>
      </c>
      <c r="R35" s="60"/>
      <c r="W35" s="31"/>
      <c r="X35" s="31"/>
    </row>
    <row r="36" spans="1:24" ht="121.5" customHeight="1" x14ac:dyDescent="0.25">
      <c r="A36" s="58"/>
      <c r="B36" s="1">
        <v>13</v>
      </c>
      <c r="C36" s="73" t="s">
        <v>16</v>
      </c>
      <c r="D36" s="74"/>
      <c r="E36" s="74"/>
      <c r="F36" s="75"/>
      <c r="G36" s="15">
        <v>0.02</v>
      </c>
      <c r="H36" s="16" t="s">
        <v>48</v>
      </c>
      <c r="I36" s="32"/>
      <c r="J36" s="85"/>
      <c r="K36" s="85"/>
      <c r="L36" s="85"/>
      <c r="M36" s="85"/>
      <c r="N36" s="85"/>
      <c r="O36" s="85"/>
      <c r="P36" s="85"/>
      <c r="Q36" s="134" t="str">
        <f>IF(SUM(G36:G39)&lt;&gt;Q35,"Ajustar Ponderación",IF(SUM(X36:X39)=0,"",IF(SUM(W36:W39)=Q35,IF(SUM(G36:G39)=Q35,SUM(X36:X39),"Ajustar Ponderación"),"Ajustar ponderación")))</f>
        <v/>
      </c>
      <c r="R36" s="60"/>
      <c r="W36" s="3">
        <f t="shared" ref="W36:W39" si="2">IF(H36="aplica",G36,)</f>
        <v>0.02</v>
      </c>
      <c r="X36" s="9">
        <f t="shared" ref="X36:X39" si="3">G36*I36</f>
        <v>0</v>
      </c>
    </row>
    <row r="37" spans="1:24" ht="95.25" customHeight="1" x14ac:dyDescent="0.25">
      <c r="A37" s="58"/>
      <c r="B37" s="1">
        <v>14</v>
      </c>
      <c r="C37" s="73" t="s">
        <v>52</v>
      </c>
      <c r="D37" s="74"/>
      <c r="E37" s="74"/>
      <c r="F37" s="75"/>
      <c r="G37" s="15">
        <v>0.02</v>
      </c>
      <c r="H37" s="16" t="s">
        <v>48</v>
      </c>
      <c r="I37" s="32"/>
      <c r="J37" s="85"/>
      <c r="K37" s="85"/>
      <c r="L37" s="85"/>
      <c r="M37" s="85"/>
      <c r="N37" s="85"/>
      <c r="O37" s="85"/>
      <c r="P37" s="85"/>
      <c r="Q37" s="135"/>
      <c r="R37" s="60"/>
      <c r="W37" s="3">
        <f t="shared" si="2"/>
        <v>0.02</v>
      </c>
      <c r="X37" s="9">
        <f t="shared" si="3"/>
        <v>0</v>
      </c>
    </row>
    <row r="38" spans="1:24" ht="71.25" customHeight="1" x14ac:dyDescent="0.25">
      <c r="A38" s="58"/>
      <c r="B38" s="2">
        <v>15</v>
      </c>
      <c r="C38" s="73" t="s">
        <v>17</v>
      </c>
      <c r="D38" s="74"/>
      <c r="E38" s="74"/>
      <c r="F38" s="75"/>
      <c r="G38" s="15">
        <v>0.02</v>
      </c>
      <c r="H38" s="16" t="s">
        <v>48</v>
      </c>
      <c r="I38" s="32"/>
      <c r="J38" s="85"/>
      <c r="K38" s="85"/>
      <c r="L38" s="85"/>
      <c r="M38" s="85"/>
      <c r="N38" s="85"/>
      <c r="O38" s="85"/>
      <c r="P38" s="85"/>
      <c r="Q38" s="135"/>
      <c r="R38" s="60"/>
      <c r="W38" s="3">
        <f t="shared" si="2"/>
        <v>0.02</v>
      </c>
      <c r="X38" s="9">
        <f t="shared" si="3"/>
        <v>0</v>
      </c>
    </row>
    <row r="39" spans="1:24" ht="51" customHeight="1" x14ac:dyDescent="0.25">
      <c r="A39" s="58"/>
      <c r="B39" s="2">
        <v>16</v>
      </c>
      <c r="C39" s="73" t="s">
        <v>18</v>
      </c>
      <c r="D39" s="74"/>
      <c r="E39" s="74"/>
      <c r="F39" s="75"/>
      <c r="G39" s="15">
        <v>0.02</v>
      </c>
      <c r="H39" s="16" t="s">
        <v>48</v>
      </c>
      <c r="I39" s="32"/>
      <c r="J39" s="85"/>
      <c r="K39" s="85"/>
      <c r="L39" s="85"/>
      <c r="M39" s="85"/>
      <c r="N39" s="85"/>
      <c r="O39" s="85"/>
      <c r="P39" s="85"/>
      <c r="Q39" s="136"/>
      <c r="R39" s="60"/>
      <c r="W39" s="3">
        <f t="shared" si="2"/>
        <v>0.02</v>
      </c>
      <c r="X39" s="9">
        <f t="shared" si="3"/>
        <v>0</v>
      </c>
    </row>
    <row r="40" spans="1:24" ht="15" customHeight="1" x14ac:dyDescent="0.25">
      <c r="A40" s="58"/>
      <c r="B40" s="79" t="s">
        <v>41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1"/>
      <c r="Q40" s="26">
        <f>IF(Q35=0,43%,39%)</f>
        <v>0.39</v>
      </c>
      <c r="R40" s="60"/>
      <c r="W40" s="31"/>
      <c r="X40" s="31"/>
    </row>
    <row r="41" spans="1:24" ht="54" customHeight="1" x14ac:dyDescent="0.25">
      <c r="A41" s="58"/>
      <c r="B41" s="2">
        <v>17</v>
      </c>
      <c r="C41" s="73" t="s">
        <v>19</v>
      </c>
      <c r="D41" s="74"/>
      <c r="E41" s="74"/>
      <c r="F41" s="75"/>
      <c r="G41" s="15">
        <v>0.02</v>
      </c>
      <c r="H41" s="16" t="s">
        <v>48</v>
      </c>
      <c r="I41" s="32"/>
      <c r="J41" s="76"/>
      <c r="K41" s="77"/>
      <c r="L41" s="77"/>
      <c r="M41" s="77"/>
      <c r="N41" s="77"/>
      <c r="O41" s="77"/>
      <c r="P41" s="78"/>
      <c r="Q41" s="127" t="str">
        <f>IF(SUM(G41:G57)&lt;&gt;Q40,"Ajustar Ponderación",IF(SUM(X41:X57)=0,"",IF(SUM(W41:W57)=Q40,IF(SUM(G41:G57)=Q40,SUM(X41:X57),"Ajustar Ponderación"),"Ajustar ponderación")))</f>
        <v/>
      </c>
      <c r="R41" s="60"/>
      <c r="W41" s="3">
        <f t="shared" ref="W41:W57" si="4">IF(H41="aplica",G41,)</f>
        <v>0.02</v>
      </c>
      <c r="X41" s="9">
        <f t="shared" ref="X41:X57" si="5">G41*I41</f>
        <v>0</v>
      </c>
    </row>
    <row r="42" spans="1:24" ht="51.75" customHeight="1" x14ac:dyDescent="0.25">
      <c r="A42" s="58"/>
      <c r="B42" s="1">
        <v>18</v>
      </c>
      <c r="C42" s="73" t="s">
        <v>20</v>
      </c>
      <c r="D42" s="74"/>
      <c r="E42" s="74"/>
      <c r="F42" s="75"/>
      <c r="G42" s="15">
        <v>0.02</v>
      </c>
      <c r="H42" s="16" t="s">
        <v>48</v>
      </c>
      <c r="I42" s="32"/>
      <c r="J42" s="76"/>
      <c r="K42" s="77"/>
      <c r="L42" s="77"/>
      <c r="M42" s="77"/>
      <c r="N42" s="77"/>
      <c r="O42" s="77"/>
      <c r="P42" s="78"/>
      <c r="Q42" s="128"/>
      <c r="R42" s="60"/>
      <c r="W42" s="3">
        <f t="shared" si="4"/>
        <v>0.02</v>
      </c>
      <c r="X42" s="9">
        <f t="shared" si="5"/>
        <v>0</v>
      </c>
    </row>
    <row r="43" spans="1:24" ht="96.75" customHeight="1" x14ac:dyDescent="0.25">
      <c r="A43" s="58"/>
      <c r="B43" s="1">
        <v>19</v>
      </c>
      <c r="C43" s="73" t="s">
        <v>21</v>
      </c>
      <c r="D43" s="74"/>
      <c r="E43" s="74"/>
      <c r="F43" s="75"/>
      <c r="G43" s="15">
        <v>0.05</v>
      </c>
      <c r="H43" s="16" t="s">
        <v>48</v>
      </c>
      <c r="I43" s="32"/>
      <c r="J43" s="76"/>
      <c r="K43" s="77"/>
      <c r="L43" s="77"/>
      <c r="M43" s="77"/>
      <c r="N43" s="77"/>
      <c r="O43" s="77"/>
      <c r="P43" s="78"/>
      <c r="Q43" s="128"/>
      <c r="R43" s="60"/>
      <c r="W43" s="3">
        <f t="shared" si="4"/>
        <v>0.05</v>
      </c>
      <c r="X43" s="9">
        <f t="shared" si="5"/>
        <v>0</v>
      </c>
    </row>
    <row r="44" spans="1:24" ht="38.25" customHeight="1" x14ac:dyDescent="0.25">
      <c r="A44" s="58"/>
      <c r="B44" s="1">
        <v>20</v>
      </c>
      <c r="C44" s="73" t="s">
        <v>22</v>
      </c>
      <c r="D44" s="74"/>
      <c r="E44" s="74"/>
      <c r="F44" s="75"/>
      <c r="G44" s="15">
        <v>0.02</v>
      </c>
      <c r="H44" s="16" t="s">
        <v>48</v>
      </c>
      <c r="I44" s="32"/>
      <c r="J44" s="76"/>
      <c r="K44" s="77"/>
      <c r="L44" s="77"/>
      <c r="M44" s="77"/>
      <c r="N44" s="77"/>
      <c r="O44" s="77"/>
      <c r="P44" s="78"/>
      <c r="Q44" s="128"/>
      <c r="R44" s="60"/>
      <c r="W44" s="3">
        <f t="shared" si="4"/>
        <v>0.02</v>
      </c>
      <c r="X44" s="9">
        <f t="shared" si="5"/>
        <v>0</v>
      </c>
    </row>
    <row r="45" spans="1:24" ht="45.75" customHeight="1" x14ac:dyDescent="0.25">
      <c r="A45" s="58"/>
      <c r="B45" s="1">
        <v>21</v>
      </c>
      <c r="C45" s="73" t="s">
        <v>23</v>
      </c>
      <c r="D45" s="74"/>
      <c r="E45" s="74"/>
      <c r="F45" s="75"/>
      <c r="G45" s="15">
        <v>0.02</v>
      </c>
      <c r="H45" s="16" t="s">
        <v>48</v>
      </c>
      <c r="I45" s="32"/>
      <c r="J45" s="76"/>
      <c r="K45" s="77"/>
      <c r="L45" s="77"/>
      <c r="M45" s="77"/>
      <c r="N45" s="77"/>
      <c r="O45" s="77"/>
      <c r="P45" s="78"/>
      <c r="Q45" s="128"/>
      <c r="R45" s="60"/>
      <c r="W45" s="3">
        <f t="shared" si="4"/>
        <v>0.02</v>
      </c>
      <c r="X45" s="9">
        <f t="shared" si="5"/>
        <v>0</v>
      </c>
    </row>
    <row r="46" spans="1:24" ht="35.25" customHeight="1" x14ac:dyDescent="0.25">
      <c r="A46" s="58"/>
      <c r="B46" s="1">
        <v>22</v>
      </c>
      <c r="C46" s="73" t="s">
        <v>24</v>
      </c>
      <c r="D46" s="74"/>
      <c r="E46" s="74"/>
      <c r="F46" s="75"/>
      <c r="G46" s="15">
        <v>0.02</v>
      </c>
      <c r="H46" s="16" t="s">
        <v>48</v>
      </c>
      <c r="I46" s="32"/>
      <c r="J46" s="76"/>
      <c r="K46" s="77"/>
      <c r="L46" s="77"/>
      <c r="M46" s="77"/>
      <c r="N46" s="77"/>
      <c r="O46" s="77"/>
      <c r="P46" s="78"/>
      <c r="Q46" s="128"/>
      <c r="R46" s="60"/>
      <c r="W46" s="3">
        <f t="shared" si="4"/>
        <v>0.02</v>
      </c>
      <c r="X46" s="9">
        <f t="shared" si="5"/>
        <v>0</v>
      </c>
    </row>
    <row r="47" spans="1:24" ht="49.5" customHeight="1" x14ac:dyDescent="0.25">
      <c r="A47" s="58"/>
      <c r="B47" s="1">
        <v>23</v>
      </c>
      <c r="C47" s="73" t="s">
        <v>25</v>
      </c>
      <c r="D47" s="74"/>
      <c r="E47" s="74"/>
      <c r="F47" s="75"/>
      <c r="G47" s="15">
        <v>0.02</v>
      </c>
      <c r="H47" s="16" t="s">
        <v>48</v>
      </c>
      <c r="I47" s="32"/>
      <c r="J47" s="76"/>
      <c r="K47" s="77"/>
      <c r="L47" s="77"/>
      <c r="M47" s="77"/>
      <c r="N47" s="77"/>
      <c r="O47" s="77"/>
      <c r="P47" s="78"/>
      <c r="Q47" s="128"/>
      <c r="R47" s="60"/>
      <c r="W47" s="3">
        <f t="shared" si="4"/>
        <v>0.02</v>
      </c>
      <c r="X47" s="9">
        <f t="shared" si="5"/>
        <v>0</v>
      </c>
    </row>
    <row r="48" spans="1:24" ht="49.5" customHeight="1" x14ac:dyDescent="0.25">
      <c r="A48" s="58"/>
      <c r="B48" s="1">
        <v>24</v>
      </c>
      <c r="C48" s="73" t="s">
        <v>26</v>
      </c>
      <c r="D48" s="74"/>
      <c r="E48" s="74"/>
      <c r="F48" s="75"/>
      <c r="G48" s="15">
        <v>0.04</v>
      </c>
      <c r="H48" s="16" t="s">
        <v>48</v>
      </c>
      <c r="I48" s="32"/>
      <c r="J48" s="76"/>
      <c r="K48" s="77"/>
      <c r="L48" s="77"/>
      <c r="M48" s="77"/>
      <c r="N48" s="77"/>
      <c r="O48" s="77"/>
      <c r="P48" s="78"/>
      <c r="Q48" s="128"/>
      <c r="R48" s="60"/>
      <c r="W48" s="3">
        <f t="shared" si="4"/>
        <v>0.04</v>
      </c>
      <c r="X48" s="9">
        <f t="shared" si="5"/>
        <v>0</v>
      </c>
    </row>
    <row r="49" spans="1:24" ht="88.5" customHeight="1" x14ac:dyDescent="0.25">
      <c r="A49" s="58"/>
      <c r="B49" s="1">
        <v>25</v>
      </c>
      <c r="C49" s="73" t="s">
        <v>27</v>
      </c>
      <c r="D49" s="74"/>
      <c r="E49" s="74"/>
      <c r="F49" s="75"/>
      <c r="G49" s="15">
        <v>0.05</v>
      </c>
      <c r="H49" s="16" t="s">
        <v>48</v>
      </c>
      <c r="I49" s="32"/>
      <c r="J49" s="82"/>
      <c r="K49" s="83"/>
      <c r="L49" s="83"/>
      <c r="M49" s="83"/>
      <c r="N49" s="83"/>
      <c r="O49" s="83"/>
      <c r="P49" s="84"/>
      <c r="Q49" s="128"/>
      <c r="R49" s="60"/>
      <c r="W49" s="3">
        <f t="shared" si="4"/>
        <v>0.05</v>
      </c>
      <c r="X49" s="9">
        <f t="shared" si="5"/>
        <v>0</v>
      </c>
    </row>
    <row r="50" spans="1:24" ht="93" customHeight="1" x14ac:dyDescent="0.25">
      <c r="A50" s="58"/>
      <c r="B50" s="1">
        <v>26</v>
      </c>
      <c r="C50" s="73" t="s">
        <v>28</v>
      </c>
      <c r="D50" s="74"/>
      <c r="E50" s="74"/>
      <c r="F50" s="75"/>
      <c r="G50" s="15">
        <v>0.01</v>
      </c>
      <c r="H50" s="16" t="s">
        <v>48</v>
      </c>
      <c r="I50" s="32"/>
      <c r="J50" s="76"/>
      <c r="K50" s="77"/>
      <c r="L50" s="77"/>
      <c r="M50" s="77"/>
      <c r="N50" s="77"/>
      <c r="O50" s="77"/>
      <c r="P50" s="78"/>
      <c r="Q50" s="128"/>
      <c r="R50" s="60"/>
      <c r="W50" s="3">
        <f t="shared" si="4"/>
        <v>0.01</v>
      </c>
      <c r="X50" s="9">
        <f t="shared" si="5"/>
        <v>0</v>
      </c>
    </row>
    <row r="51" spans="1:24" ht="86.25" customHeight="1" x14ac:dyDescent="0.25">
      <c r="A51" s="58"/>
      <c r="B51" s="2">
        <v>27</v>
      </c>
      <c r="C51" s="73" t="s">
        <v>29</v>
      </c>
      <c r="D51" s="74"/>
      <c r="E51" s="74"/>
      <c r="F51" s="75"/>
      <c r="G51" s="15">
        <v>0.01</v>
      </c>
      <c r="H51" s="16" t="s">
        <v>48</v>
      </c>
      <c r="I51" s="32"/>
      <c r="J51" s="76"/>
      <c r="K51" s="77"/>
      <c r="L51" s="77"/>
      <c r="M51" s="77"/>
      <c r="N51" s="77"/>
      <c r="O51" s="77"/>
      <c r="P51" s="78"/>
      <c r="Q51" s="128"/>
      <c r="R51" s="60"/>
      <c r="W51" s="3">
        <f t="shared" si="4"/>
        <v>0.01</v>
      </c>
      <c r="X51" s="9">
        <f t="shared" si="5"/>
        <v>0</v>
      </c>
    </row>
    <row r="52" spans="1:24" ht="81.75" customHeight="1" x14ac:dyDescent="0.25">
      <c r="A52" s="58"/>
      <c r="B52" s="1">
        <v>28</v>
      </c>
      <c r="C52" s="73" t="s">
        <v>30</v>
      </c>
      <c r="D52" s="74"/>
      <c r="E52" s="74"/>
      <c r="F52" s="75"/>
      <c r="G52" s="15">
        <v>0.02</v>
      </c>
      <c r="H52" s="16" t="s">
        <v>48</v>
      </c>
      <c r="I52" s="32"/>
      <c r="J52" s="76"/>
      <c r="K52" s="77"/>
      <c r="L52" s="77"/>
      <c r="M52" s="77"/>
      <c r="N52" s="77"/>
      <c r="O52" s="77"/>
      <c r="P52" s="78"/>
      <c r="Q52" s="128"/>
      <c r="R52" s="60"/>
      <c r="W52" s="3">
        <f t="shared" si="4"/>
        <v>0.02</v>
      </c>
      <c r="X52" s="9">
        <f t="shared" si="5"/>
        <v>0</v>
      </c>
    </row>
    <row r="53" spans="1:24" ht="51" customHeight="1" x14ac:dyDescent="0.25">
      <c r="A53" s="58"/>
      <c r="B53" s="1">
        <v>29</v>
      </c>
      <c r="C53" s="73" t="s">
        <v>31</v>
      </c>
      <c r="D53" s="74"/>
      <c r="E53" s="74"/>
      <c r="F53" s="75"/>
      <c r="G53" s="15">
        <v>0.01</v>
      </c>
      <c r="H53" s="16" t="s">
        <v>48</v>
      </c>
      <c r="I53" s="32"/>
      <c r="J53" s="76"/>
      <c r="K53" s="77"/>
      <c r="L53" s="77"/>
      <c r="M53" s="77"/>
      <c r="N53" s="77"/>
      <c r="O53" s="77"/>
      <c r="P53" s="78"/>
      <c r="Q53" s="128"/>
      <c r="R53" s="60"/>
      <c r="W53" s="3">
        <f t="shared" si="4"/>
        <v>0.01</v>
      </c>
      <c r="X53" s="9">
        <f t="shared" si="5"/>
        <v>0</v>
      </c>
    </row>
    <row r="54" spans="1:24" ht="48.75" customHeight="1" x14ac:dyDescent="0.25">
      <c r="A54" s="58"/>
      <c r="B54" s="2">
        <v>30</v>
      </c>
      <c r="C54" s="73" t="s">
        <v>32</v>
      </c>
      <c r="D54" s="74"/>
      <c r="E54" s="74"/>
      <c r="F54" s="75"/>
      <c r="G54" s="15">
        <v>0.02</v>
      </c>
      <c r="H54" s="16" t="s">
        <v>48</v>
      </c>
      <c r="I54" s="32"/>
      <c r="J54" s="76"/>
      <c r="K54" s="77"/>
      <c r="L54" s="77"/>
      <c r="M54" s="77"/>
      <c r="N54" s="77"/>
      <c r="O54" s="77"/>
      <c r="P54" s="78"/>
      <c r="Q54" s="128"/>
      <c r="R54" s="60"/>
      <c r="W54" s="3">
        <f t="shared" si="4"/>
        <v>0.02</v>
      </c>
      <c r="X54" s="9">
        <f t="shared" si="5"/>
        <v>0</v>
      </c>
    </row>
    <row r="55" spans="1:24" ht="54.75" customHeight="1" x14ac:dyDescent="0.25">
      <c r="A55" s="58"/>
      <c r="B55" s="1">
        <v>31</v>
      </c>
      <c r="C55" s="73" t="s">
        <v>33</v>
      </c>
      <c r="D55" s="74"/>
      <c r="E55" s="74"/>
      <c r="F55" s="75"/>
      <c r="G55" s="15">
        <v>0.01</v>
      </c>
      <c r="H55" s="16" t="s">
        <v>48</v>
      </c>
      <c r="I55" s="32"/>
      <c r="J55" s="76"/>
      <c r="K55" s="77"/>
      <c r="L55" s="77"/>
      <c r="M55" s="77"/>
      <c r="N55" s="77"/>
      <c r="O55" s="77"/>
      <c r="P55" s="78"/>
      <c r="Q55" s="128"/>
      <c r="R55" s="60"/>
      <c r="W55" s="3">
        <f t="shared" si="4"/>
        <v>0.01</v>
      </c>
      <c r="X55" s="9">
        <f t="shared" si="5"/>
        <v>0</v>
      </c>
    </row>
    <row r="56" spans="1:24" ht="49.5" customHeight="1" x14ac:dyDescent="0.25">
      <c r="A56" s="58"/>
      <c r="B56" s="1">
        <v>32</v>
      </c>
      <c r="C56" s="73" t="s">
        <v>34</v>
      </c>
      <c r="D56" s="74"/>
      <c r="E56" s="74"/>
      <c r="F56" s="75"/>
      <c r="G56" s="15">
        <v>0.03</v>
      </c>
      <c r="H56" s="16" t="s">
        <v>48</v>
      </c>
      <c r="I56" s="32"/>
      <c r="J56" s="76"/>
      <c r="K56" s="77"/>
      <c r="L56" s="77"/>
      <c r="M56" s="77"/>
      <c r="N56" s="77"/>
      <c r="O56" s="77"/>
      <c r="P56" s="78"/>
      <c r="Q56" s="128"/>
      <c r="R56" s="60"/>
      <c r="W56" s="3">
        <f t="shared" si="4"/>
        <v>0.03</v>
      </c>
      <c r="X56" s="9">
        <f t="shared" si="5"/>
        <v>0</v>
      </c>
    </row>
    <row r="57" spans="1:24" ht="84.75" customHeight="1" x14ac:dyDescent="0.25">
      <c r="A57" s="58"/>
      <c r="B57" s="1">
        <v>33</v>
      </c>
      <c r="C57" s="73" t="s">
        <v>35</v>
      </c>
      <c r="D57" s="74"/>
      <c r="E57" s="74"/>
      <c r="F57" s="75"/>
      <c r="G57" s="15">
        <v>0.02</v>
      </c>
      <c r="H57" s="16" t="s">
        <v>48</v>
      </c>
      <c r="I57" s="32"/>
      <c r="J57" s="76"/>
      <c r="K57" s="77"/>
      <c r="L57" s="77"/>
      <c r="M57" s="77"/>
      <c r="N57" s="77"/>
      <c r="O57" s="77"/>
      <c r="P57" s="78"/>
      <c r="Q57" s="129"/>
      <c r="R57" s="60"/>
      <c r="W57" s="3">
        <f t="shared" si="4"/>
        <v>0.02</v>
      </c>
      <c r="X57" s="9">
        <f t="shared" si="5"/>
        <v>0</v>
      </c>
    </row>
    <row r="58" spans="1:24" ht="15" customHeight="1" x14ac:dyDescent="0.25">
      <c r="A58" s="58"/>
      <c r="B58" s="79" t="s">
        <v>42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1"/>
      <c r="Q58" s="27">
        <v>0.05</v>
      </c>
      <c r="R58" s="60"/>
      <c r="W58" s="31"/>
      <c r="X58" s="31"/>
    </row>
    <row r="59" spans="1:24" ht="69.75" customHeight="1" x14ac:dyDescent="0.25">
      <c r="A59" s="58"/>
      <c r="B59" s="1">
        <v>34</v>
      </c>
      <c r="C59" s="73" t="s">
        <v>36</v>
      </c>
      <c r="D59" s="74"/>
      <c r="E59" s="74"/>
      <c r="F59" s="75"/>
      <c r="G59" s="15">
        <v>0.05</v>
      </c>
      <c r="H59" s="16" t="s">
        <v>48</v>
      </c>
      <c r="I59" s="32"/>
      <c r="J59" s="82"/>
      <c r="K59" s="83"/>
      <c r="L59" s="83"/>
      <c r="M59" s="83"/>
      <c r="N59" s="83"/>
      <c r="O59" s="83"/>
      <c r="P59" s="84"/>
      <c r="Q59" s="8" t="str">
        <f>IF(SUM(G59)&lt;&gt;Q58,"Ajustar Ponderación",IF(SUM(X59)=0,"",IF(SUM(W59)=Q58,IF(SUM(G59)=Q58,SUM(X59),"Ajustar Ponderación"),"Ajustar ponderación")))</f>
        <v/>
      </c>
      <c r="R59" s="60"/>
      <c r="W59" s="3">
        <f t="shared" ref="W59" si="6">IF(H59="aplica",G59,)</f>
        <v>0.05</v>
      </c>
      <c r="X59" s="9">
        <f t="shared" ref="X59" si="7">G59*I59</f>
        <v>0</v>
      </c>
    </row>
    <row r="60" spans="1:24" ht="37.5" customHeight="1" x14ac:dyDescent="0.25">
      <c r="A60" s="58"/>
      <c r="B60" s="130" t="s">
        <v>37</v>
      </c>
      <c r="C60" s="130"/>
      <c r="D60" s="130"/>
      <c r="E60" s="130"/>
      <c r="F60" s="130"/>
      <c r="G60" s="11">
        <f>IF(+Q58+Q40+Q35+Q27+Q21&lt;&gt;1,"Ajuste los pesos porcentuales por componentes",+Q58+Q40+Q35+Q27+Q21)</f>
        <v>1</v>
      </c>
      <c r="H60" s="79" t="s">
        <v>44</v>
      </c>
      <c r="I60" s="80"/>
      <c r="J60" s="80"/>
      <c r="K60" s="80"/>
      <c r="L60" s="80"/>
      <c r="M60" s="80"/>
      <c r="N60" s="80"/>
      <c r="O60" s="80"/>
      <c r="P60" s="81"/>
      <c r="Q60" s="10" t="str">
        <f>IFERROR(+Q22+Q28+Q36+Q41+Q59,"Revise el formulario")</f>
        <v>Revise el formulario</v>
      </c>
      <c r="R60" s="60"/>
      <c r="W60" s="33"/>
      <c r="X60" s="33"/>
    </row>
    <row r="61" spans="1:24" ht="57.75" x14ac:dyDescent="0.25">
      <c r="A61" s="58"/>
      <c r="B61" s="59"/>
      <c r="C61" s="59"/>
      <c r="D61" s="59"/>
      <c r="E61" s="59"/>
      <c r="F61" s="59"/>
      <c r="G61" s="72" t="s">
        <v>116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60"/>
    </row>
    <row r="62" spans="1:24" s="29" customFormat="1" ht="9" customHeight="1" x14ac:dyDescent="0.25">
      <c r="A62" s="65"/>
      <c r="B62" s="48"/>
      <c r="C62" s="48"/>
      <c r="D62" s="48"/>
      <c r="E62" s="48"/>
      <c r="F62" s="48"/>
      <c r="G62" s="48"/>
      <c r="H62" s="48"/>
      <c r="I62" s="66"/>
      <c r="J62" s="48"/>
      <c r="K62" s="48"/>
      <c r="L62" s="48"/>
      <c r="M62" s="48"/>
      <c r="N62" s="48"/>
      <c r="O62" s="48"/>
      <c r="P62" s="48"/>
      <c r="Q62" s="66"/>
      <c r="R62" s="67"/>
    </row>
    <row r="63" spans="1:24" s="29" customFormat="1" ht="24" customHeight="1" x14ac:dyDescent="0.25">
      <c r="A63" s="65"/>
      <c r="B63" s="142" t="s">
        <v>123</v>
      </c>
      <c r="C63" s="142"/>
      <c r="D63" s="142"/>
      <c r="E63" s="142"/>
      <c r="F63" s="142"/>
      <c r="G63" s="142"/>
      <c r="H63" s="142"/>
      <c r="I63" s="66"/>
      <c r="J63" s="143" t="s">
        <v>124</v>
      </c>
      <c r="K63" s="143"/>
      <c r="L63" s="143"/>
      <c r="M63" s="143"/>
      <c r="N63" s="143"/>
      <c r="O63" s="143"/>
      <c r="P63" s="143"/>
      <c r="Q63" s="66"/>
      <c r="R63" s="67"/>
    </row>
    <row r="64" spans="1:24" s="29" customFormat="1" ht="10.5" customHeight="1" x14ac:dyDescent="0.25">
      <c r="A64" s="65"/>
      <c r="B64" s="144" t="s">
        <v>122</v>
      </c>
      <c r="C64" s="144"/>
      <c r="D64" s="144"/>
      <c r="E64" s="144"/>
      <c r="F64" s="144"/>
      <c r="G64" s="144"/>
      <c r="H64" s="144"/>
      <c r="I64" s="66"/>
      <c r="J64" s="144" t="s">
        <v>118</v>
      </c>
      <c r="K64" s="144"/>
      <c r="L64" s="144"/>
      <c r="M64" s="144"/>
      <c r="N64" s="144"/>
      <c r="O64" s="144"/>
      <c r="P64" s="144"/>
      <c r="Q64" s="66"/>
      <c r="R64" s="67"/>
    </row>
    <row r="65" spans="1:18" s="29" customFormat="1" ht="22.5" customHeight="1" x14ac:dyDescent="0.25">
      <c r="A65" s="65"/>
      <c r="B65" s="141" t="s">
        <v>129</v>
      </c>
      <c r="C65" s="141"/>
      <c r="D65" s="141"/>
      <c r="E65" s="141"/>
      <c r="F65" s="141"/>
      <c r="G65" s="141"/>
      <c r="H65" s="141"/>
      <c r="I65" s="66"/>
      <c r="J65" s="141" t="s">
        <v>128</v>
      </c>
      <c r="K65" s="141"/>
      <c r="L65" s="141"/>
      <c r="M65" s="141"/>
      <c r="N65" s="141"/>
      <c r="O65" s="141"/>
      <c r="P65" s="141"/>
      <c r="Q65" s="66"/>
      <c r="R65" s="67"/>
    </row>
    <row r="66" spans="1:18" s="29" customFormat="1" ht="6" customHeight="1" x14ac:dyDescent="0.25">
      <c r="A66" s="65"/>
      <c r="B66" s="48"/>
      <c r="C66" s="48"/>
      <c r="D66" s="48"/>
      <c r="E66" s="48"/>
      <c r="F66" s="48"/>
      <c r="G66" s="48"/>
      <c r="H66" s="48"/>
      <c r="I66" s="66"/>
      <c r="J66" s="48"/>
      <c r="K66" s="48"/>
      <c r="L66" s="48"/>
      <c r="M66" s="48"/>
      <c r="N66" s="48"/>
      <c r="O66" s="48"/>
      <c r="P66" s="48"/>
      <c r="Q66" s="66"/>
      <c r="R66" s="67"/>
    </row>
    <row r="67" spans="1:18" s="29" customFormat="1" ht="22.5" customHeight="1" x14ac:dyDescent="0.25">
      <c r="A67" s="65"/>
      <c r="B67" s="143" t="s">
        <v>126</v>
      </c>
      <c r="C67" s="143"/>
      <c r="D67" s="143"/>
      <c r="E67" s="143"/>
      <c r="F67" s="143"/>
      <c r="G67" s="143"/>
      <c r="H67" s="143"/>
      <c r="I67" s="66"/>
      <c r="J67" s="143" t="s">
        <v>126</v>
      </c>
      <c r="K67" s="143"/>
      <c r="L67" s="143"/>
      <c r="M67" s="143"/>
      <c r="N67" s="143"/>
      <c r="O67" s="143"/>
      <c r="P67" s="143"/>
      <c r="Q67" s="66"/>
      <c r="R67" s="67"/>
    </row>
    <row r="68" spans="1:18" s="29" customFormat="1" ht="15" customHeight="1" x14ac:dyDescent="0.25">
      <c r="A68" s="65"/>
      <c r="B68" s="144" t="s">
        <v>118</v>
      </c>
      <c r="C68" s="144"/>
      <c r="D68" s="144"/>
      <c r="E68" s="144"/>
      <c r="F68" s="144"/>
      <c r="G68" s="144"/>
      <c r="H68" s="144"/>
      <c r="I68" s="66"/>
      <c r="J68" s="144" t="s">
        <v>118</v>
      </c>
      <c r="K68" s="144"/>
      <c r="L68" s="144"/>
      <c r="M68" s="144"/>
      <c r="N68" s="144"/>
      <c r="O68" s="144"/>
      <c r="P68" s="144"/>
      <c r="Q68" s="66"/>
      <c r="R68" s="67"/>
    </row>
    <row r="69" spans="1:18" s="29" customFormat="1" ht="9" customHeight="1" x14ac:dyDescent="0.25">
      <c r="A69" s="65"/>
      <c r="B69" s="141" t="s">
        <v>120</v>
      </c>
      <c r="C69" s="141"/>
      <c r="D69" s="141"/>
      <c r="E69" s="141"/>
      <c r="F69" s="141"/>
      <c r="G69" s="141"/>
      <c r="H69" s="141"/>
      <c r="I69" s="66"/>
      <c r="J69" s="141" t="s">
        <v>121</v>
      </c>
      <c r="K69" s="141"/>
      <c r="L69" s="141"/>
      <c r="M69" s="141"/>
      <c r="N69" s="141"/>
      <c r="O69" s="141"/>
      <c r="P69" s="141"/>
      <c r="Q69" s="66"/>
      <c r="R69" s="67"/>
    </row>
    <row r="70" spans="1:18" s="29" customFormat="1" ht="8.25" customHeight="1" x14ac:dyDescent="0.25">
      <c r="A70" s="65"/>
      <c r="B70" s="48"/>
      <c r="C70" s="48"/>
      <c r="D70" s="48"/>
      <c r="E70" s="48"/>
      <c r="F70" s="48"/>
      <c r="G70" s="48"/>
      <c r="H70" s="48"/>
      <c r="I70" s="66"/>
      <c r="J70" s="48"/>
      <c r="K70" s="48"/>
      <c r="L70" s="48"/>
      <c r="M70" s="48"/>
      <c r="N70" s="48"/>
      <c r="O70" s="48"/>
      <c r="P70" s="48"/>
      <c r="Q70" s="66"/>
      <c r="R70" s="67"/>
    </row>
    <row r="71" spans="1:18" ht="10.5" customHeight="1" x14ac:dyDescent="0.25">
      <c r="A71" s="58"/>
      <c r="B71" s="23" t="s">
        <v>86</v>
      </c>
      <c r="C71" s="23"/>
      <c r="D71" s="23"/>
      <c r="E71" s="23"/>
      <c r="F71" s="23"/>
      <c r="G71" s="23"/>
      <c r="H71" s="23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2" spans="1:18" ht="9" customHeight="1" x14ac:dyDescent="0.25">
      <c r="A72" s="58"/>
      <c r="B72" s="23" t="s">
        <v>87</v>
      </c>
      <c r="C72" s="23"/>
      <c r="D72" s="23"/>
      <c r="E72" s="23"/>
      <c r="F72" s="23"/>
      <c r="G72" s="23"/>
      <c r="H72" s="23"/>
      <c r="I72" s="59"/>
      <c r="J72" s="59"/>
      <c r="K72" s="59"/>
      <c r="L72" s="59"/>
      <c r="M72" s="59"/>
      <c r="N72" s="59"/>
      <c r="O72" s="59"/>
      <c r="P72" s="59"/>
      <c r="Q72" s="59"/>
      <c r="R72" s="60"/>
    </row>
    <row r="73" spans="1:18" ht="9.75" customHeight="1" x14ac:dyDescent="0.25">
      <c r="A73" s="68"/>
      <c r="B73" s="69" t="s">
        <v>125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/>
    </row>
  </sheetData>
  <mergeCells count="116">
    <mergeCell ref="B67:H67"/>
    <mergeCell ref="B69:H69"/>
    <mergeCell ref="J67:P67"/>
    <mergeCell ref="J69:P69"/>
    <mergeCell ref="B58:P58"/>
    <mergeCell ref="B68:H68"/>
    <mergeCell ref="J68:P68"/>
    <mergeCell ref="B65:H65"/>
    <mergeCell ref="J65:P65"/>
    <mergeCell ref="B63:H63"/>
    <mergeCell ref="B64:H64"/>
    <mergeCell ref="J63:P63"/>
    <mergeCell ref="J64:P64"/>
    <mergeCell ref="C57:F57"/>
    <mergeCell ref="J57:P57"/>
    <mergeCell ref="C59:F59"/>
    <mergeCell ref="J59:P59"/>
    <mergeCell ref="B60:F60"/>
    <mergeCell ref="H60:P60"/>
    <mergeCell ref="C54:F54"/>
    <mergeCell ref="J54:P54"/>
    <mergeCell ref="C55:F55"/>
    <mergeCell ref="J55:P55"/>
    <mergeCell ref="C56:F56"/>
    <mergeCell ref="J56:P56"/>
    <mergeCell ref="B40:P40"/>
    <mergeCell ref="C41:F41"/>
    <mergeCell ref="J41:P41"/>
    <mergeCell ref="C51:F51"/>
    <mergeCell ref="J51:P51"/>
    <mergeCell ref="C52:F52"/>
    <mergeCell ref="J52:P52"/>
    <mergeCell ref="C53:F53"/>
    <mergeCell ref="J53:P53"/>
    <mergeCell ref="C48:F48"/>
    <mergeCell ref="J48:P48"/>
    <mergeCell ref="C49:F49"/>
    <mergeCell ref="J49:P49"/>
    <mergeCell ref="C50:F50"/>
    <mergeCell ref="J50:P50"/>
    <mergeCell ref="J28:P28"/>
    <mergeCell ref="Q41:Q57"/>
    <mergeCell ref="C42:F42"/>
    <mergeCell ref="J42:P42"/>
    <mergeCell ref="C43:F43"/>
    <mergeCell ref="J43:P43"/>
    <mergeCell ref="C44:F44"/>
    <mergeCell ref="J44:P44"/>
    <mergeCell ref="B35:P35"/>
    <mergeCell ref="C36:F36"/>
    <mergeCell ref="J36:P36"/>
    <mergeCell ref="Q36:Q39"/>
    <mergeCell ref="C37:F37"/>
    <mergeCell ref="J37:P37"/>
    <mergeCell ref="C38:F38"/>
    <mergeCell ref="J38:P38"/>
    <mergeCell ref="C39:F39"/>
    <mergeCell ref="J39:P39"/>
    <mergeCell ref="C45:F45"/>
    <mergeCell ref="J45:P45"/>
    <mergeCell ref="C46:F46"/>
    <mergeCell ref="J46:P46"/>
    <mergeCell ref="C47:F47"/>
    <mergeCell ref="J47:P47"/>
    <mergeCell ref="Q28:Q34"/>
    <mergeCell ref="C29:F29"/>
    <mergeCell ref="J29:P29"/>
    <mergeCell ref="C30:F30"/>
    <mergeCell ref="J30:P30"/>
    <mergeCell ref="C31:F31"/>
    <mergeCell ref="J31:P31"/>
    <mergeCell ref="Q22:Q26"/>
    <mergeCell ref="C23:F23"/>
    <mergeCell ref="J23:P23"/>
    <mergeCell ref="C24:F24"/>
    <mergeCell ref="J24:P24"/>
    <mergeCell ref="C25:F25"/>
    <mergeCell ref="J25:P25"/>
    <mergeCell ref="C26:F26"/>
    <mergeCell ref="J26:P26"/>
    <mergeCell ref="C32:F32"/>
    <mergeCell ref="J32:P32"/>
    <mergeCell ref="C33:F33"/>
    <mergeCell ref="J33:P33"/>
    <mergeCell ref="C34:F34"/>
    <mergeCell ref="J34:P34"/>
    <mergeCell ref="B27:P27"/>
    <mergeCell ref="C28:F28"/>
    <mergeCell ref="B19:F19"/>
    <mergeCell ref="H19:P19"/>
    <mergeCell ref="C20:F20"/>
    <mergeCell ref="J20:P20"/>
    <mergeCell ref="B21:P21"/>
    <mergeCell ref="C22:F22"/>
    <mergeCell ref="J22:P22"/>
    <mergeCell ref="B11:E11"/>
    <mergeCell ref="F11:H11"/>
    <mergeCell ref="K11:P11"/>
    <mergeCell ref="B13:E13"/>
    <mergeCell ref="F13:H13"/>
    <mergeCell ref="B15:Q17"/>
    <mergeCell ref="B6:D6"/>
    <mergeCell ref="F6:J7"/>
    <mergeCell ref="N6:Q6"/>
    <mergeCell ref="N7:Q7"/>
    <mergeCell ref="F8:J9"/>
    <mergeCell ref="N8:Q8"/>
    <mergeCell ref="A1:P1"/>
    <mergeCell ref="Q1:R4"/>
    <mergeCell ref="A2:P2"/>
    <mergeCell ref="A3:C3"/>
    <mergeCell ref="D3:N3"/>
    <mergeCell ref="O3:P3"/>
    <mergeCell ref="A4:C4"/>
    <mergeCell ref="D4:N4"/>
    <mergeCell ref="O4:P4"/>
  </mergeCells>
  <conditionalFormatting sqref="Q22">
    <cfRule type="beginsWith" dxfId="17" priority="18" operator="beginsWith" text="Ajustar">
      <formula>LEFT(Q22,LEN("Ajustar"))="Ajustar"</formula>
    </cfRule>
  </conditionalFormatting>
  <conditionalFormatting sqref="Q28:Q59">
    <cfRule type="containsText" dxfId="16" priority="17" operator="containsText" text="Ajusta">
      <formula>NOT(ISERROR(SEARCH("Ajusta",Q28)))</formula>
    </cfRule>
  </conditionalFormatting>
  <conditionalFormatting sqref="Q21">
    <cfRule type="cellIs" dxfId="15" priority="16" operator="notEqual">
      <formula>0.13</formula>
    </cfRule>
  </conditionalFormatting>
  <conditionalFormatting sqref="Q27">
    <cfRule type="cellIs" dxfId="14" priority="15" operator="lessThan">
      <formula>0.35</formula>
    </cfRule>
  </conditionalFormatting>
  <conditionalFormatting sqref="Q40">
    <cfRule type="cellIs" dxfId="13" priority="14" operator="lessThan">
      <formula>0.39</formula>
    </cfRule>
  </conditionalFormatting>
  <conditionalFormatting sqref="Q35">
    <cfRule type="cellIs" dxfId="12" priority="12" operator="greaterThan">
      <formula>0.08</formula>
    </cfRule>
    <cfRule type="cellIs" dxfId="11" priority="13" operator="between">
      <formula>0.01</formula>
      <formula>0.07</formula>
    </cfRule>
  </conditionalFormatting>
  <conditionalFormatting sqref="Q58">
    <cfRule type="cellIs" dxfId="10" priority="10" operator="greaterThan">
      <formula>0.05</formula>
    </cfRule>
    <cfRule type="cellIs" dxfId="9" priority="11" operator="between">
      <formula>0.01</formula>
      <formula>0.04</formula>
    </cfRule>
  </conditionalFormatting>
  <conditionalFormatting sqref="G60">
    <cfRule type="containsText" dxfId="8" priority="9" operator="containsText" text="ajuste">
      <formula>NOT(ISERROR(SEARCH("ajuste",G60)))</formula>
    </cfRule>
  </conditionalFormatting>
  <conditionalFormatting sqref="Q60">
    <cfRule type="containsText" dxfId="7" priority="8" operator="containsText" text="revis">
      <formula>NOT(ISERROR(SEARCH("revis",Q60)))</formula>
    </cfRule>
  </conditionalFormatting>
  <conditionalFormatting sqref="G19">
    <cfRule type="containsText" dxfId="6" priority="7" operator="containsText" text="ajuste">
      <formula>NOT(ISERROR(SEARCH("ajuste",G19)))</formula>
    </cfRule>
  </conditionalFormatting>
  <conditionalFormatting sqref="Q19">
    <cfRule type="containsText" dxfId="5" priority="6" operator="containsText" text="revis">
      <formula>NOT(ISERROR(SEARCH("revis",Q19)))</formula>
    </cfRule>
  </conditionalFormatting>
  <conditionalFormatting sqref="H22:H26">
    <cfRule type="expression" dxfId="4" priority="5">
      <formula>IF(AND($G22=0,$H22="Aplica"),TRUE)</formula>
    </cfRule>
  </conditionalFormatting>
  <conditionalFormatting sqref="H28:H34">
    <cfRule type="expression" dxfId="3" priority="4">
      <formula>IF(AND($G28=0,$H28="Aplica"),TRUE)</formula>
    </cfRule>
  </conditionalFormatting>
  <conditionalFormatting sqref="H36:H39">
    <cfRule type="expression" dxfId="2" priority="3">
      <formula>IF(AND($G36=0,$H36="Aplica"),TRUE)</formula>
    </cfRule>
  </conditionalFormatting>
  <conditionalFormatting sqref="H41:H57">
    <cfRule type="expression" dxfId="1" priority="2">
      <formula>IF(AND($G41=0,$H41="Aplica"),TRUE)</formula>
    </cfRule>
  </conditionalFormatting>
  <conditionalFormatting sqref="H59">
    <cfRule type="expression" dxfId="0" priority="1">
      <formula>IF(AND($G59=0,$H59="Aplica"),TRUE)</formula>
    </cfRule>
  </conditionalFormatting>
  <dataValidations count="5">
    <dataValidation allowBlank="1" showErrorMessage="1" sqref="B71:H72 B73"/>
    <dataValidation errorStyle="warning" allowBlank="1" showInputMessage="1" showErrorMessage="1" errorTitle="NO ESCRIBIR" error="VALOR NUMERICO" sqref="Q22:Q26"/>
    <dataValidation type="list" allowBlank="1" showInputMessage="1" showErrorMessage="1" sqref="I36:I39 I28:I34 I59 I41:I57 I23:I26">
      <formula1>"0,1"</formula1>
    </dataValidation>
    <dataValidation type="list" allowBlank="1" showInputMessage="1" showErrorMessage="1" sqref="H59 H41:H57 H28:H34 H36:H39 H23:H26">
      <formula1>"Aplica, No aplica"</formula1>
    </dataValidation>
    <dataValidation allowBlank="1" showInputMessage="1" showErrorMessage="1" promptTitle="ATENCIÓN" prompt="ESTE VALOR SIEMPRE DEBE SER 100%, SI SE AJUSTAN LOS COMPONENTES O LOS INDICES DE PONDERACIÓN, AJUSTAR" sqref="G19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portrait" horizontalDpi="1200" verticalDpi="1200" r:id="rId1"/>
  <headerFooter>
    <oddFooter>&amp;LFormato: FO-AC-07 Versión: 2&amp;C&amp;N&amp;RVo.Bo:</oddFooter>
  </headerFooter>
  <rowBreaks count="2" manualBreakCount="2">
    <brk id="34" max="17" man="1"/>
    <brk id="49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Normal="100" zoomScaleSheetLayoutView="100" workbookViewId="0">
      <selection activeCell="A32" sqref="A32:XFD46"/>
    </sheetView>
  </sheetViews>
  <sheetFormatPr baseColWidth="10" defaultRowHeight="11.25" x14ac:dyDescent="0.2"/>
  <cols>
    <col min="1" max="1" width="8.85546875" style="49" customWidth="1"/>
    <col min="2" max="11" width="8" style="49" customWidth="1"/>
    <col min="12" max="256" width="11.42578125" style="49"/>
    <col min="257" max="257" width="8.85546875" style="49" customWidth="1"/>
    <col min="258" max="267" width="8" style="49" customWidth="1"/>
    <col min="268" max="512" width="11.42578125" style="49"/>
    <col min="513" max="513" width="8.85546875" style="49" customWidth="1"/>
    <col min="514" max="523" width="8" style="49" customWidth="1"/>
    <col min="524" max="768" width="11.42578125" style="49"/>
    <col min="769" max="769" width="8.85546875" style="49" customWidth="1"/>
    <col min="770" max="779" width="8" style="49" customWidth="1"/>
    <col min="780" max="1024" width="11.42578125" style="49"/>
    <col min="1025" max="1025" width="8.85546875" style="49" customWidth="1"/>
    <col min="1026" max="1035" width="8" style="49" customWidth="1"/>
    <col min="1036" max="1280" width="11.42578125" style="49"/>
    <col min="1281" max="1281" width="8.85546875" style="49" customWidth="1"/>
    <col min="1282" max="1291" width="8" style="49" customWidth="1"/>
    <col min="1292" max="1536" width="11.42578125" style="49"/>
    <col min="1537" max="1537" width="8.85546875" style="49" customWidth="1"/>
    <col min="1538" max="1547" width="8" style="49" customWidth="1"/>
    <col min="1548" max="1792" width="11.42578125" style="49"/>
    <col min="1793" max="1793" width="8.85546875" style="49" customWidth="1"/>
    <col min="1794" max="1803" width="8" style="49" customWidth="1"/>
    <col min="1804" max="2048" width="11.42578125" style="49"/>
    <col min="2049" max="2049" width="8.85546875" style="49" customWidth="1"/>
    <col min="2050" max="2059" width="8" style="49" customWidth="1"/>
    <col min="2060" max="2304" width="11.42578125" style="49"/>
    <col min="2305" max="2305" width="8.85546875" style="49" customWidth="1"/>
    <col min="2306" max="2315" width="8" style="49" customWidth="1"/>
    <col min="2316" max="2560" width="11.42578125" style="49"/>
    <col min="2561" max="2561" width="8.85546875" style="49" customWidth="1"/>
    <col min="2562" max="2571" width="8" style="49" customWidth="1"/>
    <col min="2572" max="2816" width="11.42578125" style="49"/>
    <col min="2817" max="2817" width="8.85546875" style="49" customWidth="1"/>
    <col min="2818" max="2827" width="8" style="49" customWidth="1"/>
    <col min="2828" max="3072" width="11.42578125" style="49"/>
    <col min="3073" max="3073" width="8.85546875" style="49" customWidth="1"/>
    <col min="3074" max="3083" width="8" style="49" customWidth="1"/>
    <col min="3084" max="3328" width="11.42578125" style="49"/>
    <col min="3329" max="3329" width="8.85546875" style="49" customWidth="1"/>
    <col min="3330" max="3339" width="8" style="49" customWidth="1"/>
    <col min="3340" max="3584" width="11.42578125" style="49"/>
    <col min="3585" max="3585" width="8.85546875" style="49" customWidth="1"/>
    <col min="3586" max="3595" width="8" style="49" customWidth="1"/>
    <col min="3596" max="3840" width="11.42578125" style="49"/>
    <col min="3841" max="3841" width="8.85546875" style="49" customWidth="1"/>
    <col min="3842" max="3851" width="8" style="49" customWidth="1"/>
    <col min="3852" max="4096" width="11.42578125" style="49"/>
    <col min="4097" max="4097" width="8.85546875" style="49" customWidth="1"/>
    <col min="4098" max="4107" width="8" style="49" customWidth="1"/>
    <col min="4108" max="4352" width="11.42578125" style="49"/>
    <col min="4353" max="4353" width="8.85546875" style="49" customWidth="1"/>
    <col min="4354" max="4363" width="8" style="49" customWidth="1"/>
    <col min="4364" max="4608" width="11.42578125" style="49"/>
    <col min="4609" max="4609" width="8.85546875" style="49" customWidth="1"/>
    <col min="4610" max="4619" width="8" style="49" customWidth="1"/>
    <col min="4620" max="4864" width="11.42578125" style="49"/>
    <col min="4865" max="4865" width="8.85546875" style="49" customWidth="1"/>
    <col min="4866" max="4875" width="8" style="49" customWidth="1"/>
    <col min="4876" max="5120" width="11.42578125" style="49"/>
    <col min="5121" max="5121" width="8.85546875" style="49" customWidth="1"/>
    <col min="5122" max="5131" width="8" style="49" customWidth="1"/>
    <col min="5132" max="5376" width="11.42578125" style="49"/>
    <col min="5377" max="5377" width="8.85546875" style="49" customWidth="1"/>
    <col min="5378" max="5387" width="8" style="49" customWidth="1"/>
    <col min="5388" max="5632" width="11.42578125" style="49"/>
    <col min="5633" max="5633" width="8.85546875" style="49" customWidth="1"/>
    <col min="5634" max="5643" width="8" style="49" customWidth="1"/>
    <col min="5644" max="5888" width="11.42578125" style="49"/>
    <col min="5889" max="5889" width="8.85546875" style="49" customWidth="1"/>
    <col min="5890" max="5899" width="8" style="49" customWidth="1"/>
    <col min="5900" max="6144" width="11.42578125" style="49"/>
    <col min="6145" max="6145" width="8.85546875" style="49" customWidth="1"/>
    <col min="6146" max="6155" width="8" style="49" customWidth="1"/>
    <col min="6156" max="6400" width="11.42578125" style="49"/>
    <col min="6401" max="6401" width="8.85546875" style="49" customWidth="1"/>
    <col min="6402" max="6411" width="8" style="49" customWidth="1"/>
    <col min="6412" max="6656" width="11.42578125" style="49"/>
    <col min="6657" max="6657" width="8.85546875" style="49" customWidth="1"/>
    <col min="6658" max="6667" width="8" style="49" customWidth="1"/>
    <col min="6668" max="6912" width="11.42578125" style="49"/>
    <col min="6913" max="6913" width="8.85546875" style="49" customWidth="1"/>
    <col min="6914" max="6923" width="8" style="49" customWidth="1"/>
    <col min="6924" max="7168" width="11.42578125" style="49"/>
    <col min="7169" max="7169" width="8.85546875" style="49" customWidth="1"/>
    <col min="7170" max="7179" width="8" style="49" customWidth="1"/>
    <col min="7180" max="7424" width="11.42578125" style="49"/>
    <col min="7425" max="7425" width="8.85546875" style="49" customWidth="1"/>
    <col min="7426" max="7435" width="8" style="49" customWidth="1"/>
    <col min="7436" max="7680" width="11.42578125" style="49"/>
    <col min="7681" max="7681" width="8.85546875" style="49" customWidth="1"/>
    <col min="7682" max="7691" width="8" style="49" customWidth="1"/>
    <col min="7692" max="7936" width="11.42578125" style="49"/>
    <col min="7937" max="7937" width="8.85546875" style="49" customWidth="1"/>
    <col min="7938" max="7947" width="8" style="49" customWidth="1"/>
    <col min="7948" max="8192" width="11.42578125" style="49"/>
    <col min="8193" max="8193" width="8.85546875" style="49" customWidth="1"/>
    <col min="8194" max="8203" width="8" style="49" customWidth="1"/>
    <col min="8204" max="8448" width="11.42578125" style="49"/>
    <col min="8449" max="8449" width="8.85546875" style="49" customWidth="1"/>
    <col min="8450" max="8459" width="8" style="49" customWidth="1"/>
    <col min="8460" max="8704" width="11.42578125" style="49"/>
    <col min="8705" max="8705" width="8.85546875" style="49" customWidth="1"/>
    <col min="8706" max="8715" width="8" style="49" customWidth="1"/>
    <col min="8716" max="8960" width="11.42578125" style="49"/>
    <col min="8961" max="8961" width="8.85546875" style="49" customWidth="1"/>
    <col min="8962" max="8971" width="8" style="49" customWidth="1"/>
    <col min="8972" max="9216" width="11.42578125" style="49"/>
    <col min="9217" max="9217" width="8.85546875" style="49" customWidth="1"/>
    <col min="9218" max="9227" width="8" style="49" customWidth="1"/>
    <col min="9228" max="9472" width="11.42578125" style="49"/>
    <col min="9473" max="9473" width="8.85546875" style="49" customWidth="1"/>
    <col min="9474" max="9483" width="8" style="49" customWidth="1"/>
    <col min="9484" max="9728" width="11.42578125" style="49"/>
    <col min="9729" max="9729" width="8.85546875" style="49" customWidth="1"/>
    <col min="9730" max="9739" width="8" style="49" customWidth="1"/>
    <col min="9740" max="9984" width="11.42578125" style="49"/>
    <col min="9985" max="9985" width="8.85546875" style="49" customWidth="1"/>
    <col min="9986" max="9995" width="8" style="49" customWidth="1"/>
    <col min="9996" max="10240" width="11.42578125" style="49"/>
    <col min="10241" max="10241" width="8.85546875" style="49" customWidth="1"/>
    <col min="10242" max="10251" width="8" style="49" customWidth="1"/>
    <col min="10252" max="10496" width="11.42578125" style="49"/>
    <col min="10497" max="10497" width="8.85546875" style="49" customWidth="1"/>
    <col min="10498" max="10507" width="8" style="49" customWidth="1"/>
    <col min="10508" max="10752" width="11.42578125" style="49"/>
    <col min="10753" max="10753" width="8.85546875" style="49" customWidth="1"/>
    <col min="10754" max="10763" width="8" style="49" customWidth="1"/>
    <col min="10764" max="11008" width="11.42578125" style="49"/>
    <col min="11009" max="11009" width="8.85546875" style="49" customWidth="1"/>
    <col min="11010" max="11019" width="8" style="49" customWidth="1"/>
    <col min="11020" max="11264" width="11.42578125" style="49"/>
    <col min="11265" max="11265" width="8.85546875" style="49" customWidth="1"/>
    <col min="11266" max="11275" width="8" style="49" customWidth="1"/>
    <col min="11276" max="11520" width="11.42578125" style="49"/>
    <col min="11521" max="11521" width="8.85546875" style="49" customWidth="1"/>
    <col min="11522" max="11531" width="8" style="49" customWidth="1"/>
    <col min="11532" max="11776" width="11.42578125" style="49"/>
    <col min="11777" max="11777" width="8.85546875" style="49" customWidth="1"/>
    <col min="11778" max="11787" width="8" style="49" customWidth="1"/>
    <col min="11788" max="12032" width="11.42578125" style="49"/>
    <col min="12033" max="12033" width="8.85546875" style="49" customWidth="1"/>
    <col min="12034" max="12043" width="8" style="49" customWidth="1"/>
    <col min="12044" max="12288" width="11.42578125" style="49"/>
    <col min="12289" max="12289" width="8.85546875" style="49" customWidth="1"/>
    <col min="12290" max="12299" width="8" style="49" customWidth="1"/>
    <col min="12300" max="12544" width="11.42578125" style="49"/>
    <col min="12545" max="12545" width="8.85546875" style="49" customWidth="1"/>
    <col min="12546" max="12555" width="8" style="49" customWidth="1"/>
    <col min="12556" max="12800" width="11.42578125" style="49"/>
    <col min="12801" max="12801" width="8.85546875" style="49" customWidth="1"/>
    <col min="12802" max="12811" width="8" style="49" customWidth="1"/>
    <col min="12812" max="13056" width="11.42578125" style="49"/>
    <col min="13057" max="13057" width="8.85546875" style="49" customWidth="1"/>
    <col min="13058" max="13067" width="8" style="49" customWidth="1"/>
    <col min="13068" max="13312" width="11.42578125" style="49"/>
    <col min="13313" max="13313" width="8.85546875" style="49" customWidth="1"/>
    <col min="13314" max="13323" width="8" style="49" customWidth="1"/>
    <col min="13324" max="13568" width="11.42578125" style="49"/>
    <col min="13569" max="13569" width="8.85546875" style="49" customWidth="1"/>
    <col min="13570" max="13579" width="8" style="49" customWidth="1"/>
    <col min="13580" max="13824" width="11.42578125" style="49"/>
    <col min="13825" max="13825" width="8.85546875" style="49" customWidth="1"/>
    <col min="13826" max="13835" width="8" style="49" customWidth="1"/>
    <col min="13836" max="14080" width="11.42578125" style="49"/>
    <col min="14081" max="14081" width="8.85546875" style="49" customWidth="1"/>
    <col min="14082" max="14091" width="8" style="49" customWidth="1"/>
    <col min="14092" max="14336" width="11.42578125" style="49"/>
    <col min="14337" max="14337" width="8.85546875" style="49" customWidth="1"/>
    <col min="14338" max="14347" width="8" style="49" customWidth="1"/>
    <col min="14348" max="14592" width="11.42578125" style="49"/>
    <col min="14593" max="14593" width="8.85546875" style="49" customWidth="1"/>
    <col min="14594" max="14603" width="8" style="49" customWidth="1"/>
    <col min="14604" max="14848" width="11.42578125" style="49"/>
    <col min="14849" max="14849" width="8.85546875" style="49" customWidth="1"/>
    <col min="14850" max="14859" width="8" style="49" customWidth="1"/>
    <col min="14860" max="15104" width="11.42578125" style="49"/>
    <col min="15105" max="15105" width="8.85546875" style="49" customWidth="1"/>
    <col min="15106" max="15115" width="8" style="49" customWidth="1"/>
    <col min="15116" max="15360" width="11.42578125" style="49"/>
    <col min="15361" max="15361" width="8.85546875" style="49" customWidth="1"/>
    <col min="15362" max="15371" width="8" style="49" customWidth="1"/>
    <col min="15372" max="15616" width="11.42578125" style="49"/>
    <col min="15617" max="15617" width="8.85546875" style="49" customWidth="1"/>
    <col min="15618" max="15627" width="8" style="49" customWidth="1"/>
    <col min="15628" max="15872" width="11.42578125" style="49"/>
    <col min="15873" max="15873" width="8.85546875" style="49" customWidth="1"/>
    <col min="15874" max="15883" width="8" style="49" customWidth="1"/>
    <col min="15884" max="16128" width="11.42578125" style="49"/>
    <col min="16129" max="16129" width="8.85546875" style="49" customWidth="1"/>
    <col min="16130" max="16139" width="8" style="49" customWidth="1"/>
    <col min="16140" max="16384" width="11.42578125" style="49"/>
  </cols>
  <sheetData>
    <row r="1" spans="1:11" ht="11.25" customHeight="1" x14ac:dyDescent="0.2">
      <c r="A1" s="158" t="s">
        <v>53</v>
      </c>
      <c r="B1" s="159"/>
      <c r="C1" s="159"/>
      <c r="D1" s="159"/>
      <c r="E1" s="159"/>
      <c r="F1" s="159"/>
      <c r="G1" s="159"/>
      <c r="H1" s="159"/>
      <c r="I1" s="160"/>
      <c r="J1" s="161"/>
      <c r="K1" s="162"/>
    </row>
    <row r="2" spans="1:11" ht="14.25" customHeight="1" x14ac:dyDescent="0.2">
      <c r="A2" s="167" t="str">
        <f>+FORMATO!A2</f>
        <v>FICHAS DE SEGUIMIENTO DE LABORES AMBIENTALES</v>
      </c>
      <c r="B2" s="168"/>
      <c r="C2" s="168"/>
      <c r="D2" s="168"/>
      <c r="E2" s="168"/>
      <c r="F2" s="168"/>
      <c r="G2" s="168"/>
      <c r="H2" s="168"/>
      <c r="I2" s="169"/>
      <c r="J2" s="163"/>
      <c r="K2" s="164"/>
    </row>
    <row r="3" spans="1:11" ht="11.25" customHeight="1" x14ac:dyDescent="0.2">
      <c r="A3" s="158" t="s">
        <v>54</v>
      </c>
      <c r="B3" s="160"/>
      <c r="C3" s="159" t="s">
        <v>55</v>
      </c>
      <c r="D3" s="159"/>
      <c r="E3" s="159"/>
      <c r="F3" s="159"/>
      <c r="G3" s="159"/>
      <c r="H3" s="158" t="s">
        <v>56</v>
      </c>
      <c r="I3" s="160"/>
      <c r="J3" s="163"/>
      <c r="K3" s="164"/>
    </row>
    <row r="4" spans="1:11" ht="14.25" customHeight="1" x14ac:dyDescent="0.2">
      <c r="A4" s="167" t="str">
        <f>+FORMATO!A4</f>
        <v>FO-AC-32</v>
      </c>
      <c r="B4" s="169"/>
      <c r="C4" s="168" t="str">
        <f>+[1]FORMATO!F4</f>
        <v>GESTIÓN AMBIENTAL, CALIDAD Y SST</v>
      </c>
      <c r="D4" s="168"/>
      <c r="E4" s="168"/>
      <c r="F4" s="168"/>
      <c r="G4" s="168"/>
      <c r="H4" s="170">
        <f>+FORMATO!O4</f>
        <v>4</v>
      </c>
      <c r="I4" s="171"/>
      <c r="J4" s="165"/>
      <c r="K4" s="166"/>
    </row>
    <row r="5" spans="1:11" ht="6" customHeight="1" x14ac:dyDescent="0.2"/>
    <row r="6" spans="1:11" ht="15.75" x14ac:dyDescent="0.25">
      <c r="A6" s="172" t="s">
        <v>130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</row>
    <row r="10" spans="1:11" ht="12.75" customHeight="1" x14ac:dyDescent="0.2">
      <c r="A10" s="157" t="s">
        <v>131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</row>
    <row r="11" spans="1:11" ht="12.75" customHeight="1" x14ac:dyDescent="0.2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ht="12.75" customHeight="1" x14ac:dyDescent="0.2">
      <c r="A12" s="157" t="s">
        <v>132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</row>
    <row r="13" spans="1:11" ht="12.75" customHeight="1" x14ac:dyDescent="0.2">
      <c r="A13" s="157" t="s">
        <v>155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</row>
    <row r="14" spans="1:11" ht="12.75" customHeight="1" x14ac:dyDescent="0.2">
      <c r="A14" s="157" t="s">
        <v>159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</row>
    <row r="15" spans="1:11" ht="12.75" customHeight="1" x14ac:dyDescent="0.2">
      <c r="A15" s="157" t="s">
        <v>156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</row>
    <row r="16" spans="1:11" ht="12.75" customHeight="1" x14ac:dyDescent="0.2">
      <c r="A16" s="157" t="s">
        <v>133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</row>
    <row r="17" spans="1:11" ht="12.75" customHeight="1" x14ac:dyDescent="0.2">
      <c r="A17" s="157" t="s">
        <v>158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</row>
    <row r="18" spans="1:11" ht="12.75" customHeight="1" x14ac:dyDescent="0.2">
      <c r="A18" s="157" t="s">
        <v>134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</row>
    <row r="19" spans="1:11" ht="12.75" customHeight="1" x14ac:dyDescent="0.2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</row>
    <row r="20" spans="1:11" ht="12.75" customHeight="1" x14ac:dyDescent="0.2">
      <c r="A20" s="157" t="s">
        <v>135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</row>
    <row r="21" spans="1:11" ht="12" x14ac:dyDescent="0.2">
      <c r="A21" s="157" t="s">
        <v>136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</row>
    <row r="22" spans="1:11" ht="12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2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14.25" customHeight="1" x14ac:dyDescent="0.25">
      <c r="A24" s="174" t="s">
        <v>137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</row>
    <row r="25" spans="1:11" ht="14.25" customHeight="1" x14ac:dyDescent="0.2">
      <c r="A25" s="51" t="s">
        <v>138</v>
      </c>
      <c r="B25" s="175" t="s">
        <v>139</v>
      </c>
      <c r="C25" s="175"/>
      <c r="D25" s="175" t="s">
        <v>140</v>
      </c>
      <c r="E25" s="175"/>
      <c r="F25" s="175"/>
      <c r="G25" s="175"/>
      <c r="H25" s="175"/>
      <c r="I25" s="175"/>
      <c r="J25" s="175"/>
      <c r="K25" s="51" t="s">
        <v>141</v>
      </c>
    </row>
    <row r="26" spans="1:11" ht="17.25" customHeight="1" x14ac:dyDescent="0.2">
      <c r="A26" s="52">
        <v>1</v>
      </c>
      <c r="B26" s="176">
        <v>37949</v>
      </c>
      <c r="C26" s="177"/>
      <c r="D26" s="178" t="s">
        <v>142</v>
      </c>
      <c r="E26" s="179"/>
      <c r="F26" s="179"/>
      <c r="G26" s="179"/>
      <c r="H26" s="179"/>
      <c r="I26" s="179"/>
      <c r="J26" s="180"/>
      <c r="K26" s="53">
        <v>1</v>
      </c>
    </row>
    <row r="27" spans="1:11" ht="14.25" x14ac:dyDescent="0.2">
      <c r="A27" s="52">
        <v>2</v>
      </c>
      <c r="B27" s="176">
        <v>38593</v>
      </c>
      <c r="C27" s="177"/>
      <c r="D27" s="178" t="s">
        <v>151</v>
      </c>
      <c r="E27" s="179"/>
      <c r="F27" s="179"/>
      <c r="G27" s="179"/>
      <c r="H27" s="179"/>
      <c r="I27" s="179"/>
      <c r="J27" s="180"/>
      <c r="K27" s="53">
        <v>2</v>
      </c>
    </row>
    <row r="28" spans="1:11" ht="32.25" customHeight="1" x14ac:dyDescent="0.2">
      <c r="A28" s="52">
        <v>3</v>
      </c>
      <c r="B28" s="176">
        <v>40749</v>
      </c>
      <c r="C28" s="177"/>
      <c r="D28" s="178" t="s">
        <v>152</v>
      </c>
      <c r="E28" s="179"/>
      <c r="F28" s="179"/>
      <c r="G28" s="179"/>
      <c r="H28" s="179"/>
      <c r="I28" s="179"/>
      <c r="J28" s="180"/>
      <c r="K28" s="53">
        <v>5</v>
      </c>
    </row>
    <row r="29" spans="1:11" ht="45" customHeight="1" x14ac:dyDescent="0.2">
      <c r="A29" s="52">
        <v>4</v>
      </c>
      <c r="B29" s="182">
        <v>42921</v>
      </c>
      <c r="C29" s="177"/>
      <c r="D29" s="178" t="s">
        <v>153</v>
      </c>
      <c r="E29" s="179"/>
      <c r="F29" s="179"/>
      <c r="G29" s="179"/>
      <c r="H29" s="179"/>
      <c r="I29" s="179"/>
      <c r="J29" s="180"/>
      <c r="K29" s="53">
        <v>3</v>
      </c>
    </row>
    <row r="32" spans="1:11" hidden="1" x14ac:dyDescent="0.2">
      <c r="A32" s="173" t="s">
        <v>143</v>
      </c>
      <c r="B32" s="173"/>
      <c r="C32" s="173"/>
      <c r="D32" s="173"/>
      <c r="E32" s="173"/>
      <c r="F32" s="54"/>
      <c r="G32" s="173" t="s">
        <v>149</v>
      </c>
      <c r="H32" s="173"/>
      <c r="I32" s="173"/>
      <c r="J32" s="173"/>
      <c r="K32" s="173"/>
    </row>
    <row r="33" spans="1:11" hidden="1" x14ac:dyDescent="0.2">
      <c r="A33" s="173"/>
      <c r="B33" s="173"/>
      <c r="C33" s="173"/>
      <c r="D33" s="173"/>
      <c r="E33" s="173"/>
      <c r="F33" s="54"/>
      <c r="G33" s="173"/>
      <c r="H33" s="173"/>
      <c r="I33" s="173"/>
      <c r="J33" s="173"/>
      <c r="K33" s="173"/>
    </row>
    <row r="34" spans="1:11" hidden="1" x14ac:dyDescent="0.2">
      <c r="A34" s="173"/>
      <c r="B34" s="173"/>
      <c r="C34" s="173"/>
      <c r="D34" s="173"/>
      <c r="E34" s="173"/>
      <c r="F34" s="54"/>
      <c r="G34" s="173"/>
      <c r="H34" s="173"/>
      <c r="I34" s="173"/>
      <c r="J34" s="173"/>
      <c r="K34" s="173"/>
    </row>
    <row r="35" spans="1:11" hidden="1" x14ac:dyDescent="0.2">
      <c r="A35" s="173"/>
      <c r="B35" s="173"/>
      <c r="C35" s="173"/>
      <c r="D35" s="173"/>
      <c r="E35" s="173"/>
      <c r="F35" s="54"/>
      <c r="G35" s="173"/>
      <c r="H35" s="173"/>
      <c r="I35" s="173"/>
      <c r="J35" s="173"/>
      <c r="K35" s="173"/>
    </row>
    <row r="36" spans="1:11" hidden="1" x14ac:dyDescent="0.2">
      <c r="A36" s="173" t="s">
        <v>145</v>
      </c>
      <c r="B36" s="173"/>
      <c r="C36" s="173"/>
      <c r="D36" s="173"/>
      <c r="E36" s="173"/>
      <c r="F36" s="54"/>
      <c r="G36" s="173" t="s">
        <v>146</v>
      </c>
      <c r="H36" s="173"/>
      <c r="I36" s="173"/>
      <c r="J36" s="173"/>
      <c r="K36" s="173"/>
    </row>
    <row r="37" spans="1:11" hidden="1" x14ac:dyDescent="0.2">
      <c r="A37" s="181" t="s">
        <v>147</v>
      </c>
      <c r="B37" s="181"/>
      <c r="C37" s="181"/>
      <c r="D37" s="181"/>
      <c r="E37" s="181"/>
      <c r="F37" s="54"/>
      <c r="G37" s="181" t="s">
        <v>148</v>
      </c>
      <c r="H37" s="181"/>
      <c r="I37" s="181"/>
      <c r="J37" s="181"/>
      <c r="K37" s="181"/>
    </row>
    <row r="38" spans="1:11" hidden="1" x14ac:dyDescent="0.2">
      <c r="A38" s="55"/>
      <c r="B38" s="55"/>
      <c r="C38" s="55"/>
      <c r="D38" s="55"/>
      <c r="E38" s="55"/>
      <c r="F38" s="54"/>
      <c r="G38" s="56"/>
      <c r="H38" s="56"/>
      <c r="I38" s="56"/>
      <c r="J38" s="56"/>
      <c r="K38" s="56"/>
    </row>
    <row r="39" spans="1:11" hidden="1" x14ac:dyDescent="0.2">
      <c r="F39" s="54"/>
      <c r="G39" s="57"/>
      <c r="H39" s="57"/>
      <c r="I39" s="57"/>
      <c r="J39" s="57"/>
      <c r="K39" s="57"/>
    </row>
    <row r="40" spans="1:11" hidden="1" x14ac:dyDescent="0.2"/>
    <row r="41" spans="1:11" hidden="1" x14ac:dyDescent="0.2">
      <c r="D41" s="173" t="s">
        <v>144</v>
      </c>
      <c r="E41" s="173"/>
      <c r="F41" s="173"/>
      <c r="G41" s="173"/>
      <c r="H41" s="173"/>
    </row>
    <row r="42" spans="1:11" hidden="1" x14ac:dyDescent="0.2">
      <c r="D42" s="173"/>
      <c r="E42" s="173"/>
      <c r="F42" s="173"/>
      <c r="G42" s="173"/>
      <c r="H42" s="173"/>
    </row>
    <row r="43" spans="1:11" hidden="1" x14ac:dyDescent="0.2">
      <c r="D43" s="173"/>
      <c r="E43" s="173"/>
      <c r="F43" s="173"/>
      <c r="G43" s="173"/>
      <c r="H43" s="173"/>
    </row>
    <row r="44" spans="1:11" hidden="1" x14ac:dyDescent="0.2">
      <c r="D44" s="173"/>
      <c r="E44" s="173"/>
      <c r="F44" s="173"/>
      <c r="G44" s="173"/>
      <c r="H44" s="173"/>
    </row>
    <row r="45" spans="1:11" hidden="1" x14ac:dyDescent="0.2">
      <c r="D45" s="173" t="s">
        <v>150</v>
      </c>
      <c r="E45" s="173"/>
      <c r="F45" s="173"/>
      <c r="G45" s="173"/>
      <c r="H45" s="173"/>
    </row>
    <row r="46" spans="1:11" hidden="1" x14ac:dyDescent="0.2">
      <c r="D46" s="181" t="s">
        <v>154</v>
      </c>
      <c r="E46" s="181"/>
      <c r="F46" s="181"/>
      <c r="G46" s="181"/>
      <c r="H46" s="181"/>
    </row>
  </sheetData>
  <mergeCells count="45">
    <mergeCell ref="D41:H41"/>
    <mergeCell ref="D42:H44"/>
    <mergeCell ref="D45:H45"/>
    <mergeCell ref="D46:H46"/>
    <mergeCell ref="B27:C27"/>
    <mergeCell ref="D27:J27"/>
    <mergeCell ref="B28:C28"/>
    <mergeCell ref="D28:J28"/>
    <mergeCell ref="B29:C29"/>
    <mergeCell ref="D29:J29"/>
    <mergeCell ref="A33:E35"/>
    <mergeCell ref="G33:K35"/>
    <mergeCell ref="A36:E36"/>
    <mergeCell ref="G36:K36"/>
    <mergeCell ref="A37:E37"/>
    <mergeCell ref="G37:K37"/>
    <mergeCell ref="A32:E32"/>
    <mergeCell ref="G32:K32"/>
    <mergeCell ref="A16:K16"/>
    <mergeCell ref="A17:K17"/>
    <mergeCell ref="A18:K18"/>
    <mergeCell ref="A19:K19"/>
    <mergeCell ref="A20:K20"/>
    <mergeCell ref="A21:K21"/>
    <mergeCell ref="A24:K24"/>
    <mergeCell ref="B25:C25"/>
    <mergeCell ref="D25:J25"/>
    <mergeCell ref="B26:C26"/>
    <mergeCell ref="D26:J26"/>
    <mergeCell ref="A15:K15"/>
    <mergeCell ref="A1:I1"/>
    <mergeCell ref="J1:K4"/>
    <mergeCell ref="A2:I2"/>
    <mergeCell ref="A3:B3"/>
    <mergeCell ref="C3:G3"/>
    <mergeCell ref="H3:I3"/>
    <mergeCell ref="A4:B4"/>
    <mergeCell ref="C4:G4"/>
    <mergeCell ref="H4:I4"/>
    <mergeCell ref="A14:K14"/>
    <mergeCell ref="A6:K6"/>
    <mergeCell ref="A10:K10"/>
    <mergeCell ref="A11:K11"/>
    <mergeCell ref="A12:K12"/>
    <mergeCell ref="A13:K13"/>
  </mergeCells>
  <printOptions horizontalCentered="1" verticalCentered="1"/>
  <pageMargins left="0.78740157480314965" right="0.78740157480314965" top="0.59055118110236227" bottom="0.59055118110236227" header="0" footer="0.27559055118110237"/>
  <pageSetup scale="99" orientation="portrait" r:id="rId1"/>
  <headerFooter alignWithMargins="0">
    <oddFooter>&amp;L&amp;9Formato: FO-AC-07 Versión: 2&amp;C&amp;9Página &amp;P&amp;R&amp;9Vo. Bo.: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baseColWidth="10" defaultRowHeight="15" x14ac:dyDescent="0.25"/>
  <cols>
    <col min="4" max="4" width="23.140625" customWidth="1"/>
    <col min="5" max="5" width="59.28515625" customWidth="1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36"/>
  <sheetViews>
    <sheetView workbookViewId="0">
      <selection activeCell="G9" sqref="G9:I15"/>
    </sheetView>
  </sheetViews>
  <sheetFormatPr baseColWidth="10" defaultRowHeight="15" x14ac:dyDescent="0.25"/>
  <cols>
    <col min="7" max="7" width="40.140625" customWidth="1"/>
    <col min="8" max="8" width="28.85546875" customWidth="1"/>
  </cols>
  <sheetData>
    <row r="5" spans="2:9" x14ac:dyDescent="0.25">
      <c r="B5" t="s">
        <v>68</v>
      </c>
      <c r="C5" t="s">
        <v>69</v>
      </c>
      <c r="D5" t="s">
        <v>63</v>
      </c>
    </row>
    <row r="6" spans="2:9" x14ac:dyDescent="0.25">
      <c r="B6">
        <v>1</v>
      </c>
      <c r="C6" t="s">
        <v>74</v>
      </c>
      <c r="D6">
        <v>2017</v>
      </c>
    </row>
    <row r="7" spans="2:9" x14ac:dyDescent="0.25">
      <c r="B7">
        <v>2</v>
      </c>
      <c r="C7" t="s">
        <v>75</v>
      </c>
      <c r="D7">
        <v>2018</v>
      </c>
    </row>
    <row r="8" spans="2:9" x14ac:dyDescent="0.25">
      <c r="B8">
        <v>3</v>
      </c>
      <c r="C8" t="s">
        <v>76</v>
      </c>
      <c r="D8">
        <v>2019</v>
      </c>
    </row>
    <row r="9" spans="2:9" x14ac:dyDescent="0.25">
      <c r="B9">
        <v>4</v>
      </c>
      <c r="C9" t="s">
        <v>77</v>
      </c>
      <c r="D9">
        <v>2020</v>
      </c>
      <c r="G9" t="s">
        <v>96</v>
      </c>
      <c r="H9" t="s">
        <v>97</v>
      </c>
      <c r="I9" t="s">
        <v>98</v>
      </c>
    </row>
    <row r="10" spans="2:9" x14ac:dyDescent="0.25">
      <c r="B10">
        <v>5</v>
      </c>
      <c r="C10" t="s">
        <v>78</v>
      </c>
      <c r="D10">
        <v>2021</v>
      </c>
      <c r="G10" t="s">
        <v>93</v>
      </c>
      <c r="H10" t="s">
        <v>90</v>
      </c>
      <c r="I10" t="s">
        <v>95</v>
      </c>
    </row>
    <row r="11" spans="2:9" x14ac:dyDescent="0.25">
      <c r="B11">
        <v>6</v>
      </c>
      <c r="C11" t="s">
        <v>79</v>
      </c>
      <c r="D11">
        <v>2022</v>
      </c>
      <c r="G11" t="s">
        <v>94</v>
      </c>
      <c r="H11" t="s">
        <v>90</v>
      </c>
      <c r="I11" t="s">
        <v>95</v>
      </c>
    </row>
    <row r="12" spans="2:9" x14ac:dyDescent="0.25">
      <c r="B12">
        <v>7</v>
      </c>
      <c r="C12" t="s">
        <v>80</v>
      </c>
      <c r="D12">
        <v>2023</v>
      </c>
      <c r="G12" t="s">
        <v>91</v>
      </c>
      <c r="H12" t="s">
        <v>89</v>
      </c>
      <c r="I12" t="s">
        <v>95</v>
      </c>
    </row>
    <row r="13" spans="2:9" x14ac:dyDescent="0.25">
      <c r="B13">
        <v>8</v>
      </c>
      <c r="C13" t="s">
        <v>81</v>
      </c>
      <c r="D13">
        <v>2024</v>
      </c>
      <c r="G13" t="s">
        <v>92</v>
      </c>
      <c r="H13" t="s">
        <v>89</v>
      </c>
      <c r="I13" t="s">
        <v>95</v>
      </c>
    </row>
    <row r="14" spans="2:9" x14ac:dyDescent="0.25">
      <c r="B14">
        <v>9</v>
      </c>
      <c r="C14" t="s">
        <v>82</v>
      </c>
      <c r="D14">
        <v>2025</v>
      </c>
      <c r="G14" t="str">
        <f>"--"</f>
        <v>--</v>
      </c>
      <c r="H14" t="s">
        <v>100</v>
      </c>
      <c r="I14" t="s">
        <v>99</v>
      </c>
    </row>
    <row r="15" spans="2:9" x14ac:dyDescent="0.25">
      <c r="B15">
        <v>10</v>
      </c>
      <c r="C15" t="s">
        <v>83</v>
      </c>
      <c r="D15">
        <v>2026</v>
      </c>
      <c r="G15" t="str">
        <f>"---"</f>
        <v>---</v>
      </c>
      <c r="H15" t="s">
        <v>101</v>
      </c>
      <c r="I15" t="s">
        <v>99</v>
      </c>
    </row>
    <row r="16" spans="2:9" x14ac:dyDescent="0.25">
      <c r="B16">
        <v>11</v>
      </c>
      <c r="C16" t="s">
        <v>84</v>
      </c>
      <c r="D16">
        <v>2027</v>
      </c>
    </row>
    <row r="17" spans="2:4" x14ac:dyDescent="0.25">
      <c r="B17">
        <v>12</v>
      </c>
      <c r="C17" t="s">
        <v>85</v>
      </c>
      <c r="D17">
        <v>2028</v>
      </c>
    </row>
    <row r="18" spans="2:4" x14ac:dyDescent="0.25">
      <c r="B18">
        <v>13</v>
      </c>
      <c r="D18">
        <v>2029</v>
      </c>
    </row>
    <row r="19" spans="2:4" x14ac:dyDescent="0.25">
      <c r="B19">
        <v>14</v>
      </c>
      <c r="D19">
        <v>2030</v>
      </c>
    </row>
    <row r="20" spans="2:4" x14ac:dyDescent="0.25">
      <c r="B20">
        <v>15</v>
      </c>
      <c r="D20">
        <v>2031</v>
      </c>
    </row>
    <row r="21" spans="2:4" x14ac:dyDescent="0.25">
      <c r="B21">
        <v>16</v>
      </c>
      <c r="D21">
        <v>2032</v>
      </c>
    </row>
    <row r="22" spans="2:4" x14ac:dyDescent="0.25">
      <c r="B22">
        <v>17</v>
      </c>
      <c r="D22">
        <v>2033</v>
      </c>
    </row>
    <row r="23" spans="2:4" x14ac:dyDescent="0.25">
      <c r="B23">
        <v>18</v>
      </c>
      <c r="D23">
        <v>2034</v>
      </c>
    </row>
    <row r="24" spans="2:4" x14ac:dyDescent="0.25">
      <c r="B24">
        <v>19</v>
      </c>
      <c r="D24">
        <v>2035</v>
      </c>
    </row>
    <row r="25" spans="2:4" x14ac:dyDescent="0.25">
      <c r="B25">
        <v>20</v>
      </c>
      <c r="D25">
        <v>2036</v>
      </c>
    </row>
    <row r="26" spans="2:4" x14ac:dyDescent="0.25">
      <c r="B26">
        <v>21</v>
      </c>
      <c r="D26">
        <v>2037</v>
      </c>
    </row>
    <row r="27" spans="2:4" x14ac:dyDescent="0.25">
      <c r="B27">
        <v>22</v>
      </c>
      <c r="D27">
        <v>2038</v>
      </c>
    </row>
    <row r="28" spans="2:4" x14ac:dyDescent="0.25">
      <c r="B28">
        <v>23</v>
      </c>
      <c r="D28">
        <v>2039</v>
      </c>
    </row>
    <row r="29" spans="2:4" x14ac:dyDescent="0.25">
      <c r="B29">
        <v>24</v>
      </c>
      <c r="D29">
        <v>2040</v>
      </c>
    </row>
    <row r="30" spans="2:4" x14ac:dyDescent="0.25">
      <c r="B30">
        <v>25</v>
      </c>
      <c r="D30">
        <v>2041</v>
      </c>
    </row>
    <row r="31" spans="2:4" x14ac:dyDescent="0.25">
      <c r="B31">
        <v>26</v>
      </c>
      <c r="D31">
        <v>2042</v>
      </c>
    </row>
    <row r="32" spans="2:4" x14ac:dyDescent="0.25">
      <c r="B32">
        <v>27</v>
      </c>
      <c r="D32">
        <v>2043</v>
      </c>
    </row>
    <row r="33" spans="2:4" x14ac:dyDescent="0.25">
      <c r="B33">
        <v>28</v>
      </c>
      <c r="D33">
        <v>2044</v>
      </c>
    </row>
    <row r="34" spans="2:4" x14ac:dyDescent="0.25">
      <c r="B34">
        <v>29</v>
      </c>
      <c r="D34">
        <v>2045</v>
      </c>
    </row>
    <row r="35" spans="2:4" x14ac:dyDescent="0.25">
      <c r="B35">
        <v>30</v>
      </c>
      <c r="D35">
        <v>2046</v>
      </c>
    </row>
    <row r="36" spans="2:4" x14ac:dyDescent="0.25">
      <c r="B36">
        <v>31</v>
      </c>
      <c r="D36">
        <v>2047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16</vt:i4>
      </vt:variant>
    </vt:vector>
  </HeadingPairs>
  <TitlesOfParts>
    <vt:vector size="22" baseType="lpstr">
      <vt:lpstr>FORMATO</vt:lpstr>
      <vt:lpstr>INSTRUCTIVO</vt:lpstr>
      <vt:lpstr>CONTROL</vt:lpstr>
      <vt:lpstr>Hoja2</vt:lpstr>
      <vt:lpstr>Hoja3</vt:lpstr>
      <vt:lpstr>Hoja1</vt:lpstr>
      <vt:lpstr>AÑO</vt:lpstr>
      <vt:lpstr>CONTROL!Área_de_impresión</vt:lpstr>
      <vt:lpstr>FORMATO!Área_de_impresión</vt:lpstr>
      <vt:lpstr>INSTRUCTIVO!Área_de_impresión</vt:lpstr>
      <vt:lpstr>areas</vt:lpstr>
      <vt:lpstr>DIA</vt:lpstr>
      <vt:lpstr>DT</vt:lpstr>
      <vt:lpstr>GENERAL</vt:lpstr>
      <vt:lpstr>INSTRUCTIVO!luto</vt:lpstr>
      <vt:lpstr>luto</vt:lpstr>
      <vt:lpstr>MES</vt:lpstr>
      <vt:lpstr>ST</vt:lpstr>
      <vt:lpstr>tabla</vt:lpstr>
      <vt:lpstr>tabla1</vt:lpstr>
      <vt:lpstr>FORMATO!Títulos_a_imprimir</vt:lpstr>
      <vt:lpstr>INSTRUCTIVO!Títulos_a_imprimir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Fabian Gomez Carvajal</dc:creator>
  <cp:lastModifiedBy>Raul Ernesto Solano Ocampo</cp:lastModifiedBy>
  <cp:lastPrinted>2017-07-05T15:15:20Z</cp:lastPrinted>
  <dcterms:created xsi:type="dcterms:W3CDTF">2017-05-31T21:12:39Z</dcterms:created>
  <dcterms:modified xsi:type="dcterms:W3CDTF">2017-07-05T15:35:47Z</dcterms:modified>
</cp:coreProperties>
</file>