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D:\Users\pjquirog1\Documents\01 PLANEACION\PLANEACIONESTRATEGICA\PLANES DE ACCION\2016\"/>
    </mc:Choice>
  </mc:AlternateContent>
  <bookViews>
    <workbookView xWindow="0" yWindow="0" windowWidth="28800" windowHeight="12135" activeTab="1"/>
  </bookViews>
  <sheets>
    <sheet name="CONSOLIDADO 2016" sheetId="23" r:id="rId1"/>
    <sheet name="Plan de Acción" sheetId="4" r:id="rId2"/>
    <sheet name="param" sheetId="6" state="hidden" r:id="rId3"/>
    <sheet name="Hoja2" sheetId="24" state="hidden" r:id="rId4"/>
    <sheet name="Hoja1" sheetId="11" state="hidden" r:id="rId5"/>
  </sheets>
  <externalReferences>
    <externalReference r:id="rId6"/>
  </externalReferences>
  <definedNames>
    <definedName name="_xlnm._FilterDatabase" localSheetId="1" hidden="1">'Plan de Acción'!$A$13:$A$210</definedName>
    <definedName name="aca">param!$C$2:$C$40</definedName>
    <definedName name="acaw">param!$E$2:$E$5</definedName>
    <definedName name="aja">param!$B$2:$B$41</definedName>
    <definedName name="anio">param!$L$2:$L$12</definedName>
    <definedName name="area">param!$F$2:$F$34</definedName>
    <definedName name="_xlnm.Print_Area" localSheetId="1">'Plan de Acción'!$A$1:$R$745</definedName>
    <definedName name="coca">param!$C$2:$D$42</definedName>
    <definedName name="consol">param!$C$1:$C$42</definedName>
    <definedName name="_xlnm.Criteria" localSheetId="1">'Plan de Acción'!$A$11:$A$709</definedName>
    <definedName name="Decision" localSheetId="1">#REF!</definedName>
    <definedName name="Decision">#REF!</definedName>
    <definedName name="dia">param!$J$2:$J$32</definedName>
    <definedName name="diana">#REF!</definedName>
    <definedName name="esc">'[1]mision-visión-objetivos'!$E$21:$E$23</definedName>
    <definedName name="esv">'[1]mision-visión-objetivos'!$F$21:$F$23</definedName>
    <definedName name="INI">#REF!</definedName>
    <definedName name="INICIATIVAS">#REF!</definedName>
    <definedName name="mes">param!$K$2:$K$13</definedName>
    <definedName name="METAS">#REF!</definedName>
    <definedName name="mision">param!$A$3</definedName>
    <definedName name="MT">#REF!</definedName>
    <definedName name="OBJETIVOS">#REF!</definedName>
    <definedName name="oe">'Plan de Acción'!$C$16</definedName>
    <definedName name="PR">#REF!</definedName>
    <definedName name="procesos">param!$H$2:$H$25</definedName>
    <definedName name="ubica">param!$F$2:$F$34</definedName>
    <definedName name="Valoracion" localSheetId="1">#REF!</definedName>
    <definedName name="Valoracion">#REF!</definedName>
    <definedName name="VALORACIÓN" localSheetId="1">#REF!</definedName>
    <definedName name="VALORACIÓN">#REF!</definedName>
    <definedName name="vision">param!$A$5</definedName>
  </definedNames>
  <calcPr calcId="152511"/>
  <pivotCaches>
    <pivotCache cacheId="4" r:id="rId7"/>
  </pivotCaches>
</workbook>
</file>

<file path=xl/calcChain.xml><?xml version="1.0" encoding="utf-8"?>
<calcChain xmlns="http://schemas.openxmlformats.org/spreadsheetml/2006/main">
  <c r="J290" i="4" l="1"/>
  <c r="J289" i="4"/>
  <c r="J288" i="4"/>
  <c r="J287" i="4"/>
  <c r="J286" i="4"/>
  <c r="J285" i="4"/>
  <c r="J284" i="4"/>
  <c r="J283" i="4"/>
  <c r="J282" i="4"/>
  <c r="J281" i="4"/>
  <c r="J280" i="4"/>
  <c r="J279" i="4"/>
  <c r="J278" i="4"/>
  <c r="J277" i="4"/>
  <c r="J276" i="4"/>
  <c r="J275" i="4"/>
  <c r="J274" i="4"/>
  <c r="J273" i="4"/>
  <c r="J272" i="4"/>
  <c r="J271" i="4"/>
  <c r="J269" i="4"/>
  <c r="B78" i="4" l="1"/>
  <c r="J36" i="4" l="1"/>
  <c r="J34" i="4"/>
  <c r="B223" i="4" l="1"/>
  <c r="B70" i="4"/>
  <c r="B69" i="4"/>
  <c r="B196" i="4"/>
  <c r="B182" i="4"/>
  <c r="B183" i="4"/>
  <c r="B184" i="4"/>
  <c r="B185" i="4"/>
  <c r="B186" i="4"/>
  <c r="B187" i="4"/>
  <c r="B188" i="4"/>
  <c r="B189" i="4"/>
  <c r="B190" i="4"/>
  <c r="B191" i="4"/>
  <c r="B192" i="4"/>
  <c r="B193" i="4"/>
  <c r="B194" i="4"/>
  <c r="B195" i="4"/>
  <c r="B197" i="4"/>
  <c r="B198" i="4"/>
  <c r="B199" i="4"/>
  <c r="B200" i="4"/>
  <c r="B201" i="4"/>
  <c r="B202" i="4"/>
  <c r="B203" i="4"/>
  <c r="B204" i="4"/>
  <c r="B205" i="4"/>
  <c r="B206" i="4"/>
  <c r="B207" i="4"/>
  <c r="B208" i="4"/>
  <c r="B209" i="4"/>
  <c r="B210" i="4"/>
  <c r="B320" i="4"/>
  <c r="B321" i="4"/>
  <c r="B322" i="4"/>
  <c r="B323" i="4"/>
  <c r="B324" i="4"/>
  <c r="B325" i="4"/>
  <c r="B326" i="4"/>
  <c r="B327" i="4"/>
  <c r="B328" i="4"/>
  <c r="B329" i="4"/>
  <c r="B330" i="4"/>
  <c r="B331" i="4"/>
  <c r="B332" i="4"/>
  <c r="B333" i="4"/>
  <c r="B334" i="4"/>
  <c r="B335" i="4"/>
  <c r="B336" i="4"/>
  <c r="B337" i="4"/>
  <c r="B264" i="4"/>
  <c r="B265" i="4"/>
  <c r="B266" i="4"/>
  <c r="B267" i="4"/>
  <c r="B268" i="4"/>
  <c r="B269" i="4"/>
  <c r="B270"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71" i="4"/>
  <c r="B72" i="4"/>
  <c r="B73" i="4"/>
  <c r="B74" i="4"/>
  <c r="B75" i="4"/>
  <c r="B76" i="4"/>
  <c r="B77" i="4"/>
  <c r="B79" i="4"/>
  <c r="B80" i="4"/>
  <c r="B81" i="4"/>
  <c r="B82" i="4"/>
  <c r="B83" i="4"/>
  <c r="B84" i="4"/>
  <c r="B85" i="4"/>
  <c r="B86" i="4"/>
  <c r="B87" i="4"/>
  <c r="B88" i="4"/>
  <c r="B89" i="4"/>
  <c r="B90" i="4"/>
  <c r="B100" i="4"/>
  <c r="B101" i="4"/>
  <c r="B102" i="4"/>
  <c r="B211" i="4"/>
  <c r="B212" i="4"/>
  <c r="B213" i="4"/>
  <c r="B214" i="4"/>
  <c r="B215" i="4"/>
  <c r="B216" i="4"/>
  <c r="B217" i="4"/>
  <c r="B218" i="4"/>
  <c r="B219" i="4"/>
  <c r="B220" i="4"/>
  <c r="B221" i="4"/>
  <c r="B222" i="4"/>
  <c r="B252" i="4"/>
  <c r="B253" i="4"/>
  <c r="B254" i="4"/>
  <c r="B255" i="4"/>
  <c r="B256" i="4"/>
  <c r="B257" i="4"/>
  <c r="B258" i="4"/>
  <c r="B259" i="4"/>
  <c r="B260" i="4"/>
  <c r="B261" i="4"/>
  <c r="B262" i="4"/>
  <c r="B263"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38" i="4"/>
</calcChain>
</file>

<file path=xl/sharedStrings.xml><?xml version="1.0" encoding="utf-8"?>
<sst xmlns="http://schemas.openxmlformats.org/spreadsheetml/2006/main" count="5876" uniqueCount="1048">
  <si>
    <t>PRODUCTO</t>
  </si>
  <si>
    <t xml:space="preserve">PROCESO </t>
  </si>
  <si>
    <t>FORMATO</t>
  </si>
  <si>
    <t>CÓDIGO</t>
  </si>
  <si>
    <t>PROCESO</t>
  </si>
  <si>
    <t>VERSIÓN</t>
  </si>
  <si>
    <t>Comunicaciones</t>
  </si>
  <si>
    <t>META ESTRATÉGICA</t>
  </si>
  <si>
    <t>OBJETIVO ESTRATÉGICO</t>
  </si>
  <si>
    <t>INICIATIVA ESTRATÉGICA</t>
  </si>
  <si>
    <t>Planeación Estratégica</t>
  </si>
  <si>
    <t>Gestión Legal</t>
  </si>
  <si>
    <t>Gestión Documental</t>
  </si>
  <si>
    <t xml:space="preserve">Área: </t>
  </si>
  <si>
    <t>2. Gestionar recursos para asegurar la sostenibilidad y mantenimiento de los proyectos a cargo del IDU</t>
  </si>
  <si>
    <t>Gestión Interinstitucional</t>
  </si>
  <si>
    <t>Gestión Predial</t>
  </si>
  <si>
    <t>Gestión Contractual</t>
  </si>
  <si>
    <t>Gestión Ambiental, Calidad y S&amp;SO</t>
  </si>
  <si>
    <t>Gestión Financiera</t>
  </si>
  <si>
    <t>Gestión del Talento Humano</t>
  </si>
  <si>
    <t>Gestión Tecnologías de información y comunicación</t>
  </si>
  <si>
    <t>FECHA PROGRAMADA3</t>
  </si>
  <si>
    <t>FECHA EJECUTADA4</t>
  </si>
  <si>
    <t>FECHA PROGRAMADA5</t>
  </si>
  <si>
    <t>FECHA EJECUTADA6</t>
  </si>
  <si>
    <t>FECHA PROGRAMADA7</t>
  </si>
  <si>
    <t>RESPONSABLES</t>
  </si>
  <si>
    <t>PLANEACIÓN ESTRATÉGICA</t>
  </si>
  <si>
    <t>PLAN DE ACCIÓN</t>
  </si>
  <si>
    <t xml:space="preserve">MISIÓN: </t>
  </si>
  <si>
    <t xml:space="preserve">VISIÓN: </t>
  </si>
  <si>
    <t>FECHA
PROGRAMADA</t>
  </si>
  <si>
    <t>FECHA
EJECUTADA</t>
  </si>
  <si>
    <t>AÑO 2:</t>
  </si>
  <si>
    <t>AÑO 3:</t>
  </si>
  <si>
    <t>AÑO 4:</t>
  </si>
  <si>
    <t>COMPONENTES INSTITUCIONALES</t>
  </si>
  <si>
    <t>1. Gestionar proyectos sostenibles en función del desarrollo urbano integral y estratégico a través de la inclusión de metodologías innovadoras</t>
  </si>
  <si>
    <t>3. Dirigir la getión del IDU hacia una Entidad transparente, fortalecida, coordinada y dinámica con el fin de asumir los retos de la Bogotá humana.</t>
  </si>
  <si>
    <t>4. Consolidar una cultura organizacional basada en conocimiento, liderazgo, trabajo en equipo y comunicación asertiva.</t>
  </si>
  <si>
    <t>Gestión de Recursos Físicos</t>
  </si>
  <si>
    <t>Gestión Social y Participación Ciudadana</t>
  </si>
  <si>
    <t>Innovación y Gestión del Conocimiento</t>
  </si>
  <si>
    <t>Factibilidad de Proyectos</t>
  </si>
  <si>
    <t>Gestión de la Valorización y Financiación</t>
  </si>
  <si>
    <t>Diseño de Proyectos</t>
  </si>
  <si>
    <t>Ejecución de Obras</t>
  </si>
  <si>
    <t>Conservación de Infraestructura</t>
  </si>
  <si>
    <t>Evaluación y Control</t>
  </si>
  <si>
    <t>Mejoramiento Continuo</t>
  </si>
  <si>
    <t>FO-PE-08</t>
  </si>
  <si>
    <t>COMPONENTES POR PROCESO</t>
  </si>
  <si>
    <t>5.0</t>
  </si>
  <si>
    <t>OBJETIVO ESTRATRÉGICO</t>
  </si>
  <si>
    <t>Mision</t>
  </si>
  <si>
    <t>Visión</t>
  </si>
  <si>
    <t>Desarrollar proyectos urbanos integrales para mejorar las condiciones de movilidad en términos de equidad, inclusión, seguridad y accesibilidad de los habitantes del Distrito Capital, mediante la construcción y conservación de sistemas de movilidad y espacio público sostenibles</t>
  </si>
  <si>
    <t>A 2016 el IDU será una entidad técnica e institucionalmente fortalecida, confiable, responsable y transparente, reconocida por desarrollar proyectos óptimos e innovadores de infraestructura que mejoren la calidad de vida de los habitantes del Distrito Capital, y den respuesta a las exigencias del modelo de desplazamiento intermodal y a los retos del cambio climático.</t>
  </si>
  <si>
    <t>DG</t>
  </si>
  <si>
    <t>OAC</t>
  </si>
  <si>
    <t>OAP</t>
  </si>
  <si>
    <t>OCD</t>
  </si>
  <si>
    <t>OCI</t>
  </si>
  <si>
    <t>OTC</t>
  </si>
  <si>
    <t>SGDU</t>
  </si>
  <si>
    <t>SGGC</t>
  </si>
  <si>
    <t>SGI</t>
  </si>
  <si>
    <t>SGJ</t>
  </si>
  <si>
    <t>DTAF</t>
  </si>
  <si>
    <t>DTAI</t>
  </si>
  <si>
    <t>DTAV</t>
  </si>
  <si>
    <t>DTC</t>
  </si>
  <si>
    <t>DTD</t>
  </si>
  <si>
    <t>DTDP</t>
  </si>
  <si>
    <t>DTE</t>
  </si>
  <si>
    <t>DTGC</t>
  </si>
  <si>
    <t>DTGJ</t>
  </si>
  <si>
    <t>DTM</t>
  </si>
  <si>
    <t>DTP</t>
  </si>
  <si>
    <t>DTPS</t>
  </si>
  <si>
    <t>STEMV</t>
  </si>
  <si>
    <t>STEST</t>
  </si>
  <si>
    <t>STESV</t>
  </si>
  <si>
    <t>STJEF</t>
  </si>
  <si>
    <t>STOP</t>
  </si>
  <si>
    <t>STPC</t>
  </si>
  <si>
    <t>STRF</t>
  </si>
  <si>
    <t>STRH</t>
  </si>
  <si>
    <t>STRT</t>
  </si>
  <si>
    <t>STTR</t>
  </si>
  <si>
    <t>áreas</t>
  </si>
  <si>
    <t>Fecha de elaboración</t>
  </si>
  <si>
    <t>Ene</t>
  </si>
  <si>
    <t>Feb</t>
  </si>
  <si>
    <t>Mar</t>
  </si>
  <si>
    <t>Abr</t>
  </si>
  <si>
    <t>May</t>
  </si>
  <si>
    <t>Jun</t>
  </si>
  <si>
    <t>Jul</t>
  </si>
  <si>
    <t>Ago</t>
  </si>
  <si>
    <t>Sep</t>
  </si>
  <si>
    <t>Oct</t>
  </si>
  <si>
    <t>Nov</t>
  </si>
  <si>
    <t>Dic</t>
  </si>
  <si>
    <t>dia</t>
  </si>
  <si>
    <t>mes</t>
  </si>
  <si>
    <t>anio</t>
  </si>
  <si>
    <t>Mes</t>
  </si>
  <si>
    <t>Año</t>
  </si>
  <si>
    <t>Columna1</t>
  </si>
  <si>
    <t>% de Avance</t>
  </si>
  <si>
    <t>Fecha de Reporte</t>
  </si>
  <si>
    <t>1. Gestionar proyectos sostenibles en función del desarrollo urbano integral y estratégico a través de la inclusión de metodologías innovadoras.</t>
  </si>
  <si>
    <t>1.1 Cumplir con las metas del plan de desarrollo de la Bogotá Humana en lo que compete al IDU.</t>
  </si>
  <si>
    <t>1.2 Suscribir, actualizar y divulgar internamente la totalidad de los convenios interinstitucionales e intersectoriales recibidos para el buen desarrollo de los proyectos de Movilidad Humana.</t>
  </si>
  <si>
    <t>1.3 Realizar el 100% de la gestión y coordinación interinstitucional para la ejecución de las obras.</t>
  </si>
  <si>
    <t>1,4 Ejecutar el 100% de los proyectos institucionales de acuerdo con los cronogramas establecidos.</t>
  </si>
  <si>
    <t>1.5 Formular dos (2) programas de  conservación correspondiente a malla vial, espacio público y ciclorutas en la Entidad para la vigencia.</t>
  </si>
  <si>
    <t>1.6 Incorporar nuevas tecnologías, técnicas y/o  materiales a los procesos constructivos  al 100% de los proyectos de la Movilidad Humana.</t>
  </si>
  <si>
    <r>
      <t>1.7 Actualizar el</t>
    </r>
    <r>
      <rPr>
        <sz val="12"/>
        <color rgb="FFFF0000"/>
        <rFont val="Arial"/>
        <family val="2"/>
      </rPr>
      <t xml:space="preserve"> </t>
    </r>
    <r>
      <rPr>
        <sz val="12"/>
        <rFont val="Arial"/>
        <family val="2"/>
      </rPr>
      <t>80% del inventario y diagnóstico de la malla vial, espacio público y ciclorutas existentes</t>
    </r>
    <r>
      <rPr>
        <sz val="12"/>
        <color rgb="FFFF0000"/>
        <rFont val="Arial"/>
        <family val="2"/>
      </rPr>
      <t xml:space="preserve"> </t>
    </r>
    <r>
      <rPr>
        <sz val="12"/>
        <rFont val="Arial"/>
        <family val="2"/>
      </rPr>
      <t>de competencia de la Entidad.</t>
    </r>
  </si>
  <si>
    <t>2.1 Estructurar la propuesta de modificación del Acuerdo 7 de 1987-Estatuto de Valorizacion.</t>
  </si>
  <si>
    <t>2.2 Recuperar el 72% de la cartera vencida por concepto de valorización.</t>
  </si>
  <si>
    <t>2.3 Estructurar la propuesta de modificación de los acuerdos 180 de 2005 y 451 de 2010.</t>
  </si>
  <si>
    <t>2.4 Mantener por encima del 90% la ejecución presupuestal (eficiencia)de la vigencia, pasivos exigibles y reservas.</t>
  </si>
  <si>
    <t>2.5 Elaborar un documento técnico de soporte sobre las nuevas alternativas e intrumentos de financiación gestionados en la vigencia 2015 como mecanismos para la ejecución de proyectos de infraestructura</t>
  </si>
  <si>
    <t>3. Dirigir la gestión del IDU hacia una Entidad transparente, fortalecida, coordinada y dinámica con el fin de asumir los retos de la Bogotá Humana.</t>
  </si>
  <si>
    <t>3.1 El 100% de los proyectos IDU contaran  con mecanismos de seguimiento y evaluación que permitan medir la satisfacción y percepción ciudadana frente al desarrollo de los mismos.</t>
  </si>
  <si>
    <t>3.2 Mantener actualizados los portales de contratación (SECOP y CAV) de la información de gestión contractual adelantada por el IDU para la consulta de los ciudadanos.</t>
  </si>
  <si>
    <t>3.4 El 100% de los proyectos a cargo del IDU contarán con los medios y condiciones para promover procesos de participación ciudadana, gestión social y gestión ambiental en cada una de sus etapas.</t>
  </si>
  <si>
    <t>3.5 Lograr el  85% de satisfacción  frente al servicio de atención al ciudadano en los puntos dispuestos por la entidad.</t>
  </si>
  <si>
    <t>3.6 Desarrollar una estrategia que articule la implementación de los subsistemas SGSI, SIGA y S&amp;SO.</t>
  </si>
  <si>
    <t>3.7 Integrar los sistemas de información administrativos y financieros de la entidad.</t>
  </si>
  <si>
    <t>3.8 Estructurar técnicamente la propuesta para la ampliación de la planta de personal de acuerdo con las necesidades de la entidad y presentarla para su aprobación.</t>
  </si>
  <si>
    <t>3.9 Incrementar el uso de software libre para el desarrollo de las aplicaciones requeridas en la entidad y que sean viables bajo este tipo de  licenciamiento.</t>
  </si>
  <si>
    <t>3.10 Implementar el 100% de las actividades de formación y prevención sobre conductas que puedan constituir falta disciplinaria.</t>
  </si>
  <si>
    <t>3.11 Mejorar y fortalecer la percepción favorable del 80% en la efectividad de los canales de comunicación interna definido en el plan de comunicación.</t>
  </si>
  <si>
    <t>3.12 Realizar el seguimiento al 100% de los proyectos de inversión.</t>
  </si>
  <si>
    <t>3.13 Tramitar el 100% de los procesos disciplinarios en cumplimiento de los terminos legales.</t>
  </si>
  <si>
    <t>3.14 Evaluar el 100% de los procesos y la gestión de las dependencias del IDU.</t>
  </si>
  <si>
    <t>3.15 Implementar, evaluar y auditar el 100% del Sistema Integrado de Gestión del IDU.</t>
  </si>
  <si>
    <t>3.16 Mantener un nivel de éxito procesal del 72 %  respecto de los procesos judiciales favorables al IDU.</t>
  </si>
  <si>
    <t>3.17 Implementar un plan de modernización tecnológica del IDU.</t>
  </si>
  <si>
    <t>3.18 Implementar el 100% del procedimiento de prevención de daño antijurídico.</t>
  </si>
  <si>
    <t>3.19 Mantener actualizado el 100% de las bases de datos de precios unitarios</t>
  </si>
  <si>
    <t>3.20 Cumplir la totalidad de los planes de mejoramiento establecidos por los entes de control internos y externos, en la vigencia correspondiente.</t>
  </si>
  <si>
    <t>3.21  Implementar y articular un modelo de gerencia jurídica.</t>
  </si>
  <si>
    <t>3.22 Implementar el Proyecto Cero papel</t>
  </si>
  <si>
    <t>3.23 Implementar y evaluar el 100% del plan anticorrupción y atención al ciudadano, en el marco de las directrices nacionales y distritales.</t>
  </si>
  <si>
    <t>4.1 Implementar un plan de intervención para mejorar el clima organizacional  y que promueva una cultura institucional en el marco del fortalecimiento de la entidad.</t>
  </si>
  <si>
    <t>4.2 Implementar el sistema de estímulos que contribuya al mejoramiento de la calidad de vida laboral.</t>
  </si>
  <si>
    <t>4.3 Establecer y consolidar  un sistema de monitoreo y evaluación de la gestión del IDU.</t>
  </si>
  <si>
    <t>4.4 Estructurar un  proyecto técnico para la nueva sede del IDU.</t>
  </si>
  <si>
    <t>3.3 Fortalecer la comunicación de la Entidad con los ciudadanos.</t>
  </si>
  <si>
    <t>2.1 Estructurar la propuesta de modificación del Acuerdo 7 de 1987-Estatuto de Valorización.</t>
  </si>
  <si>
    <t>2.5 Elaborar un documento técnico de soporte sobre las nuevas alternativas e instrumentos de financiación gestionados en la vigencia 2015 como mecanismos para la ejecución de proyectos de infraestructura</t>
  </si>
  <si>
    <t>3.13 Tramitar el 100% de los procesos disciplinarios en cumplimiento de los términos legales.</t>
  </si>
  <si>
    <t>Jefe de Oficina auditores asignados</t>
  </si>
  <si>
    <t>Efectuar evaluación a la implementación del SIG.</t>
  </si>
  <si>
    <t>Evaluar el cumplimiento del plan anticorrupción y de atención al ciudadano.</t>
  </si>
  <si>
    <t>Cumplir con las actividades de los planes de mejoramientos.</t>
  </si>
  <si>
    <t>Cristina Navarro</t>
  </si>
  <si>
    <t>Anteproyecto de presupuesto actualizado en PREDIS y SEGPLAN.</t>
  </si>
  <si>
    <t>Dorian Piedrahita</t>
  </si>
  <si>
    <t xml:space="preserve">Dickson Pinzón </t>
  </si>
  <si>
    <t>Jhon Manuel Parra Mora</t>
  </si>
  <si>
    <t>30/01/2016
30/Abr/2016
31/Jul/2016
30/Oct/2016</t>
  </si>
  <si>
    <t>Gestión Integral de Proyectos</t>
  </si>
  <si>
    <t>Realizar el seguimiento controlado en la gestión de los proyectos.</t>
  </si>
  <si>
    <t>John Byron
John Quiroga</t>
  </si>
  <si>
    <t>Fabian Gómez</t>
  </si>
  <si>
    <t>Informe de seguimiento al PACA</t>
  </si>
  <si>
    <t>Mantener el SIG</t>
  </si>
  <si>
    <t>Plan de Sostenibilidad SIG implementado</t>
  </si>
  <si>
    <t>Carlos Campos</t>
  </si>
  <si>
    <t>Implementación del Plan del Subsistema de Gestión de Calidad (SGC)</t>
  </si>
  <si>
    <t>Plan de acción del SGC ejecutado.</t>
  </si>
  <si>
    <t>Gestión Documental del SIG</t>
  </si>
  <si>
    <t>Documentos del SIG actualizados de acuerdo al registro de control de solicitudes</t>
  </si>
  <si>
    <t>John Quiroga</t>
  </si>
  <si>
    <t>Desarrollo y mejoramiento del Sistema de Control Interno (SCI)</t>
  </si>
  <si>
    <t>SCI implementado y mejorado de acuerdo al plan MECI 2016</t>
  </si>
  <si>
    <t>Asesorar y acompañar  la totalidad de los proyectos de infraestructura que sean solicitados por parte del área técnica.</t>
  </si>
  <si>
    <t>Proyectos de infraestructura con asesoría de la OTC para promover la participación ciudadana y la gestión social</t>
  </si>
  <si>
    <t xml:space="preserve">Área de Gestión social </t>
  </si>
  <si>
    <t>Representar a la entidad en los diferentes espacios de gestión territorial en las localidades del Distrito.</t>
  </si>
  <si>
    <t>Localidades con participación del IDU en los espacios de gobernanza local</t>
  </si>
  <si>
    <t>Garantizar la calidad en el servicio de atención al ciudadano  (virtual, presencial y telefónico).</t>
  </si>
  <si>
    <t>Personal de los diferentes canales de atención capacitado</t>
  </si>
  <si>
    <t>Área de atención de Canales</t>
  </si>
  <si>
    <t xml:space="preserve">Ejercicio permanente de interrelación con la ciudadanía </t>
  </si>
  <si>
    <t>Estrategia de Rendición de cuentas implementada</t>
  </si>
  <si>
    <t>Actualizar e Implementar el plan de participación ciudadana en el marco del procedimiento de participación ciudadana</t>
  </si>
  <si>
    <t>Plan de participación ciudadana actualizado e implementado</t>
  </si>
  <si>
    <t>Monitorear el grado de satisfacción de la ciudadanía frente a los trámites y servicios prestados por la entidad.</t>
  </si>
  <si>
    <t>Encuestas e informes de seguimiento a la satisfacción por la atención en canales y trámites de la entidad</t>
  </si>
  <si>
    <t>Área de Seguimiento y Evaluación</t>
  </si>
  <si>
    <t xml:space="preserve">Actualizar e implementar el Plan de Acción del Subsistema de Responsabilidad Social </t>
  </si>
  <si>
    <t>Plan de Acción del Subsistema Implementado</t>
  </si>
  <si>
    <t>Henry Humberto Baquero Torres</t>
  </si>
  <si>
    <t>Liderar, apoyar y orientar la formulación e implementación de los planes, programas y proyectos, en un marco de coordinación intersectorial e interinstitucional para el desarrollo urbano de los proyectos de infraestructura vial y espacio público en la ciudad.</t>
  </si>
  <si>
    <t>Estructuración planes, programas y proyectos de infraestructura vial y espacio público.</t>
  </si>
  <si>
    <t xml:space="preserve">
Equipo de Contratistas </t>
  </si>
  <si>
    <t>Liderar, orientar y efectuar seguimiento a la realización de estudios de diagnostico, prefactibilidad y factibilidad de los proyectos de infraestructura vial y espacio público a cargo de la Entidad, así como el mantenimiento, rehabilitación y monitoreo de la infraestructura existente.</t>
  </si>
  <si>
    <t>Reportes de seguimiento proyectos de infraestructura vial y espacio público.</t>
  </si>
  <si>
    <t xml:space="preserve">Equipo de
Contratistas </t>
  </si>
  <si>
    <t xml:space="preserve">
Convenios requeridos por entidad.
</t>
  </si>
  <si>
    <t xml:space="preserve">
Profesional Especializado 222-06</t>
  </si>
  <si>
    <t>Liderar, orientar  y realizar gestiones  de coordinación interinstitucional con  el sector privado para la estructuración y suscripción de  convenios con terceros en virtud de cargas urbanísticas, APP y permisos a terceros voluntarios.</t>
  </si>
  <si>
    <t xml:space="preserve">Estudios previos convenios con terceros
</t>
  </si>
  <si>
    <t>Profesional Especializado 222-06
Profesional Universitario 02 
Contratista</t>
  </si>
  <si>
    <t xml:space="preserve">Matriz de ejecución presupuestal SGDU.
</t>
  </si>
  <si>
    <t>Contratista</t>
  </si>
  <si>
    <t>Matriz de anteproyecto presupuesto.</t>
  </si>
  <si>
    <t>Implementar las acciones dispuestas en el plan de acción del subsistema SIGA para la vigencia 2016.</t>
  </si>
  <si>
    <t>Implementación del subsistema de gestión ambiental - SIGA.</t>
  </si>
  <si>
    <t xml:space="preserve">Contratista
</t>
  </si>
  <si>
    <t xml:space="preserve">SGI </t>
  </si>
  <si>
    <t>Implementar la acciones correspondientes para dar cumplimiento a las obligaciones de la entidad en materia de atención y prevención de emergencias.</t>
  </si>
  <si>
    <t>Informe de seguimiento de actos administrativos expedidos por las autoridades ambientales asociados a contratos misionales suscritos por el IDU.</t>
  </si>
  <si>
    <t>Desarrollar estrategias orientadas a evitar la ocurrencia de conductas que han causado, anteriormente,  perjuicios a la Entidad. (Actividad No.1 Caracterización Proceso de Gestión Legal)</t>
  </si>
  <si>
    <t>Instrucciones jurídicas emitidas,  que contenga estrategias de prevención aprobadas</t>
  </si>
  <si>
    <t>Miembros Comité de Conciliación</t>
  </si>
  <si>
    <t>30/07/2016
30/12/2016</t>
  </si>
  <si>
    <t>Orientar a las demás Dependencias del Instituto en la aplicación de las normas. (Actividad No.2 Caracterización Proceso de Gestión Legal).</t>
  </si>
  <si>
    <t>Conceptos Jurídicos emitidos</t>
  </si>
  <si>
    <t>Subdirector General Jurídico
Abogados SGJ</t>
  </si>
  <si>
    <t>Fijar lineamientos jurídicos para orientar la gestión del IDU (Actividad No.2 Caracterización Proceso de Gestión Legal).</t>
  </si>
  <si>
    <t>Instructivos Jurídicos emitidos</t>
  </si>
  <si>
    <t>Garantizar la estructuración jurídica y el control de legalidad de las decisiones administrativas (Actividad No.3 Caracterización Proceso de Gestión Legal).</t>
  </si>
  <si>
    <t>Respuestas Emitidas</t>
  </si>
  <si>
    <t>Brindar asesorías necesarias para el fortalecimiento del IDU en temas jurídicos (Actividad No.4 Caracterización Proceso de Gestión Legal).</t>
  </si>
  <si>
    <t>Informes o actas de asesoría y Acompañamiento realizadas</t>
  </si>
  <si>
    <t>Brindar asesorías necesarias para el fortalecimiento del IDU en temas jurídicos</t>
  </si>
  <si>
    <t xml:space="preserve">Actas de Acompañamiento </t>
  </si>
  <si>
    <t>Abogados de la SGJ y DTGC</t>
  </si>
  <si>
    <t>Brindar una herramienta de consulta actualizada para facilitar la aplicación de las normas al interior de los procesos (Actividad No.5 Caracterización Proceso de Gestión Legal).</t>
  </si>
  <si>
    <t>Normograma  IDU actualizado</t>
  </si>
  <si>
    <t>Abogado responsable Normograma</t>
  </si>
  <si>
    <t>Implementar  el Proyecto Cero Papel</t>
  </si>
  <si>
    <t>SGGC
STRT</t>
  </si>
  <si>
    <t>SGGC
STRH</t>
  </si>
  <si>
    <t>Implementar  el plan de acción del Subsistema SIGA para la vigencia 2016</t>
  </si>
  <si>
    <t>SGGC
STRF</t>
  </si>
  <si>
    <t>Implementar el plan de acción del Subsistema SGSI para la vigencia 2016</t>
  </si>
  <si>
    <t>Implementar  el Plan de contratación de PSP del IDU para la vigencia 2016</t>
  </si>
  <si>
    <t xml:space="preserve"> Ejecutar el 100% del presupuesto del Plan de contratación PSP 2016</t>
  </si>
  <si>
    <t>SGGC
DTGC</t>
  </si>
  <si>
    <t>Modernización de la infraestructura física del IDU para la vigencia 2016</t>
  </si>
  <si>
    <t>Ejecutar el 100% del plan de acción de los  proyectos: 
1. Remodelación puestos de trabajo calle 20.
2. Puntos de anclaje calle 22
3. Remodelación baños de Directivos calle 22.</t>
  </si>
  <si>
    <t>Modernización de la infraestructura Tecnológica del IDU para la vigencia 2015.</t>
  </si>
  <si>
    <t xml:space="preserve">Implementar el 100% del plan de acción de modernización la infraestructura Tecnológica del IDU para la vigencia 2016 </t>
  </si>
  <si>
    <t>Implementar el proyecto de Rediseño Organizacional</t>
  </si>
  <si>
    <t>Implementar el proyecto Teletrabajo en el IDU</t>
  </si>
  <si>
    <t>31/012/2016</t>
  </si>
  <si>
    <t>031/012/2016</t>
  </si>
  <si>
    <t>31/06/2016</t>
  </si>
  <si>
    <t>Participación en la estructuración y formulación de las metas del Plan de Desarrollo para el componente de Movilidad y Espacio Público</t>
  </si>
  <si>
    <t>Propuesta de Formulación del Plan de Desarrollo en el componente de Movilidad y Espacio Público</t>
  </si>
  <si>
    <t>Coordinador de Plan de Desarrollo/ DTP</t>
  </si>
  <si>
    <t>Programas de conservación de la Infraestructura vial y Espacio Público</t>
  </si>
  <si>
    <t>Coordinador de Proyectos de conservación  DTP</t>
  </si>
  <si>
    <t xml:space="preserve">Ejecución de los Estudios de Preinversión de los proyectos de Infraestructura vial y espacio Público requeridos. </t>
  </si>
  <si>
    <t xml:space="preserve">Estudios de Preinversión de los Proyectos de Infraestructura vial y espacio público (Idea, Perfil, Prefactibilidad y Factibilidad) </t>
  </si>
  <si>
    <t>Coordinadores de Proyectos de Infraestructura vial y Espacio público DTP</t>
  </si>
  <si>
    <t>Inicio del contrato de  Estudios y Diseños  de los Estudios y Diseños de la Avenida Tintal (AK 89) desde Avenida Villavicencio hasta Avenida Manuel Cepeda Vargas - Calzada Occidental
  (Actividad N° 3 del proceso)</t>
  </si>
  <si>
    <t>Acta de inicio del contrato</t>
  </si>
  <si>
    <t>Inicio del contrato de  Estudios y Diseños  de la Avenida Tintal (AK 89) desde Avenida Manuel Cepeda Vargas hasta Avenida Alsacia (AC 12) - Calzada Occidental
  (Actividad N° 3 del proceso)</t>
  </si>
  <si>
    <t>Inicio del contrato de  Estudios y Diseños  de la Avenida Alsacia desde Avenida Tintal (AK 89) hasta Avenida Ciudad de Cali (AK 86)
  (Actividad N° 3 del proceso)</t>
  </si>
  <si>
    <t>Inicio del contrato de  Estudios y Diseños  de la Avenida Alsacia (AC 12) desde Avenida de la Constitución hasta Avenida Boyacá (AK 72)
  (Actividad N° 3 del proceso)</t>
  </si>
  <si>
    <t>Inicio del contrato de  Estudios y Diseños  de la Avenida Constitución desde Avenida Alsacia ( AC 12)hasta Avenida Centenario (AC 13)
  (Actividad N° 3 del proceso)</t>
  </si>
  <si>
    <t>Ing. Oscar Ruiz Santos</t>
  </si>
  <si>
    <t>Cartera recuperada</t>
  </si>
  <si>
    <t>Cierre de la acción por parte del ente de control</t>
  </si>
  <si>
    <t>Documentos generados de orientación técnica y tecnológica  de la evaluación del riesgo sísmico de los puentes vehiculares y peatonales de la ciudad de Bogotá y definición de estrategias de gestión del riesgo fase I</t>
  </si>
  <si>
    <t>Inventario de mobiliario urbano</t>
  </si>
  <si>
    <t>Inventario de las vías rurales</t>
  </si>
  <si>
    <t>Base de datos geográfica del inventario de la malla vial actualizada.</t>
  </si>
  <si>
    <t>Socializaciones SIIPVIALES</t>
  </si>
  <si>
    <t>Permanente
Dos (2) veces al mes)</t>
  </si>
  <si>
    <t>30/jul/2016
30/dic/2016</t>
  </si>
  <si>
    <t>Sistema de precios de referencia actualizado</t>
  </si>
  <si>
    <t>1.7 Actualizar el 80% del inventario y diagnóstico de la malla vial, espacio público y ciclorutas existentes de competencia de la Entidad.</t>
  </si>
  <si>
    <t xml:space="preserve">Acta de Iniciación suscrita 
</t>
  </si>
  <si>
    <t>Febrero</t>
  </si>
  <si>
    <t xml:space="preserve">Acta de inicio de etapa de Construcción
</t>
  </si>
  <si>
    <t>(1) Mayo
(2) Febrero</t>
  </si>
  <si>
    <t>Acta de terminación del contrato</t>
  </si>
  <si>
    <t xml:space="preserve">(1) Abril
(2) Junio
(3) Agosto
</t>
  </si>
  <si>
    <t>Acta de terminación de etapa de mantenimiento</t>
  </si>
  <si>
    <t>(1) Abril</t>
  </si>
  <si>
    <t>Acta de Liquidación suscrita</t>
  </si>
  <si>
    <t>(1) Marzo
(2) Abril
(3) Marzo
(4) Octubre
(5) Diciembre
(8) Abril</t>
  </si>
  <si>
    <t>Realizar la liquidación de los contratos de construcción y mantenimiento de la infraestructura de Transmilenio  Fase III: 
1. Grupo 1 Carrera Decima  (Cto 134 -2007)
2. Grupo 2 Carrera Decima (Cto 135 -2007)
3. Grupo 3 Carrera Decima y Calle 26 (Cto 136-2007)
4. Calle 26 (Cto 138-2007)</t>
  </si>
  <si>
    <t>(1) Octubre</t>
  </si>
  <si>
    <t xml:space="preserve">Recuperar el 6% anual del valor de la cartera por cada uno de los Acuerdos de Valorización (Ac. Anteriores, Ac.180/ 2005 Fase I, Ac.398/ 2009, Ac.523/2013), impulsando los procesos de cobro coactivo vigentes con el fin de aumentar el valor del recaudo. </t>
  </si>
  <si>
    <t>Profesional STJEF</t>
  </si>
  <si>
    <t>Gestionar los 95.189, vigentes a 31 de diciembre de 2015, con al menos una actuación jurídica, adelantada por los abogados ejecutores, que conduzca a la reducción de la cartera y a la eventual terminación de los mismos.</t>
  </si>
  <si>
    <t>Terminación de procesos</t>
  </si>
  <si>
    <t>Oficios de respuesta a solicitudes de Levantamiento de inscripción de gravamen</t>
  </si>
  <si>
    <t>Hacer seguimiento a las acciones correctivas y preventivas que puedan surgir de auditorias internas o externas, con la implementación de las acciones que se determinen, con el fin de corregir y prevenir circunstancias que afecten el desarrollo de los procesos.</t>
  </si>
  <si>
    <t>Profesional  STJEF</t>
  </si>
  <si>
    <t>Hacer seguimiento a los contratos de conservación  a cargo de la STMST con el fin de obtener los productos esperados en los términos y plazos previstos.</t>
  </si>
  <si>
    <t xml:space="preserve">4  Actas de Inicio del Contrato.
1 Actas de Inicio de la fase  ejecución.
3 Actas de Terminación del contrato.
12 Actas de Recibo Final de Obra.
13 Actas de cierre Social.
13 Actas de Cierre Ambiental.
15 Informes Final de Interventoría.
15 Actas  de Liquidación.
</t>
  </si>
  <si>
    <t>STMST</t>
  </si>
  <si>
    <t xml:space="preserve">
31/01/2016
30/06/2016
31/08/2016
31/10/2016
31/10/2016
31/10/2016
31/10/2016
31/10/2016</t>
  </si>
  <si>
    <t xml:space="preserve">Remisión a las Empresas de Servicios Públicos y Secretaría Distrital de Movilidad la información sobre los Contratos a iniciar en la vigencia 2016.
</t>
  </si>
  <si>
    <t>0 oficios remitidos a las ESP´s y  a la SDM.</t>
  </si>
  <si>
    <t>N.A.</t>
  </si>
  <si>
    <t>Obtener las autorizaciones y/o permisos requeridos de la autoridad competente para ejecutar las obras objeto de los contratos a cargo</t>
  </si>
  <si>
    <t>6 PMTs aprobados</t>
  </si>
  <si>
    <t>31/08/2016</t>
  </si>
  <si>
    <t>Adelantar la gestión que conlleve  a la obtención para cada contrato, del cronograma aprobado por la  Interventoría  y cumplimiento del mismo por el contratista dentro del plazo establecido.</t>
  </si>
  <si>
    <t>2 Cronogramas de obra aprobados por la interventoría.
22 Actas de recibo parcial de obra.
100 Informes semanales de interventoría.
32 Informes mensuales de interventoría  aprobados (componente técnico).</t>
  </si>
  <si>
    <t xml:space="preserve">
31/05/2016
31/12/2016
31/12/2016
31/12/2016</t>
  </si>
  <si>
    <t xml:space="preserve">15 Planos Record y SIGIDU.
12 Informes de Interventoría para seguimiento a contratos con póliza de estabilidad.
</t>
  </si>
  <si>
    <t>31/10/2016
31/08/2016</t>
  </si>
  <si>
    <t>Implementar durante el desarrollo de la obras objeto de los contratos, los mecanismos de seguimiento que conlleven al cumplimiento de  las obligaciones contractuales en materia de gestión social, particularmente las reuniones periódicas  de "Comité Crea" que se realizan en forma conjunta entre la comunidad, IDU, Interventoría y Contratista.</t>
  </si>
  <si>
    <t>12 Actas de reunión de Comité CREA</t>
  </si>
  <si>
    <t>31/12/2016</t>
  </si>
  <si>
    <t xml:space="preserve">Implementar durante el desarrollo de la obras objeto de los contratos, los mecanismos de seguimiento que conlleven al cumplimiento de  las obligaciones contractuales de contratistas e interventores en materia de gestión ambiental y social. </t>
  </si>
  <si>
    <t xml:space="preserve">2 PIPMA aprobados.
2 Planes de Acción (ambiental, SST y forestal).
2 Planes de Acción Social.
2 Planes de Gestión Social.
29 Informes mensuales de interventoría aprobados (componente ambiental, social y SST)
</t>
  </si>
  <si>
    <t xml:space="preserve">
31/05/2016
3105/2016
31/03/2016
29/02/2016
31/12/2016
</t>
  </si>
  <si>
    <t>STMSV</t>
  </si>
  <si>
    <t>2  Actas de Inicio del Contrato de contrato de obra</t>
  </si>
  <si>
    <t>Supervisores de contratos 
STMSV</t>
  </si>
  <si>
    <t>1 Acta de Inicio de la fase  ejecución</t>
  </si>
  <si>
    <t xml:space="preserve">10 Actas de Terminación del contrato </t>
  </si>
  <si>
    <t>13 Actas de Recibo Final de Obra</t>
  </si>
  <si>
    <t>22 Actas de cierre Social</t>
  </si>
  <si>
    <t>23 Actas de Cierre Ambiental</t>
  </si>
  <si>
    <t>20 Informes Final de Interventoría</t>
  </si>
  <si>
    <t>23 Actas  de Liquidación</t>
  </si>
  <si>
    <t xml:space="preserve"> 2  oficios remitidos a las ESP´s y  a la SDM.</t>
  </si>
  <si>
    <t>21 PMTs aprobados</t>
  </si>
  <si>
    <t xml:space="preserve">15  Trámites de entrega de planos Record y SIGIDU 
</t>
  </si>
  <si>
    <t xml:space="preserve">
18 Informes de Interventoría para seguimiento a contratos con póliza de estabilidad
</t>
  </si>
  <si>
    <t>27  Actas de reunión de Comité CREA</t>
  </si>
  <si>
    <t>3 PIPMA aprobados</t>
  </si>
  <si>
    <t xml:space="preserve">3 Planes de Acción (ambiental, SST y forestal) </t>
  </si>
  <si>
    <t>3 Planes de Acción Social</t>
  </si>
  <si>
    <t>3 Planes de Gestión Social</t>
  </si>
  <si>
    <t>57 Informes mensuales de interventoría aprobados (componente ambiental, social y SST)</t>
  </si>
  <si>
    <t>6 Cronogramas de obra aprobado por la interventoría</t>
  </si>
  <si>
    <t>44 Actas de recibo parcial de obra</t>
  </si>
  <si>
    <t>118 Informes semanales de interventoría</t>
  </si>
  <si>
    <t>57 Informes mensuales de interventoría  aprobados (componente técnico)</t>
  </si>
  <si>
    <t>Tramitar  las radicaciones  de los contribuyentes por devoluciones efectuadas por concepto del Acuerdo 523 de 2013</t>
  </si>
  <si>
    <t>Trámite de las devoluciones realizadas</t>
  </si>
  <si>
    <t>Profesionales STOP</t>
  </si>
  <si>
    <t>Responder las solicitudes efectuadas por los contribuyentes en los puntos de atención dispuestos por la entidad</t>
  </si>
  <si>
    <t>Responder satisfactoriamente las solicitudes</t>
  </si>
  <si>
    <t xml:space="preserve"> Resolver  las solicitudes  de los contribuyentes que requieran estudios técnicos para certificados de estado de cuenta para trámite notarial</t>
  </si>
  <si>
    <t>Documento de respuesta al contribuyente</t>
  </si>
  <si>
    <t>Realizar la depuración de los saldos crédito y depósitos</t>
  </si>
  <si>
    <t>Generar los Certificados de Deuda Actual-CDA'S pendientes por Acuerdo 523 de 2013</t>
  </si>
  <si>
    <t>CDA'S generados</t>
  </si>
  <si>
    <t xml:space="preserve">Cumplir con  las acciones de mejora establecidas en los Planes de Mejoramiento con las Contralorías de Bogotá y General de la República </t>
  </si>
  <si>
    <t>Facilitar el recaudo de la valorización a través de la suscripción, ejecución y supervisión de convenios y/o contratos bancarios</t>
  </si>
  <si>
    <t>Convenios y Contratos Bancarios</t>
  </si>
  <si>
    <t>Guiovanni Cubides Moreno (Subdirector Técnico) - Julio Cesar Cardona (Contratista)</t>
  </si>
  <si>
    <t>Diciembre 31/2016</t>
  </si>
  <si>
    <t>Garantizar la disponibilidad de los recursos para el cumplimiento de las obligaciones y facilitar la toma de decisiones financieras</t>
  </si>
  <si>
    <t>Programa Anual Mensualizado de Caja - PAC</t>
  </si>
  <si>
    <t>Una (1) Conciliación Bancaria mensual por cada cuenta bancaria</t>
  </si>
  <si>
    <t xml:space="preserve">Clara Puerto (PU3), Carmen Lucia Niampira (PU2), Lina Paola Espejo (PU1), </t>
  </si>
  <si>
    <t>Orden de Pago  girada dentro del tiempo estipulado</t>
  </si>
  <si>
    <t>Informes Financieros para toma de decisiones, entregados en forma completa y oportuna</t>
  </si>
  <si>
    <t>Todo los funcionarios  de STTR asignados</t>
  </si>
  <si>
    <t>Inversiones de Liquidez  realizadas de acuerdo con las políticas y la normatividad vigente</t>
  </si>
  <si>
    <t>Depósitos Judiciales debidamente gestionados y custodiados</t>
  </si>
  <si>
    <t>Ingresos y/o Recaudo</t>
  </si>
  <si>
    <t>Eddier Mahecha (TO3) Luz Stella Ortiz (TO3), Todo los funcionarios  de STTR asignados</t>
  </si>
  <si>
    <t>Reporte Mensual de Ejecución Presupuestal de Ingresos y Gastos entregado</t>
  </si>
  <si>
    <t>Profesionales y Técnicos de Presupuesto de la Subdirección.</t>
  </si>
  <si>
    <t>Gestionar y hacer seguimiento  al cumplimiento de la ejecución  presupuestal de la vigencia.</t>
  </si>
  <si>
    <t>Informe Mensual de Gestión  y Seguimiento de la Ejecución Presupuestal de la Vigencia.
Tablero de Control de la Ejecución Presupuestal de la Vigencia Semanal</t>
  </si>
  <si>
    <t xml:space="preserve">Gestionar y hacer seguimiento  al cumplimiento de la ejecución  presupuestal de reservas.  </t>
  </si>
  <si>
    <t>Informe Mensual de Gestión  y Seguimiento de la Ejecución Presupuestal de Reservas.
Tablero de Control de la Ejecución Presupuestal de Reservas Semanal</t>
  </si>
  <si>
    <t xml:space="preserve">Gestionar y hacer seguimiento  al cumplimiento de la ejecución  presupuestal de pasivos exigibles. </t>
  </si>
  <si>
    <t>Informe Mensual de Gestión  y Seguimiento de la Ejecución Presupuestal de Pasivos Exigibles.
Tablero de Control de la Ejecución Presupuestal de Pasivos Exigibles Semanal</t>
  </si>
  <si>
    <t>Informe Mensual de Ordenes de Pago tramitadas</t>
  </si>
  <si>
    <t>Profesionales y Técnicos de la Subdirección.</t>
  </si>
  <si>
    <t>Gestionar la razonabilidad de los Estados Contables y garantizar la entrega oportuna de informes a entes de control y entidades pertinentes</t>
  </si>
  <si>
    <t>Profesionales y Técnicos de Contabilidad de la Subdirección.</t>
  </si>
  <si>
    <t>Informe Mensual de Liquidaciones tramitadas</t>
  </si>
  <si>
    <t>Revisar la articulación institucional para la elaboración de Plan Financiero de la Entidad</t>
  </si>
  <si>
    <t xml:space="preserve">Documento que recoja la articulación institucional entre las áreas técnicas, la OAP y STPC para la elaboración del Plan Financiero </t>
  </si>
  <si>
    <t>1. Elaborar y ejecutar el Plan Anual de Seguridad y Salud en el Trabajo, para identificar los riesgos que se presentan en el ambiente laboral.</t>
  </si>
  <si>
    <t>Matriz de Riesgos y Peligros actualizada</t>
  </si>
  <si>
    <t>Subdirector, Profesional Especializado 222-05 STRH 
Milena León</t>
  </si>
  <si>
    <t>2. Elaborar y ejecutar el Plan de Seguridad y Salud en el Trabajo, para que el IDU esté preparado en caso de una emergencia.</t>
  </si>
  <si>
    <t>Plan de Emergencias actualizado</t>
  </si>
  <si>
    <t>Subdirector, Profesional Especializado 222-05 STRH 
Rosalba Torres</t>
  </si>
  <si>
    <t>3. Elaborar y ejecutar el Plan de Seguridad y Salud en el Trabajo, para diseñar estrategias en prevención de accidentes laborales.</t>
  </si>
  <si>
    <t>Informe anual de accidentalidad</t>
  </si>
  <si>
    <t>4. Elaborar y ejecutar el Plan de Seguridad y Salud en el Trabajo para controlar los factores de riesgo asociados a los Programas de Vigilancia Epidemiológica: PVE</t>
  </si>
  <si>
    <t>Informes de los Programas de Vigilancia Epidemiológica: PVE en riesgo cardiovascular, psicosocial, biomecánico y visual.</t>
  </si>
  <si>
    <t>Subdirector, Profesional Especializado 222-05 STRH 
Rosalba Torres
Milena León</t>
  </si>
  <si>
    <t>5. Elaborar y ejecutar el Sistema de Estímulos para el mejoramiento de la calidad de vida laboral de los funcionarios de la Entidad.</t>
  </si>
  <si>
    <t xml:space="preserve">Informe de ejecución de los Planes de Bienestar Social e Incentivos </t>
  </si>
  <si>
    <t>Subdirector, 
 Fulvia Vásquez</t>
  </si>
  <si>
    <t xml:space="preserve">6. Diseñar y adoptar un Sistema de evaluación del desempeño propio para el IDU, previamente aprobado por la CNSC. </t>
  </si>
  <si>
    <t xml:space="preserve">Propuesta  del nuevo sistema de evaluación del desempeño para los funcionarios de la entidad </t>
  </si>
  <si>
    <t>7. Elaborar y ejecutar el Plan Institucional de Capacitación - PIC., para desarrollar, fortalecer competencias y conocimientos laborales para los funcionarios de la Entidad.</t>
  </si>
  <si>
    <t>Informe de Ejecución del PIC</t>
  </si>
  <si>
    <t>Subdirector, 
 Carolina Gutiérrez</t>
  </si>
  <si>
    <t>8. Realizar estudio técnico de levantamiento de cargas de trabajo de los procesos del IDU de acuerdo con la normativa vigente</t>
  </si>
  <si>
    <t>Estudio técnico de cargas de trabajo elaborado</t>
  </si>
  <si>
    <t>Equipo de Trabajo SGGC - OAP -  STRH</t>
  </si>
  <si>
    <t xml:space="preserve">1. Desarrollar en conjunto con la Subdirección General de Gestión Corporativa la implementación de los Subsistemas de Gestión para los componentes y controles relacionados con TIC´s </t>
  </si>
  <si>
    <t>Implementación del Sistema de Gestión de Seguridad de la Información, según plan de acción.
Plan de Operación que permita la continuidad en la prestación de los servicios de TIC.</t>
  </si>
  <si>
    <t>Apoyo a la Gestión - Héctor Andrés Mafla Trujillo</t>
  </si>
  <si>
    <t>2. Mejorar la atención a los usuarios en la prestación de los servicios de T.I. plasmados en el catálogo de servicios</t>
  </si>
  <si>
    <t>Transferencia de conocimiento en servicio al cliente (Para el personal de mesa de servicios)
Sostener la calidad en la prestación de los servicios de T.I
Transferencia de conocimiento en herramientas  de software de uso general (Para la gente IDU)
Promover la utilización de los puntos únicos de digitalización e impresión en gran formato</t>
  </si>
  <si>
    <t>Mesa de Servicios - Yadira Muñoz
Mesa de Servicios - Yadira Muñoz
Mesa de Servicios - Yadira Muñoz
Mesa de Servicios - Malven Carvajal</t>
  </si>
  <si>
    <t>30/06/2016
31/12/2016
31/12/2016
30/06/2016</t>
  </si>
  <si>
    <t>3. Mantener y mejorar el modelo de integración e interoperabilidad de los sistemas de información.</t>
  </si>
  <si>
    <t>Mantenimiento preventivo, evolutivo y correctivo de los sistemas de información en producción.
Herramienta tecnológica unificada que soporta el proceso de pago a terceros.</t>
  </si>
  <si>
    <t>GESIN - Leonardo Mayorga Fajardo</t>
  </si>
  <si>
    <t>31/12/2016
30/04/2016</t>
  </si>
  <si>
    <t>4. Apoyar la operación de los procesos de la entidad poniendo a su disposición Sistemas de Información desarrollados internamente en plataformas de software libre.</t>
  </si>
  <si>
    <t>Fase II de ZIPA (Sistema de Gestión Integral de Proyectos) en producción
Sistema ZIPA con nuevas funcionalidades en los módulos: Gestión EDT, Portafolio de Proyectos, Tablero de Seguimiento, Seguimiento a Obras y Gestión Ambiental en Obras.
Sistema BACHUE (Gestión Social, Participación Ciudadana y Open Data) con nuevas funcionalidades en los módulos: PQRS, Gest. Social Obras, Gest. Social Predios y Datos Abiertos
Sistema CHIE (Apoyo Administrativo y Mejora continua) 
Sistema SUE (S.I. para la Gestión de la Plataforma Estratégica y los Indicadores de Gestión)</t>
  </si>
  <si>
    <t>I+D+I  -  Cinxgler Mariaca</t>
  </si>
  <si>
    <t>31/10/2016
31/12/2016
31/12/2016
30/04/2016
31/08/2016</t>
  </si>
  <si>
    <t>5. Modernización de la infraestructura tecnológica de la Entidad</t>
  </si>
  <si>
    <t>Renovación de las UPS.
Servicio de correo electrónico y herramientas de colaboración web
Servicio de infraestructura  de canales de comunicación externos e infraestructura de usuario final por demanda.
Plataforma que soporta dos (2) de los Sistemas de Información unificada, actualizada y migrada.</t>
  </si>
  <si>
    <t xml:space="preserve">
Infraestructura - Marco Fidel Guerrero
+ Mesa de Servicios / Yadira Muñoz
+ Gesin / Leonardo Mayorga</t>
  </si>
  <si>
    <t>30/06/2016
15/04/2016
15/06/2016
31/12/2016</t>
  </si>
  <si>
    <t>6. Fortalecimiento a los procesos de integración e interoperabilidad de sistemas de información. (SOA, BPM, BI)</t>
  </si>
  <si>
    <t>Arquitectura TI - Fredy Varón</t>
  </si>
  <si>
    <t xml:space="preserve">
31/07/2016
31/12/2016
31/12/2016
30/06/2016
31/12/2016</t>
  </si>
  <si>
    <t>7. Construir una Entidad más eficiente, más transparente y más participativa gracias a las TIC</t>
  </si>
  <si>
    <t>Implementación de la Estrategia GEL en el IDU de acuerdo con el plan de trabajo definido.
Promoción de los trámites y servicios electrónicos de la entidad hacia el ciudadano.
Correo electrónico certificado para el proceso de correspondencia</t>
  </si>
  <si>
    <t>Apoyo a la Gestión - Héctor Andrés Mafla Trujillo
Apoyo a la Gestión - Héctor Andrés Mafla Trujillo
GESIN - Leonardo Mayorga Fajardo</t>
  </si>
  <si>
    <t>31/12/2016
31/12/2016
30/09/2016</t>
  </si>
  <si>
    <t>Garantizar el cumplimiento de los términos para cada una de las etapas del proceso de contratación dando cumplimiento a la normatividad vigente.
(Actividades 6 y 7 Caracterización Proceso de Gestión Contractual ).</t>
  </si>
  <si>
    <t>Contratos, convenios y/o modificaciones contractuales elaborados.</t>
  </si>
  <si>
    <t xml:space="preserve">Abogados DTGC </t>
  </si>
  <si>
    <t>Mensual durante la vigencia del plan de desarrollo Bogotá Humana
Las definidas en la normatividad vigente</t>
  </si>
  <si>
    <t>Revisar y analizar la información suministrada por las áreas para el inicio del procedimiento sancionatorio y acompañar cada una de las etapas del procedimiento en el caso de que se determine el incumplimiento de acuerdo a los tiempos establecidos en el procedimiento.
(Actividad 8 Caracterización Proceso de Gestión Contractual ).</t>
  </si>
  <si>
    <t>1 - Reunión con el área técnica para establecer el presunto incumplimiento y determinar si se inicia o no procedimiento administrativo sancionatorio.
2 - Actos administrativos de trámite y decisión del procedimiento administrativo sancionatorio.</t>
  </si>
  <si>
    <t xml:space="preserve">1 - Revisión de las actas de liquidación de contratos.
2- Proyecto de Actas de Liquidación. 
3- Proyecto de Acto administrativo de liquidación unilateral. </t>
  </si>
  <si>
    <t>Publicar en los plazos legales establecidos la información contractual que radiquen las áreas en los portales de contratación, para de esta manera promover la transparencia en cada una de las actuaciones en materia contractual.
(Actividad 9 Caracterización Proceso de Gestión Contractual ).</t>
  </si>
  <si>
    <t xml:space="preserve">Constancia de publicación en los portales de contratación. </t>
  </si>
  <si>
    <t>Áreas Supervisoras de contratos 
Grupo SECOP</t>
  </si>
  <si>
    <t>Acompañar cada uno de los procesos de liquidación que sean solicitados por las áreas supervisoras del IDU. (Actividad 8 Caracterización Proceso de Gestión Contractual ).</t>
  </si>
  <si>
    <t>Instituto de Desarrollo Urbano - consolidado 2016</t>
  </si>
  <si>
    <t>AÑO 1: 2016</t>
  </si>
  <si>
    <t>1.1 Cumplir con las metas del plan de desarrollo de la Bogotá Humana en lo que compete al IDU</t>
  </si>
  <si>
    <t>Realizar el acompañamiento para liquidar el convenio CONV-36-2009</t>
  </si>
  <si>
    <t>Realizar el acompañamiento para liquidar el convenio CONV-28-2009</t>
  </si>
  <si>
    <t xml:space="preserve"> Jaime Camelo</t>
  </si>
  <si>
    <t>Realizar el acompañamiento para liquidar el convenio CONV-8-2012</t>
  </si>
  <si>
    <t>Javier Paipa</t>
  </si>
  <si>
    <t>STONE - SIAC</t>
  </si>
  <si>
    <t>Mensual</t>
  </si>
  <si>
    <t>Carpeta compartida - Formato FO-AC-12 reporte Producto No conforme</t>
  </si>
  <si>
    <t>Memorando radicado en la DTPS. (Lista de Chequeo para el trámite de procesos selectivos).</t>
  </si>
  <si>
    <t>Ing. José Javier Suarez
Arq. Marcela Forero</t>
  </si>
  <si>
    <t>Ing. José Javier Suarez    Arq. Marcela Forero</t>
  </si>
  <si>
    <t xml:space="preserve">Estructuración  del proceso de selección para la complementación, actualización y   construcción de la Av. Laureano Gómez (AK 9) desde Av. San José (AC 170) hasta la Calle 193.  (Actividad critica No. 6 del proceso) </t>
  </si>
  <si>
    <t>Ing. José Javier Suarez     Ing. Edgar Comas</t>
  </si>
  <si>
    <t>Ing. José Javier Suarez      Ing. Edgar Comas</t>
  </si>
  <si>
    <t>Ing. José Javier Suarez
Ing. Sandra Lorena Medina</t>
  </si>
  <si>
    <t xml:space="preserve">Estructuración  del proceso de selección para la interventoría de la complementación, actualización de los estudios , diseños y construcción de la  Avenida El Rincón desde Avenida Boyacá hasta la carrera 91.  (Actividad critica No. 6 del proceso) </t>
  </si>
  <si>
    <t>Estructuración  del proceso de selección para la interventoría de la  Avenida la Sirena (AC 153) desde Avenida Laureano Gómez (AK 9) hasta Avenida Santa Bárbara (AK 19).  (Actividad critica No. 6 del proceso)</t>
  </si>
  <si>
    <t>Estructuración  del proceso de selección para la Construcción  de los nuevos puentes peatonales del sistema TransMilenio de acceso a las estaciones de la Pepe Sierra con conexión Calle 106; Calle 127; Calle 146 con conexión Calle 142; Mazúren con conexión calle 146; Toberín costado Sur y de la adecuación rampas del puente peatonal existente, ubicados en la Autopista Norte, en Bogotá, D. C..  .  (Actividad critica No. 6 del proceso)</t>
  </si>
  <si>
    <t>Profesional financiado con recursos TransMilenio.</t>
  </si>
  <si>
    <t>Estructuración  del proceso de selección para la interventoría   de los nuevos puentes peatonales del sistema TransMilenio de acceso a las estaciones de la Pepe Sierra con conexión Calle 106; Calle 127; Calle 146 con conexión Calle 142; Mazúren con conexión calle 146; Toberín costado Sur y de la adecuación rampas del puente peatonal existente, ubicados en la Autopista Norte, en Bogotá, D. C..  .  (Actividad critica No. 6 del proceso)</t>
  </si>
  <si>
    <t>Estructuración  del proceso de selección para la interventoría   de los estudios , diseños y construcción de la Ampliación Portal Tunal (Sin Patios)    (Actividad critica No. 6 del proceso)</t>
  </si>
  <si>
    <t>Ing. Sandra Lorena Medina Bernal</t>
  </si>
  <si>
    <t>Estructuración  del proceso de selección para la interventoría de las Brigadas de Reacción Vial para Ejecutar a Precios Unitarios y a Monto Agotable las Obras y Actividades necesarias para la Conservación de la Malla Vial Arterial NO Troncal,  en la Ciudad de Bogotá D. C.  
(Actividad critica No. 6 del proceso)</t>
  </si>
  <si>
    <t>Ing. José Javier Suarez      Ing. Sandra Lorena Medina Bernal</t>
  </si>
  <si>
    <t xml:space="preserve">Ing. José Javier Suarez  </t>
  </si>
  <si>
    <t>Estructuración  del proceso de selección para la interventoría de las Obras y Actividades para Ejecutar a Precios Unitarios y a Monto Agotable,  las Actividades necesarias para la Conservación de la Malla Vial Arterial no Troncal, en la Ciudad De Bogotá D. C.
  (Actividad critica No. 6 del proceso)</t>
  </si>
  <si>
    <t>Ing. José Javier Suarez     Ing. Sandra Lorena Medina Bernal</t>
  </si>
  <si>
    <t>Estructuración  del proceso de selección para la interventoría Brigadas de Reacción Vial para Ejecutar a Precios Unitarios y a Monto Agotable las Obras y Actividades necesarias para la Conservación de la Malla Vial Arterial Troncal,  en la Ciudad de Bogotá D. C.   (Actividad critica No. 6 del proceso)</t>
  </si>
  <si>
    <t>Acta de liquidación del contrato</t>
  </si>
  <si>
    <t>Acta de terminación  del contrato</t>
  </si>
  <si>
    <t>Ing. Sandra M. Aguilar</t>
  </si>
  <si>
    <t>Judith Astrid Antolinez Amaya</t>
  </si>
  <si>
    <t>Ing. Judith Astrid Antolínez</t>
  </si>
  <si>
    <t>Ing. Francy Paola  Duarte</t>
  </si>
  <si>
    <t xml:space="preserve">Ing. Mario Fernando Bernal </t>
  </si>
  <si>
    <t xml:space="preserve">Ing. Mario Bernal </t>
  </si>
  <si>
    <t>Ing. Luisa Fernanda  Rozo</t>
  </si>
  <si>
    <t xml:space="preserve">Arq. Wilson Ruiz </t>
  </si>
  <si>
    <t>Ing. Edgar Comas</t>
  </si>
  <si>
    <t>Ing. Mary Lorena Sayago</t>
  </si>
  <si>
    <t>Columna2</t>
  </si>
  <si>
    <t>Actualización sísmica Plazoleta y sótanos del Concejo de Bogotá. IDU-759-2013</t>
  </si>
  <si>
    <t>Terminación del contrato</t>
  </si>
  <si>
    <t xml:space="preserve">Loyda Enith Cristancho Barajas -  Contratista </t>
  </si>
  <si>
    <t>Recibo Final de la Obra</t>
  </si>
  <si>
    <t>1.3 Realizar el 100% de la gestión y  coordinación interinstitucional para la ejecución de las obras.</t>
  </si>
  <si>
    <t>Acta de recibo de obras por parte de la ESP suscrita</t>
  </si>
  <si>
    <t>Acta de cierre social</t>
  </si>
  <si>
    <t>Acta de cierre Ambiental</t>
  </si>
  <si>
    <t>Acta de liquidación suscrita</t>
  </si>
  <si>
    <t>Acta de Inicio</t>
  </si>
  <si>
    <t>Plan de Acción y Plan de Gestión Social en Obra</t>
  </si>
  <si>
    <t>Plan de Acción y Plan de Gestión PIPMA</t>
  </si>
  <si>
    <t>Productos relacionados en la lista de chequeo / Terminación de preliminares, inicio de construcción</t>
  </si>
  <si>
    <t>Martín Eugenio Zuluaga Marín - Profesionales Especializado Grado 05</t>
  </si>
  <si>
    <t>AV. CIUDAD DE CALI IDU-1662-2014</t>
  </si>
  <si>
    <t xml:space="preserve">CARLOS SARMIENTO CONTRATISTA </t>
  </si>
  <si>
    <t>Diseños Aprobados / Terminación de etapa de estudios y diseños.</t>
  </si>
  <si>
    <t>AV. DE LOS CERROS IDU-1746-2014</t>
  </si>
  <si>
    <t xml:space="preserve">JOHAN VADITH GÓMEZ R. CONTRATISTA </t>
  </si>
  <si>
    <t>AV. EL FERROCARRIL IDU-1835-2014</t>
  </si>
  <si>
    <t>AV. LA SIRENA DE LA 9 a 7 IDU-1654-2014</t>
  </si>
  <si>
    <t xml:space="preserve"> BELLA E. RAMOS CONTRATISTA</t>
  </si>
  <si>
    <t xml:space="preserve">AV. RINCON TABOR IDU-1725-2014 </t>
  </si>
  <si>
    <t>JORGE A.  CORTES CONTRATISTA</t>
  </si>
  <si>
    <t>AVENIDA COLOMBIA, ENTRE LA CALLE 76 Y LA AVENIDA CALLE 80 IDU-1259-2014.</t>
  </si>
  <si>
    <t>Luís Enrique Peña Profesional Universitario grado 02</t>
  </si>
  <si>
    <t>AVENIDA SAN ANTONIO DE AV. SÉPTIMA A AV. NORTE.  IDU-1300-2014</t>
  </si>
  <si>
    <t>BICICARRIL RED TINTAL IDU-1877-2014</t>
  </si>
  <si>
    <t>Calle 45 de Cra. 7a. a Cra 13 IDU-1885-2013 Proyecto Valorización Ac.25 y 48 2001</t>
  </si>
  <si>
    <t xml:space="preserve">CANAL BOYACÁ </t>
  </si>
  <si>
    <t xml:space="preserve">3.4 Fortalecer la comunicación de la entidad con los ciudadanos. </t>
  </si>
  <si>
    <t>Carlos Alberto Sarmiento - Contratista</t>
  </si>
  <si>
    <t>Estabilización de Talud entre Restaurante Tramonti y Mirador de La Paloma.  IDU-047-2012</t>
  </si>
  <si>
    <t>Estabilización talud Av. Circunvalar con Calle 18  (Sector Media torta), calle 22 (Sector Monserrate y Calle 38 (el Paraíso). Colombia Humanitaria.  IDU-037-2011</t>
  </si>
  <si>
    <t>Luis Eduardo Quitian</t>
  </si>
  <si>
    <t>Gonzalo Ariza Carrera 110 G entre la Avenida Chile (Calle 72) y su empalme con la Carrera 111 C. IDU-084-2012</t>
  </si>
  <si>
    <t>Rodrigo Enrique Lamadrid Acosta - CONTRATISTA</t>
  </si>
  <si>
    <t>LA TROMPETA IDU-1809-2014,</t>
  </si>
  <si>
    <t>Wilfer Abad Pérez Profesional Universitario 03</t>
  </si>
  <si>
    <t>Paso Peatonal Quebrada Limas (Cra 20 x cll 66 sur) IDU-972-2013</t>
  </si>
  <si>
    <t>Pavimentos Locales (PPL 2) Grupo 2 IDU-1724-2013</t>
  </si>
  <si>
    <t>JOSE FRANCISCO PEREZ - Profesional Especializado Grado 04</t>
  </si>
  <si>
    <t>JOSE FRANCISCO PEREZ - Profesional Especializado Grado 05</t>
  </si>
  <si>
    <t>JOSE FRANCISCO PEREZ - Profesional Especializado Grado 06</t>
  </si>
  <si>
    <t>JOSE FRANCISCO PEREZ - Profesional Especializado Grado 07</t>
  </si>
  <si>
    <t>JOSE FRANCISCO PEREZ - Profesional Especializado Grado 08</t>
  </si>
  <si>
    <t>JOSE FRANCISCO PEREZ - Profesional Especializado Grado 09</t>
  </si>
  <si>
    <t>JOSE FRANCISCO PEREZ - Profesional Especializado Grado 10</t>
  </si>
  <si>
    <t>JOSE FRANCISCO PEREZ - Profesional Especializado Grado 11</t>
  </si>
  <si>
    <t>JOSE FRANCISCO PEREZ - Profesional Especializado Grado 12</t>
  </si>
  <si>
    <t>JOSE FRANCISCO PEREZ - Profesional Especializado Grado 13</t>
  </si>
  <si>
    <t>Pavimentos Locales (PPL 3) Grupo 3 IDU-1878-2013</t>
  </si>
  <si>
    <t>Jheison Steve Jiménez Gavilán - Contratista</t>
  </si>
  <si>
    <t>Pavimentos Locales (PPL 4) Grupo 4 IDU-1510-2013</t>
  </si>
  <si>
    <t>Oscar Mojica - Profesional Universitario Grado 03</t>
  </si>
  <si>
    <t>Pavimentos Locales (PPL 5) Grupo  5 IDU-1727-2013</t>
  </si>
  <si>
    <t>Carlos Sabogal Profesional Universitario  02</t>
  </si>
  <si>
    <t>Pavimentos Locales (PPL 6) Grupo 6 IDU-1320-2014</t>
  </si>
  <si>
    <t>Pavimentos Locales (PPL1) Grupo 1 Contrato IDU-928-2013</t>
  </si>
  <si>
    <t>VALENTINA BOTERO PARRA – CONTRATISTA</t>
  </si>
  <si>
    <t xml:space="preserve">Proyecto KFW . Doña Liliana IDU-1279-2013
</t>
  </si>
  <si>
    <t>RAPS  KENNEDY IDU-1347-2014</t>
  </si>
  <si>
    <t xml:space="preserve">NESTOR MENDOZA - CONTRATISTA </t>
  </si>
  <si>
    <t>RAPS CARVAJAL IDU-1345-2014</t>
  </si>
  <si>
    <t>RAPS NIEVES IDU-714-2014</t>
  </si>
  <si>
    <t>Carlos Sabogal Profesional Universitario  03</t>
  </si>
  <si>
    <t>Carlos Sabogal Profesional Universitario  04</t>
  </si>
  <si>
    <t>Carlos Sabogal Profesional Universitario  05</t>
  </si>
  <si>
    <t>Carlos Sabogal Profesional Universitario  06</t>
  </si>
  <si>
    <t>Carlos Sabogal Profesional Universitario  07</t>
  </si>
  <si>
    <t>Carlos Sabogal Profesional Universitario  08</t>
  </si>
  <si>
    <t>Carlos Sabogal Profesional Universitario  09</t>
  </si>
  <si>
    <t>Carlos Sabogal Profesional Universitario  10</t>
  </si>
  <si>
    <t>Carlos Sabogal Profesional Universitario  11</t>
  </si>
  <si>
    <t>RAPS RESTREPO IDU-1346-2014</t>
  </si>
  <si>
    <t>RAPS RINCON IDU-1783-2014</t>
  </si>
  <si>
    <t>Javier Alonso Canon Sandoval - CONTRATISTA</t>
  </si>
  <si>
    <t xml:space="preserve">RAPS TEUSAQUILLO IDU-715-2014 </t>
  </si>
  <si>
    <t>Cesar Ariel Figueroa -Profesional Especializado Grado 04</t>
  </si>
  <si>
    <t>AVENIDA JOSE CELESTINO MUTIS</t>
  </si>
  <si>
    <t>3.5 El 100% de los proyectos a cargo del IDU contaran con los medios y condiciones para promover procesos de participación ciudadana, gestión social y gestión ambiental en cada una de sus etapas.</t>
  </si>
  <si>
    <t xml:space="preserve">PUENTE VEHICULAR DE LA AVENIDA SAN ANTONIO (CLL 183) CON AUTOPISTA NORTE, </t>
  </si>
  <si>
    <t>Rodrigo la Madrid</t>
  </si>
  <si>
    <t>CICLORUTA DE LA CALLE 116</t>
  </si>
  <si>
    <t xml:space="preserve">CARLOS SABOGAL </t>
  </si>
  <si>
    <t>Garantizar el seguimiento técnico y control a la estabilidad de las obras con póliza vigente.</t>
  </si>
  <si>
    <t>Informe del estado de la obras con póliza vigente, resultado de las visitas de ley.</t>
  </si>
  <si>
    <t>Grupo de seguimiento a obras con póliza vigente.</t>
  </si>
  <si>
    <t>Garantizar la expedición de la Licencia de Excavación.</t>
  </si>
  <si>
    <t>Resolución que otorga, niega y/o desiste la Licencia de Excavación.</t>
  </si>
  <si>
    <t>Grupo de expedición de Licencias de Excavación.</t>
  </si>
  <si>
    <t>Garantizar el recibo del espacio público intervenido con Licencia de Excavación.</t>
  </si>
  <si>
    <t>Informe de visita y certificado de recibo de obra.</t>
  </si>
  <si>
    <t>Grupo de recibo de Licencias de Excavación.</t>
  </si>
  <si>
    <t>Garantizar la supervisión, seguimiento y control para el recibo de obras ejecutadas por Urbanizadores.</t>
  </si>
  <si>
    <t>Acta de recibo de obra</t>
  </si>
  <si>
    <t>Grupo de interventoría a Urbanizadores</t>
  </si>
  <si>
    <t>Garantizar la gestión para permitir los usos temporales del Espacio Público.</t>
  </si>
  <si>
    <t>Oficio que otorga y/o niega el permiso de uso temporal del Espacio Público.</t>
  </si>
  <si>
    <t>Garantizar la suscripción de contratos para el aprovechamiento económico del Espacio Público en sus diferentes modalidades.</t>
  </si>
  <si>
    <t>Contrato suscrito de aprovechamiento económico del Espacio Público.</t>
  </si>
  <si>
    <t>Garantizar la inspección al estado de los pasos elevados y a nivel, vehiculares y peatonales, según inventario.</t>
  </si>
  <si>
    <t>Informe del estado de los puentes, resultado de las visitas de inspección.</t>
  </si>
  <si>
    <t>Grupo de Monitoreo a Puentes</t>
  </si>
  <si>
    <t>Garantizar el cobro de la participación fija y variable de los parqueaderos a nivel a cargo del IDU entregados en concesión.</t>
  </si>
  <si>
    <t>Informe de supervisión del contrato de concesión y cuenta de cobro al concesionario.</t>
  </si>
  <si>
    <t>Grupo de Administración de Parqueaderos</t>
  </si>
  <si>
    <t>Garantizar la consolidación de actas de recibo de obra suscritas con las ESP, para la proyección del Acta de Cruce de Cuentas.</t>
  </si>
  <si>
    <t>Proyecto de Acta de Cruce de Cuentas, para suscripción con las ESP.</t>
  </si>
  <si>
    <t>Grupo de Cruce de Cuentas</t>
  </si>
  <si>
    <t>Cuenta de PRODUCTO</t>
  </si>
  <si>
    <t>Total general</t>
  </si>
  <si>
    <t>Verificar el cumplimiento de los requisitos y tiempos contractuales para la suscripción del Acta de Inicio, de acuerdo con lo establecido en Pliegos de Condiciones, Términos de Referencia  y/o  contrato.</t>
  </si>
  <si>
    <t>8 Acta de Inicio</t>
  </si>
  <si>
    <t>Verificar el cumplimiento del cronograma de ejecución y flujo de inversión de los contratos a cargo de las Subdirecciones Técnicas</t>
  </si>
  <si>
    <t>24 Informe semanal de Seguimiento en el visor de obras</t>
  </si>
  <si>
    <t>Verificar el cumplimiento de entrega de informes de recorrido de obra por parte de los supervisores de cada una de las Subdirecciones Técnicas</t>
  </si>
  <si>
    <t>12 Informe mensual de recorrido de obra</t>
  </si>
  <si>
    <t>Verificar la procedencia del inicio, desarrollo y/o culminación de los apremios y/o procesos sancionatorios en desarrollo de los contratos de conservación y sus interventorías</t>
  </si>
  <si>
    <t>4 Informe trimestral de seguimiento</t>
  </si>
  <si>
    <t>Luis Alexander Garzón</t>
  </si>
  <si>
    <t>12 Acta de Reunión mensual</t>
  </si>
  <si>
    <t>Laura Otero / Romahdel Rojas</t>
  </si>
  <si>
    <t>3. Dirigir la gestión del IDU hacia una Entidad transparente, fortalecida, coordinada y dinámica con el fin de asumir los retos de la Bogotá humana.</t>
  </si>
  <si>
    <t>Verificar el cumplimiento, calidad y oportunidad de las respuestas a los requerimientos de los organismos de control, entidades del estado y ciudadanía en general</t>
  </si>
  <si>
    <t>4 Acta de Verificación trimestral</t>
  </si>
  <si>
    <t>Actualizar el Sistema de Información y  Acompañamiento Contractual - SIAC, de los contratos a cargo de las Subdirecciones Técnicas</t>
  </si>
  <si>
    <t xml:space="preserve"> 12 Informe mensual de actualización</t>
  </si>
  <si>
    <t>Gloria Yannet Arévalo</t>
  </si>
  <si>
    <t>12 Acta de Comité mensual</t>
  </si>
  <si>
    <t>Día</t>
  </si>
  <si>
    <t>Formular e implementar estrategias que propicien y desarrollen los procesos de comunicación eficaces que aporten al reconocimiento de la misión del IDU en la ciudad.</t>
  </si>
  <si>
    <t>Plan de acción de riesgos 2016 ejecutado.</t>
  </si>
  <si>
    <t>Implementación del Plan de Acción Cuatrianual ambiental PACA.</t>
  </si>
  <si>
    <t>La implementación de cinco (5) metas dentro de la estrategia cero papel para la vigencia 2016</t>
  </si>
  <si>
    <t>Implementar las acciones dispuestas en el plan de acción del Subsistema Seguridad y salud en el trabajo para la vigencia 2016</t>
  </si>
  <si>
    <t>Implementación del 100% del  Subsistema SST con los lineamientos de la Alcaldía Mayor</t>
  </si>
  <si>
    <t xml:space="preserve"> Implementación del 100 del Subsistema SIGA con los lineamientos de la Alcaldía Mayor</t>
  </si>
  <si>
    <t xml:space="preserve"> Implementación del 100% del Subsistema SGSI con los lineamientos de la Alcaldía Mayor</t>
  </si>
  <si>
    <t>Elaboración de los Programas y priorización de las intervenciones de mantenimiento, rehabilitación y reconstrucción de infraestructura vial y espacio público, como insumo del proceso de Conservación de Infraestructura</t>
  </si>
  <si>
    <t>Estructuración  del proceso de selección para la interventoría para  actualización, complementación, ajustes y   construcción de la Av. Laureano Gómez (AK 9) desde Av. San José (AC 170) hasta la Calle 193 .  (Actividad critica No. 6 del proceso)</t>
  </si>
  <si>
    <t>Wilson Ruiz Rodríguez</t>
  </si>
  <si>
    <t>Inicio del contrato de  Estudios y Diseños  de la Avenida Alsacia desde Avenida Boyacá (AK 72) hasta Avenida Ciudad de Cali (AK 86). 
  (Actividad N° 3 del proceso)</t>
  </si>
  <si>
    <t>Estructuración  del proceso de selección para la interventoría  complementación, ajustes y actualización de los estudios , diseños para  la construcción del  PAR VIAL - Carrera 6 y Carrera 7 desde Avenida de los Comuneros hasta Avenida  de la Hortúa (AC 1)   (Actividad critica No. 6 del proceso)</t>
  </si>
  <si>
    <t>Estructuración  del proceso de selección para la interventoría  de la  Factibilidad, Estudios y Diseños del proyecto tejido urbano del cable aéreo Ciudad Bolívar. ( Acciones Complementarias PUI).  (Actividad critica No. 6 del proceso)</t>
  </si>
  <si>
    <t>Estructuración  del proceso de selección para la interventoría técnica, administrativa y financiera para ejecutar a Precios Unitarios y a Monto Agotable,  las Obras y  Actividades necesarias para la Conservación de la Malla Vial que soporta el Sistema Integrado de Transporte Publico SITP, en la Ciudad De Bogotá D. C. (Actividad critica No. 6 del proceso)</t>
  </si>
  <si>
    <t>Ing. Julián Ricardo Reverón</t>
  </si>
  <si>
    <t>Ing., Hernán Ricardo Ramírez</t>
  </si>
  <si>
    <t>Ing. Sonia Katerine Hernández</t>
  </si>
  <si>
    <t>Ing. Yuddy E. Rodríguez Munevar</t>
  </si>
  <si>
    <t>In. Hernán Ricardo Ramírez</t>
  </si>
  <si>
    <t>Víctor Daniel Cardona -Contratista Supervisor</t>
  </si>
  <si>
    <t>1. Víctor Daniel Cardona -Contratista Supervisor
2. Diego Luis Rodríguez Naranjo -Contratista Supervisor</t>
  </si>
  <si>
    <t>1. Carlos Andrés Orozco -Contratista Supervisor 
2. Gerson Paul Salazar Montaguth -Contratista Supervisor
3. Víctor Daniel Cardona -Contratista Supervisor
4. Diego Luis Rodríguez Naranjo -Contratista Supervisor</t>
  </si>
  <si>
    <t>Realizar la terminación de la etapa de mantenimiento de los contratos de ejecución de infraestructura de Transmilenio Fase III: 
1. Grupo 1 Carrera Decima  (Cto 134 -2007)
2. Grupo 2 Carrera Decima (Cto 135 -2007)
3. Grupo 3 Carrera Decima y Calle 26 (Cto 136-2007)
4. Calle 26 (Cto 138-2007)</t>
  </si>
  <si>
    <t xml:space="preserve">1. German Eduardo Soler Tovar -Contratista Supervisor 
2. Hubert Julián Marulanda Márquez  -Contratista Supervisor 
3. Tulia Andrea Santos Cubillos -Contratista Supervisor 
4. Oscar Emilio Hernández Córdoba -Contratista Supervisor </t>
  </si>
  <si>
    <t>1.Carlos Andrés Orozco -Contratista Supervisor
2. Carlos Felipe Jiménez -Contratista Supervisor
3. Víctor Daniel Cardona -Contratista Supervisor
4. Carlos Andrés Orozco -Contratista Supervisor 
5. Gerson Paul Salazar Montaguth -Contratista Supervisor
6. Diego Luis Rodríguez Naranjo -Contratista Supervisor
7. Víctor Daniel Cardona -Contratista Supervisor
8. Felipe Jiménez- Contratista Supervisor</t>
  </si>
  <si>
    <t xml:space="preserve">Dar respuesta oportuna a los requerimientos de la ciudadanía, generando las respuestas con anticipación para revisión de los supervisores, logrando  el envío de las mismas en el tiempo establecido y con la información solicitada. </t>
  </si>
  <si>
    <t>Hacer entrega a la DTE de la información para actualización del inventario de la Malla Vial y el estado de las vías, a través de los planos record generados en las etapa de diagnóstico y etapa de ejecución de cada contrato.</t>
  </si>
  <si>
    <t>Depósitos y saldos créditos depurados</t>
  </si>
  <si>
    <t>Luz Marina Rincón (TO3)</t>
  </si>
  <si>
    <t xml:space="preserve"> Tablero de control (PAC)con seguimiento semanal detallado por área </t>
  </si>
  <si>
    <t>Carlos Forero (PE6), Liliana López (PU2), Clara Puerto (PU3), Eddier Mahecha (TO3),Luz Marina Rincón (TO3),Nelba Alarcón  (PE4),  William González (PE4) Sandra Ropero (Contratista), Sandra María Moreno (PE6), Guiovanni Cubides Moreno(Subdirector Técnico) y Contratistas Devoluciones</t>
  </si>
  <si>
    <t>Disponer de la información veraz y oportuna para la toma de decisiones financieras</t>
  </si>
  <si>
    <t>Rafael Rodríguez (PU4), Guiovanni Cubides  Moreno(Subdirector Técnico), Cecilia Malte Álvarez (Directora Técnica Administrativa y Financiera)</t>
  </si>
  <si>
    <t>Rafael Rodríguez (PE6), Sandra María Moreno (PE6)</t>
  </si>
  <si>
    <t>Registrar en línea el 100% de las transacciones presupuestales en el sistema PREDIS (Secretaria Distrital de Hacienda)</t>
  </si>
  <si>
    <t xml:space="preserve">Gestionar y tramitar  oportunamente las ordenes de pago que se radiquen en el área. </t>
  </si>
  <si>
    <t>Informe de Gestión sobre razonabilidad de los Estados Contables y Reporte Trimestral de Informes Contables entregados</t>
  </si>
  <si>
    <t xml:space="preserve">Gestionar y tramitar  oportunamente las solicitudes de liquidación del valor a compensar por el Fondo Compensatorio de Cesiones Públicas que se radiquen en el área. </t>
  </si>
  <si>
    <t>Sistema de Información para el apoyo de los procesos de la Dirección Técnica de Administración de Infraestructura - DTAI.
Completar la implementación del proceso de Gestión Contractual en la disciplina BPM y arquitectura SOA
Documento de metodología de estándares aplicados para la construcción de soluciones de TI para el IDU.
Herramientas de software para la implementación de SOA - BPM oficiales para el IDU, actualizadas a la versión oficial del proveedor.
Plataforma ESRI para la gestión de datos Georreferenciados actualizada</t>
  </si>
  <si>
    <t>Julie Martínez</t>
  </si>
  <si>
    <t>Realizar el seguimiento Mensual para la ejecución de los pasivos Exigibles a cargo de la DTC y sus Subdirecciones Técnicas</t>
  </si>
  <si>
    <t>Fernando Ivo Márquez</t>
  </si>
  <si>
    <t>Realizar el seguimiento Mensual para la ejecución de las Reservas a cargo de la DTC y sus Subdirecciones Técnicas</t>
  </si>
  <si>
    <t>Realizar el Reporte Mensual de los productos no Conformes identificados en el área</t>
  </si>
  <si>
    <t xml:space="preserve">Habib Leonardo Mejía </t>
  </si>
  <si>
    <t>Ernesto Díaz Morales -Profesional Especializado Grado 04</t>
  </si>
  <si>
    <t>Jheison Steve Jiménez Gavilán CONTRATISTA</t>
  </si>
  <si>
    <t>William Ramírez Sarmiento</t>
  </si>
  <si>
    <t>Jaime Augusto Bermúdez - Profesional Especializado - Grado 4</t>
  </si>
  <si>
    <t>Cantón Norte. Cra 11 desde calle 100 hasta calle 106. IDU-074-2012. CONVENIO ASOCIADO 08-2012</t>
  </si>
  <si>
    <t>Luis Alfonso Sánchez -Profesional Especializado Grado 06</t>
  </si>
  <si>
    <t>Rodrigo Enrique Lamadrid - Contratista</t>
  </si>
  <si>
    <t>Primera Etapa Peatonalización de la Séptima entre carreras 10 y la 13 (Av. Jiménez) Contrato IDU-2172-2013</t>
  </si>
  <si>
    <t xml:space="preserve">Néstor Mendoza Diazgranados. Contratista </t>
  </si>
  <si>
    <t>Jaime Augusto Bermúdez</t>
  </si>
  <si>
    <t>Grupo de Aprovechamiento Económico de Espacio Público</t>
  </si>
  <si>
    <t>Diana Pinzón</t>
  </si>
  <si>
    <t>Verificar el estado de la Garantía Única durante la vigencia del contrato.</t>
  </si>
  <si>
    <t>Verificar el cumplimiento al cronograma de liquidación establecido por la DTM y sus subdirecciones técnicas.</t>
  </si>
  <si>
    <t>Realizar comité de seguimiento y control a los contratos a cargo de la STMSV y STMST</t>
  </si>
  <si>
    <t>Jefe (a) de la oficina de control Disciplinario</t>
  </si>
  <si>
    <t>Realizar un movimiento procesal en el mes de los expedientes que se encuentren activos de la OCD, garantizando un mayor estudio y recaudo probatorio el cual es el insumo base para calificar las acciones disciplinarias y tomar así la decisión que en derecho corresponda.</t>
  </si>
  <si>
    <t>(Todas)</t>
  </si>
  <si>
    <t>DEPENDENCIA</t>
  </si>
  <si>
    <t>ACTIVIDADES EJECUTADAS A 30-ABR-2016
(AVANCE)</t>
  </si>
  <si>
    <t>Estructuración  del proceso de selección para  la complementación, ajustes y actualización de los estudios , diseños y construcción del  PAR VIAL - Carrera 6 y Carrera 7 desde Avenida de los Comuneros hasta Avenida  de la Hortúa (AC 1) 
(Actividad critica No. 6 del proceso)</t>
  </si>
  <si>
    <t>Estructuración  del proceso de selección para las  Brigadas de Reacción Vial para Ejecutar a Precios Unitarios y a Monto Agotable las Obras y Actividades necesarias para la Conservación de la Malla Vial Arterial NO Troncal,  en la Ciudad de Bogotá D. C.
(Actividad critica No. 6 del proceso)</t>
  </si>
  <si>
    <t>Estructuración  del proceso de selección para  ejecutar a Precios Unitarios y a Monto Agotable,  las Obras y  Actividades necesarias para la Conservación de la Malla Vial Arterial NO Troncal, en la Ciudad De Bogotá D. C.
(Actividad critica No. 6 del proceso)</t>
  </si>
  <si>
    <t>Estructuración  del proceso de selección para las Brigadas de Reacción Vial para Ejecutar a Precios Unitarios y a Monto Agotable las Obras y Actividades necesarias para la Conservación de la Malla Vial Arterial Troncal,  en la Ciudad de Bogotá D. C.
(Actividad critica No. 6 del proceso)</t>
  </si>
  <si>
    <t>Estructuración  del proceso de selección para  ejecutar a Precios Unitarios y a Monto Agotable,  las Obras y  Actividades necesarias para la Conservación de la Malla Vial que soporta el Sistema Integrado de Transporte Publico SITP, en la Ciudad De Bogotá D. C..
(Actividad critica No. 6 del proceso)</t>
  </si>
  <si>
    <t>Liquidación del contrato IDU-2115-2013 para la Factibilidad, estudios y diseños para la construcción de un paso vehicular sobre la Quebrada la Hoya del Ramo en la Calle 58 Sur por Diagonal 60 Sur, en la Localidad de Usme, en Bogotá D.C. 
 IDU-2115-2013 
 (Actividad critica No. 5 del proceso)</t>
  </si>
  <si>
    <t>Terminación del contrato  IDU- 299-2015,  para la Factibilidad, estudios y diseños para la construcción de un (1) puente vehicular en la Calle 129C, entre Carreras 99 y 100 a, sobre el brazo del Humedal Juan Amarillo, en la Localidad de Suba, en Bogotá, D.C. 
 (Actividad critica No. 4 del proceso)
IDU-299-2015
IDU-300-2015</t>
  </si>
  <si>
    <t>Liquidación del contrato  IDU- 299-2015,  para la Factibilidad, estudios y diseños para la construcción de un (1) puente vehicular en la Calle 129C, entre Carreras 99 y 100 a, sobre el brazo del Humedal Juan Amarillo, en la Localidad de Suba, en Bogotá, D.C. 
 (Actividad critica No.5 del proceso)
IDU-299-2015
IDU-300-2015</t>
  </si>
  <si>
    <t>Terminación del contrato IDU-1009-2014, para los Estudios y diseños de la Av. Boyacá (Av. Cra. 72) desde Av. San José (Calle 170) hasta la Avenida San Antonio (Calle 183) en Bogotá, D.C. Acuerdo 523 de 2013.
 (Actividad critica No. 4 del proceso).
IDU-1009-2014
IDU-967-2014</t>
  </si>
  <si>
    <t>Liquidación del contrato IDU-1009-2014, para los Estudios y diseños de la Av. Boyacá (Av. Cra. 72) desde Av. San José (Calle 170) hasta la Avenida San Antonio (Calle 183) en Bogotá, D.C. Acuerdo 523 de 2013.
 (Actividad critica No. 5  del proceso).
IDU-1009-2014
IDU-967-2014</t>
  </si>
  <si>
    <t xml:space="preserve">Liquidación del  contrato IDU-1805-2014, del Servicio de monitoreo de calidad del agua, aire, ruido e inventario de avifauna, correspondiente a la Avenida Boyacá desde el sector de Yomasa hasta la Avenida San José (Calle 170), y desde la Av. San José, desde la Avenida Boyacá hasta la Autopista Norte.
 (Actividad critica No. 5 del proceso)
IDU-1805-2014 </t>
  </si>
  <si>
    <t xml:space="preserve">Liquidación del contrato IDU- 1834-2014, del  Servicio de exploración del subsuelo para detección de redes y cimentación de estructuras existentes mediante la ejecución de sondeos y apiques en el Corredor Vial de la Av. Boyacá para la realización de los diseños del sistema de Troncales de TransMilenio.
 (Actividad critica No. 5 del proceso)
IDU-1834-2014  </t>
  </si>
  <si>
    <t xml:space="preserve">Liquidación del contrato IDU-1879-2014, del  "Grupo C: Diseño estructural de cuatro (4) puentes vehiculares sobre el Rio Tejuelo, para el paso de los buses biarticulados de TransMilenio, en Bogotá D. C.
 (Actividad critica No. 5 del proceso)
IDU-1879-2014 </t>
  </si>
  <si>
    <t>Liquidación del contrato  IDU-1878-2014, del   Grupo A: Estudios de diagnóstico estructural, funcional y de diseño para el reforzamiento de diez (10) puentes vehiculares y once (11) Box Coulverts, adicionalmente, actualización sísmica, diseño de rampas y del reforzamiento estructural, para la adecuación de diez (10) puentes peatonales que hacen parte del proyecto Troncal Boyacá en Bogotá, D. C.
 (Actividad critica No.5 del proceso)
IDU-1878-2014</t>
  </si>
  <si>
    <t>Liquidación del contrato IDU-1898-2014. Grupo B: Estudios y diseños para la ampliación y/o adecuación, análisis de vulnerabilidad sísmica y diseño de rehabilitación de Box Coulverts existentes en la Avenida Boyacá.
 (Actividad critica No. 5 del proceso)
IDU-1898-2014</t>
  </si>
  <si>
    <t>Terminación del contrato IDU-1725-2013, para los Estudios y diseños de los nuevos puentes peatonales del sistema TransMilenio de acceso a las estaciones de la Pepe Sierra con conexión Calle 106; Calle 127; Calle 146 con conexión Calle 142; Mazúren con conexión calle 146; Tobarán costado Sur y de la adecuación rampas del puente peatonal existente, ubicados en la Autopista Norte, en Bogotá, D. C..  
 (Actividad critica No. 4 del proceso)
IDU-1725-2013
IDU-1767-2013</t>
  </si>
  <si>
    <t>Liquidación del contrato IDU-1725-2013, para los Estudios y diseños de los nuevos puentes peatonales del sistema TransMilenio de acceso a las estaciones de la Pepe Sierra con conexión Calle 106; Calle 127; Calle 146 con conexión Calle 142; Mazúren con conexión calle 146; Tobarán costado Sur y de la adecuación rampas del puente peatonal existente, ubicados en la Autopista Norte, en Bogotá, D. C..  
 (Actividad critica No. 5 del proceso)
IDU-1725-2013
IDU-1767-2013</t>
  </si>
  <si>
    <t>Terminación del contrato IDU-1406-2013, de la consultoría de la factibilidad, los estudios y diseños necesarios para la adecuación de accesos para personas con movilidad reducida (Rampas), incluyendo la ampliación, el mantenimiento y la actualización estructural de puentes peatonales (Grupo III) en Bogotá, D.C. (Actividad critica No. 4 del proceso).
IDU-1406-2013
IDU-1654-2013</t>
  </si>
  <si>
    <t>Liquidación del contrato IDU-1406-2013, de la consultoría de la factibilidad, los estudios y diseños necesarios para la adecuación de accesos para personas con movilidad reducida (Rampas), incluyendo la ampliación, el mantenimiento y la actualización estructural de puentes peatonales (Grupo III) en Bogotá, D.C.  (Actividad critica No. 5 del proceso).
IDU-1406-2013
IDU-1654-2013</t>
  </si>
  <si>
    <t>Terminación del contrato IDU-2166-2013, de la Consultoría para la factibilidad, estudios y diseños para la construcción del puente peatonal ubicado al costado Sur de la Intersección de la Avenida Boyacá con Calle 80, en Bogotá, D. C.
 (Actividad critica No. 3 del proceso)
IDU-2166-2013</t>
  </si>
  <si>
    <t xml:space="preserve">Liquidación del contrato IDU-2166-2013, de la  Consultoría para la factibilidad, estudios y diseños para la construcción del puente peatonal ubicado al costado Sur de la Intersección de la Avenida Boyacá con Calle 80, en Bogotá, D. C.
 (Actividad critica No. 5 del proceso)
IDU-2166-2013 </t>
  </si>
  <si>
    <t xml:space="preserve">Liquidación del contrato IDU- 1841-2013, de la  Consultoría para la factibilidad, estudios y diseños para la construcción del paso peatonal de la Calle 151 con Carrera 15, costado Sur, sobre el Canal del Norte de Bogotá, D. C.
 (Actividad critica No. 5 del proceso)
IDU-1841-2013 </t>
  </si>
  <si>
    <t xml:space="preserve">Liquidación del contrato IDU-1472-2013, de la   "Interventoría técnica, legal, administrativa y financiera del contrato cuyo objeto es el diseño para la Primera Línea del Metro en el marco del sistema integrado de transporte público -SITP- para la Ciudad de Bogotá D. C."
 (Actividad critica No. 5 del proceso)
IDU-1472-2013 </t>
  </si>
  <si>
    <t>Liquidación del contrato IDU-2226-2013, de la  Consultoría del estudio de impacto ambiental, para la construcción y operación de la Primera Línea del Metro de Bogotá, de las estaciones, patios y talleres, en el marco del sistema integrado de transporte público - SITP - para la ciudad de Bogotá, D. C.  
 (Actividad critica No. 5 del proceso)
IDU-2226-2013</t>
  </si>
  <si>
    <t xml:space="preserve">Inicio del contrato IDU-1787-2015, para el servicio de la detección de redes húmedas (red matriz Tibitoc y otras) con georadar y comprobación puntual con tomografía para derivaciones y cruces, de la troncal TransMilenio de la av. Boyacá. (Actividad 3 del proceso)      IDU-1787-2015
</t>
  </si>
  <si>
    <t>Terminación  del contrato IDU-1787-2015, para el  servicio de la detección de redes húmedas (red matriz Tibitoc y otras) con georadar y comprobación puntual con tomografía para derivaciones y cruces, de la troncal TransMilenio de la av. Boyacá.IDU-1787-2015</t>
  </si>
  <si>
    <t>Liquidación  del contrato IDU-1787-2015, para el servicio de la detección de redes húmedas (red matriz Tibitoc y otras) con georadar y comprobación puntual con tomografía para derivaciones y cruces, de la troncal TransMilenio de la av. Boyacá. IDU-1787-2015  (Actividad critica No. 5 del proceso)</t>
  </si>
  <si>
    <t>Liquidación del contrato IDUI-43-2012,  factibilidad y  estudios y diseños para la intervención sobre la vía vehicular situada entre la vía paralela al canal Boyacá en el barrio Modelia calle 25c y 24, av. la esperanza en Bogotá D.C.IDUI-43-2012 
(Actividad critica No. 5 del proceso)</t>
  </si>
  <si>
    <t>Liquidación del contrato IDU-40-2011 , estudios y diseños para la adecuación de accesos para discapacitados (rampas), ampliación, mantenimiento estructural y actualización sísmica de cinco (5) puentes peatonales (grupo ii), en Bogotá D.C.IDU-40-2011   (Actividad critica No. 5 del proceso)</t>
  </si>
  <si>
    <t xml:space="preserve">Hacer seguimiento a los contratos de conservación  a cargo de la STMSV con el fin de obtener los productos esperados en los términos y plazos previstos
Actividades críticas asociadas a la caracterización del proceso:
2. Coordinar y controlar la ejecución de los contratos 
3. Coordinar el recibo final de las obras y la liquidación de los contratos </t>
  </si>
  <si>
    <t xml:space="preserve">Hacer seguimiento a los contratos de conservación  a cargo de la STMSV con el fin de obtener los productos esperados en los términos y plazos previstos
Actividades críticas asociadas a la caracterización del proceso:
3. Coordinar el recibo final de las obras y la liquidación de los contratos </t>
  </si>
  <si>
    <t xml:space="preserve">Remisión a las Empresas de Servicios Públicos y Secretaría Distrital de Movilidad de la información sobre los contratos a iniciar en la vigencia 2016
Actividades críticas asociadas a la caracterización del proceso:
1. Realizar seguimiento a la etapa de preliminares </t>
  </si>
  <si>
    <t xml:space="preserve">Hacer entrega a la DTE de la información para actualización del inventario de la malla vial y el estado de las vías, a través de los planos record generados en la etapa de diagnóstico y etapa de ejecución de cada contrato
Actividades críticas asociadas a la caracterización del proceso:
3. Coordinar el recibo final de las obras y la liquidación de los contratos </t>
  </si>
  <si>
    <t>Implementar durante el desarrollo de la obras objeto de los contratos, los mecanismos de seguimiento que conlleven al cumplimiento de  las obligaciones contractuales en materia de gestión social, particularmente las reuniones periódicas  de "Comité Crea" que se realizan en forma conjunta entre la comunidad, IDU, Interventoría y Contratista, 
Actividades críticas asociadas a la caracterización del proceso:
2. Coordinar y controlar la ejecución de los contratos</t>
  </si>
  <si>
    <t>Implementar durante el desarrollo de la obras objeto de los contratos, los mecanismos de seguimiento que conlleven al cumplimiento de  las obligaciones contractuales de contratistas e interventores en materia de gestión ambiental y social 
Actividades críticas asociadas a la caracterización del proceso:
1. Realizar seguimiento a la etapa de preliminares 
2. Coordinar y controlar la ejecución de los contratos</t>
  </si>
  <si>
    <t>Adelantar la gestión que conlleve  a la obtención en cada contrato, del cronograma aprobado por la  Interventoría  y cumplimiento del mismo por el contratista dentro del plazo establecido
Actividades críticas asociadas a la caracterización del proceso:
2. Coordinar y controlar la ejecución de los contratos</t>
  </si>
  <si>
    <t>Actualizar los procedimientos de la DTPS, de acuerdo con las modificaciones presentadas en las actividades y la normatividad vigente.</t>
  </si>
  <si>
    <t xml:space="preserve">Procedimientos actualizados </t>
  </si>
  <si>
    <t>Profesional DTPS</t>
  </si>
  <si>
    <t>Publicar en los portales de contratación la información precontractual, contractual  y postcontractual de los procesos de selección que le competen a la DTPS. (Actividad No.9 Caracterización Proceso Gestión Contractual)</t>
  </si>
  <si>
    <t>Portales web de contratación actualizados con la información que le compete a la DTPS</t>
  </si>
  <si>
    <t>Técnicos Sala Consulta</t>
  </si>
  <si>
    <t>Adelantar los procesos de selección de contratistas proyectados en el Plan Anual de Adquisiciones, de conformidad con las normas de contratación vigentes (Actividades No. 3, 4 y 5 Caracterización del Proceso de Gestión Contractual)</t>
  </si>
  <si>
    <t>Procesos de selección contractual adelantados de conformidad con las normas que rigen la materia.</t>
  </si>
  <si>
    <t>Publicar en la pagina web de la Entidad de forma mensual la relación de procesos adjudicados y declarados desiertos dando cumplimiento con la Ley 1712 de 2014 "Ley de Transparencia y del Derecho de Acceso a la Información Pública Nacional y se dictan otras disposiciones".</t>
  </si>
  <si>
    <t>Información de procesos de selección publicados</t>
  </si>
  <si>
    <t>Desarrollar estrategias de Defensa Institucional que permitan mantener el nivel de éxito procesal (Actividades No. 6 y 7 Caracterización Proceso Gestión Legal)</t>
  </si>
  <si>
    <t>Conciliación extrajudicial</t>
  </si>
  <si>
    <t>Director  Técnico de Gestión Judicial 
Abogado DTGJ</t>
  </si>
  <si>
    <t>Desarrollar estrategias de Defensa Institucional que permitan mantener el nivel de éxito procesal  (Actividades No. 6 y 7 Caracterización Proceso Gestión Legal)</t>
  </si>
  <si>
    <t>Sentencias Judiciales</t>
  </si>
  <si>
    <t>1. Implementar en el IDU las Normas Internacionales Contables - NIC</t>
  </si>
  <si>
    <t xml:space="preserve">Sistema de Información Contable ajustado a las normas NIC </t>
  </si>
  <si>
    <t xml:space="preserve">Director DTAF,
Subdirector STPC, Contador del IDU </t>
  </si>
  <si>
    <t>2. Diseñar e Implementar el trámite de vigencias futuras que permita disminuir la programación, para la vigencia 2017, como mínimo en un 20% los pasivos exigibles y las reservas presupuestales del IDU.</t>
  </si>
  <si>
    <t xml:space="preserve">Director DTAF,
Subdirector STPC, 
Subdirector STTR </t>
  </si>
  <si>
    <t>Proyecto</t>
  </si>
  <si>
    <t>PROFESIONAL DTAV</t>
  </si>
  <si>
    <t>Actualización Resolución Obra por tu Lugar</t>
  </si>
  <si>
    <t>30 de junio de 2016</t>
  </si>
  <si>
    <t>CDA´S Generados</t>
  </si>
  <si>
    <t>Trámite de las devoluciones</t>
  </si>
  <si>
    <t>Realizar mesas de trabajo con la SGJ para revisión de modificación  de la Resolución de Obra por tu Lugar.</t>
  </si>
  <si>
    <t>Hacer seguimiento a la Generación de los Certificados de Deuda Actual-CDA'S pendientes por Acuerdo 523 de 2013,</t>
  </si>
  <si>
    <t>Realizar el seguimiento a la solicitudes devoluciones</t>
  </si>
  <si>
    <t>Realizar seguimiento a la aplicación de los depósitos y saldos crédito</t>
  </si>
  <si>
    <t>Hacer seguimiento a las acciones correctivas y preventivas que puedan surgir de auditorias internas o externas</t>
  </si>
  <si>
    <t>Realizar seguimiento a las modificaciones y/o ajustes del proyecto de modificación Estatuto de Valorización</t>
  </si>
  <si>
    <t xml:space="preserve">Garantizar viabilidad predial para los proyectos de infraestructura vial programados en la vigencia.
</t>
  </si>
  <si>
    <t>Realizar los insumos Prediales (186 Registros Topográficos) para los proyectos que  inician el proceso de gestión predial</t>
  </si>
  <si>
    <t xml:space="preserve">
Área Técnica
- DTDP</t>
  </si>
  <si>
    <t>30/06/2016</t>
  </si>
  <si>
    <t>Realizar los insumos Prediales (186 Estudios de Títulos) para los proyectos que  inician el proceso de gestión predial</t>
  </si>
  <si>
    <t>Área Jurídica
- DTDP</t>
  </si>
  <si>
    <t>Realizar los insumos Prediales (186 Censo Social) para los proyectos que  inician el proceso de gestión predial</t>
  </si>
  <si>
    <t>Área Social 
- DTDP</t>
  </si>
  <si>
    <t>Revisión y aprobación de 260 avalúos, previa elaboración y radicación de los mismos por parte de la UAECD</t>
  </si>
  <si>
    <t>Área de Avalúos - DTDP</t>
  </si>
  <si>
    <t>Emitir  260 Resoluciones de oferta para los proyectos de infraestructura vial en ejecución por parte de la DTDP</t>
  </si>
  <si>
    <t>Área Jurídica
Área Financiera 
- DTDP</t>
  </si>
  <si>
    <t>Otorgar la viabilidad predial a 4 proyectos o fases de proyectos de infraestructura vial en ejecución por parte de la DTDP y que cuenten con factibilidad, reserva vial y la apropiación presupuestal 2015</t>
  </si>
  <si>
    <t>Área Jurídica
Área Técnica
Área de Avalúos
Área Social 
Área Financiera 
- DTDP</t>
  </si>
  <si>
    <t>Realizar Gestión Predial a través del reasentamiento integral de la población afectada en los proyectos en ejecución por parte de la Dirección Técnica de Predios - DTDP</t>
  </si>
  <si>
    <t>Realizar el traslado de 150 US cesadas en los proyectos de infraestructura vial en ejecución por parte de la DTDP</t>
  </si>
  <si>
    <t>Realizar 3656  Asesorías (Social, Jurídica, Económica, Inmobiliaria)
por parte del equipo social de la DTDP</t>
  </si>
  <si>
    <t>Realizar la Administración predial para los predios en proceso de adquisición predial</t>
  </si>
  <si>
    <t>Garantizar la vigilancia de 1913 predios a cargo el IDU, incluidos  los 245 remanentes y los que ingresen por adquisición predial</t>
  </si>
  <si>
    <t>Gestión judicial y seguimiento a los procesos vigentes a cardo de la DTDP</t>
  </si>
  <si>
    <t>Realizar 600 Visitas a los despachos judiciales.</t>
  </si>
  <si>
    <t>Área Expropiación Judicial</t>
  </si>
  <si>
    <t>Fortalecimiento de la identidad corporativa de los equipos de trabajo</t>
  </si>
  <si>
    <t>Realizar 4 Sesiones de estudio y alineación a nuevo plan de desarrollo Distrital, aprehensión y generación de plan de acción</t>
  </si>
  <si>
    <t>Área de Comunicaciones - DTDP</t>
  </si>
  <si>
    <t>Cumplir con las acciones propuestas de los planes de mejoramiento establecidos por los entes de control internos y externos a cargo de la DTDP</t>
  </si>
  <si>
    <t>Reporte cumplimiento plan de mejoramiento</t>
  </si>
  <si>
    <t>Mantener por encima del 90% la ejecución presupuestal (eficiencia)de la vigencia, pasivos exigibles y reservas</t>
  </si>
  <si>
    <t>Reporte de avance y cumplimiento de  la ejecución presupuestal asignada a la DTDP</t>
  </si>
  <si>
    <t>Área Financiera - DTDP</t>
  </si>
  <si>
    <t>Realizar seguimiento y control a la ejecución presupuestal de la vigencia, reservas, pasivos exigibles y PAC de la SGDU y dependencias adscritas a través de la verificación del cumplimiento a la programación financiera y asignación presupuestal definitiva para garantizar la debida ejecución o toma de decisiones.</t>
  </si>
  <si>
    <t>Liderar, orientar y definir los lineamientos para la administración del sistema de información integral de la entidad, el sistema de precios unitarios y la investigación y desarrollo de nuevas tecnologías para el desarrollo de proyectos de infraestructura de transporte, vial y espacio público.</t>
  </si>
  <si>
    <t>Lineamientos y estrategias definidas.</t>
  </si>
  <si>
    <t xml:space="preserve">Atender el  100% de los compromisos pactados en las instancias de coordinación intersectorial e interinstitucional  en el marco de competencia  de la SGDU, para el desarrollo e implementación de los proyectos de infraestructura de transporte, vial y espacio público a cargo de la  Entidad. </t>
  </si>
  <si>
    <t>Compromisos atendidos en instancias de coordinación intersectorial e interinstitucional.</t>
  </si>
  <si>
    <t>Identificar, analizar y proponer la estructuración de acuerdos marco y/o específicos requeridos con las Empresas de Servicios Públicos y las entidades Nacionales, Departamentales y Distritales para el desarrollo de los proyectos de infraestructura de transporte, vial y espacio público.</t>
  </si>
  <si>
    <t>Apoyar, analizar y formular desde el marco de competencia de la SGDU, la elaboración del Anteproyecto de Presupuesto de la vigencia 2017, con el fin de materializar los proyectos de infraestructura de transporte, vial y espacio público.</t>
  </si>
  <si>
    <t>Estructurar y formular el PDD desde el componente de  movilidad, en las etapas de construcción y conservación para surtir las fases de preformulación, formulación y armonización, seguimiento y control.</t>
  </si>
  <si>
    <t>Estructuración etapas de preformulación, formulación y armonización, seguimiento y control del PDD.</t>
  </si>
  <si>
    <t xml:space="preserve">Elaborar y actualizar especificaciones y documentos técnicos que sirvan de orientación técnica y tecnológica relacionados con infraestructura vial y espacio publico. </t>
  </si>
  <si>
    <t>Especificaciones y documentos técnicos.</t>
  </si>
  <si>
    <t xml:space="preserve">Componente Innovación </t>
  </si>
  <si>
    <t>30/06/2016
31/12/2016</t>
  </si>
  <si>
    <t xml:space="preserve">Generar documentos de orientación técnica realizando recopilación y clasificación de estructuras, definición y análisis de acción sísmica, evaluación de comportamiento estructural y estimación de perdidas esperadas para escenarios específicos,  lo anterior para brindar apoyo a la gestión de la infraestructura vial y puentes de la ciudad. </t>
  </si>
  <si>
    <t xml:space="preserve">Componente Innovación 
</t>
  </si>
  <si>
    <t xml:space="preserve">Realizar el levantamiento, procesamiento y análisis de la información del diagnóstico de pavimentos de la malla vial urbana de Bogotá con el propósito de actualizar y administrar el sistema de información. </t>
  </si>
  <si>
    <t>Diagnóstico de pavimentos de la malla vial.</t>
  </si>
  <si>
    <t>Componente Innovación</t>
  </si>
  <si>
    <t>Realizar un evento de intercambio de conocimiento del Sistema de movilidad y espacio público.</t>
  </si>
  <si>
    <t>Evento de intercambio de conocimiento del Sistema de movilidad y espacio público.</t>
  </si>
  <si>
    <t>Luis Hernan Perez Silva</t>
  </si>
  <si>
    <t>Componente Geomatica</t>
  </si>
  <si>
    <t>Actualizar la base de datos geográfica del inventario de la malla vial y espacio público de la ciudad a través de información de reservas de segmentos viales, reportes de ejecución de proyectos externos, reportes de ejecución de contratos IDU, planos record entregados por contratistas y terceros, para ser dispuesta a los usuarios.</t>
  </si>
  <si>
    <t>31/03/2016
30/06/2016
30/09/2016
31/12/2016</t>
  </si>
  <si>
    <t>Actualización del servicio Web para disposición de información geográfica mediante la utilización herramientas de Gis para ser consultadas por áreas técnicas,  entidades distritales y ciudadanía.</t>
  </si>
  <si>
    <t>Servicio Web actualizado y dispuestos.</t>
  </si>
  <si>
    <t xml:space="preserve"> Componente Geomatica</t>
  </si>
  <si>
    <t xml:space="preserve">Verificar, revisar, organizar la actualización y mantenimiento de la base de datos del Directorio de Proveedores, realizando la publicación, seguimiento y control de la información, con el objetivo de informar al IDU, sus contratistas y demás interesados, los proveedores activos que cumplen con las normas ambientales y mineras vigentes. </t>
  </si>
  <si>
    <t>Directorio de Proveedores de Materiales de Construcción, Sitios de Disposición final, Aprovechamiento y Tratamiento de Residuos de Construcción y Demolición RCD del IDU actualizado.</t>
  </si>
  <si>
    <t>Componente Ambiental</t>
  </si>
  <si>
    <t>Sistema experto actualizado</t>
  </si>
  <si>
    <t>Martha Yaneth Vargas Romero</t>
  </si>
  <si>
    <t>Atender los requerimientos realizados en relación a los sistemas de infraestructura vial y espacio público en los tiempos establecido por ley brindando respuestas de forma clara y oportuna.</t>
  </si>
  <si>
    <t>Oficios</t>
  </si>
  <si>
    <t>Apoyo transversal grupo de correspondencia</t>
  </si>
  <si>
    <t xml:space="preserve">Socializar los productos generados por los componentes de SIIPVIALES (innovación, económico, ambiental y Geomatica) realizando exposiciones a las áreas técnicas y usuarios especializados, los cuales pueden ser consultados en los sitios Web dispuestos.
</t>
  </si>
  <si>
    <t>30/jun/2016
31/dic/2016</t>
  </si>
  <si>
    <t>Estructuración  del proceso de selección para los Estudios y Diseños de la Avenida Tintal (AK 89) desde Avenida Villavicencio hasta Avenida Manuel Cepeda Vargas - Calzada Occidental
(Actividad critica No. 6 del proceso)</t>
  </si>
  <si>
    <t>Estructuración  del proceso de selección para la interventoría de los Estudios y Diseños de la Avenida Tintal (AK 89) desde Avenida Villavicencio hasta Avenida Manuel Cepeda Vargas - Calzada Occidental 
(Actividad critica No. 6 del proceso)</t>
  </si>
  <si>
    <t>Estructuración  del proceso de selección para los Estudios y Diseños de la Avenida Tintal (AK 89) desde Avenida Manuel Cepeda Vargas hasta Avenida Alsacia (AC 12) - Calzada Occidental
(Actividad critica No. 6 del proceso)</t>
  </si>
  <si>
    <t>Estructuración  del proceso de selección para la interventoría de los Estudios y Diseños de la Avenida Tintal (AK 89) desde Avenida Manuel Cepeda Vargas hasta Avenida Alsacia (AC 12) - Calzada Occidental 
(Actividad critica No. 6 del proceso)</t>
  </si>
  <si>
    <t>Estructuración  del proceso de selección para los Estudios y Diseños de la Avenida Alsacia desde Avenida Tintal (AK 89) hasta Avenida Ciudad de Cali (AK 86)
(Actividad critica No. 6 del proceso)</t>
  </si>
  <si>
    <t>Estructuración  del proceso de selección para la interventoría de los Estudios y Diseños de la  Avenida Alsacia desde Avenida Tintal (AK 89) hasta Avenida Ciudad de Cali (AK 86)
(Actividad critica No. 6 del proceso)</t>
  </si>
  <si>
    <t>Estructuración  del proceso de selección para los Estudios y Diseños de la Avenida Alsacia (AC 12) desde Avenida de la Constitución hasta Avenida Boyacá (AK 72)
(Actividad critica No. 6 del proceso)</t>
  </si>
  <si>
    <t>Estructuración  del proceso de selección para la interventoría de los Estudios y Diseños de la  Avenida Alsacia (AC 12) desde Avenida de la Constitución hasta Avenida Boyacá (AK 72)
(Actividad critica No. 6 del proceso)</t>
  </si>
  <si>
    <t>Estructuración  del proceso de selección para los Estudios y Diseños de la Avenida Alsacia desde Avenida Boyacá (AK 72) hasta Avenida Ciudad de Cali (AK 86). 
(Actividad critica No. 6 del proceso)</t>
  </si>
  <si>
    <t>Estructuración  del proceso de selección para la interventoría de los Estudios y Diseños de la  Avenida Alsacia desde Avenida Boyacá (AK 72) hasta Avenida Ciudad de Cali (AK 86). 
(Actividad critica No. 6 del proceso)</t>
  </si>
  <si>
    <t>Estructuración  del proceso de selección para los Estudios y Diseños de la Avenida Constitución desde Avenida Alsacia ( AC 12)hasta Avenida Centenario (AC 13)
(Actividad critica No. 6 del proceso)</t>
  </si>
  <si>
    <t>Estructuración  del proceso de selección para la interventoría de los Estudios y Diseños de la  Avenida Constitución desde Avenida Alsacia ( AC 12)hasta Avenida Centenario (AC 13)
(Actividad critica No. 6 del proceso)</t>
  </si>
  <si>
    <t>Estructuración  del proceso de selección para la  complementación, actualización de los estudios , diseños y  construcción de la  Avenida El Rincón desde Avenida Boyacá hasta la carrera 91 .  (Actividad critica No. 6 del proceso)</t>
  </si>
  <si>
    <t>Estructuración  del proceso de selección para la Construcción  de la  Avenida la Sirena (AC 153) desde Avenida Laureano Gómez (AK 9) hasta Avenida Santa Bárbara (AK 19).  (Actividad critica No. 6 del proceso)</t>
  </si>
  <si>
    <t>Estructuración  del proceso de selección para  la Factibilidad, Estudios y Diseños del proyecto tejido urbano del cable aéreo Ciudad Bolívar. ( Acciones Complementarias PUI).  (Actividad critica No. 6 del proceso)</t>
  </si>
  <si>
    <t>Inicio del contrato  de los Estudios y Diseños,  Acciones Complementarias PUI.  (Actividad critica No. 3 del proceso)</t>
  </si>
  <si>
    <t>Estructuración  del proceso de selección para los estudios , diseños y construcción de la Ampliación Portal Tunal (Sin Patios)   (Actividad critica No. 6 del proceso)</t>
  </si>
  <si>
    <t>Terminación del contrato de consultoría   para el "Plan de manejo de recuperación y restauración ambiental (Cable Ciudad Bolívar)
IDU-1651-2015
 (Actividad critica No. 4 del proceso)</t>
  </si>
  <si>
    <t>Liquidación  del contrato de consultoría  IDU-1651-2015 para el "Plan de manejo de recuperación y restauración ambiental (Cable Ciudad Bolívar)
IDU-1651-2015
 (Actividad critica No. 5 del proceso</t>
  </si>
  <si>
    <t>Terminación del contrato IDU-1844-2014. Estudios y diseños de Av. La Sirena (AC 153) desde Av. Laureano Gómez (ÁK 9ª) hasta Av. Sta. Bárbara (AK 19) Acuerdo 523 de 2013 en Bogotá, D.C.
(Actividad critica No. 4 del proceso)
IDU-1844-2014
IDU-1836-2014</t>
  </si>
  <si>
    <t>Liquidación del contrato IDU-1844-2014. Estudios y diseños de Av. La Sirena (AC 153) desde Av. Laureano Gómez (ÁK 9ª) hasta Av. Sta. Bárbara (AK 19) Acuerdo 523 de 2013 en Bogotá, D.C.
(Actividad critica No. 5 del proceso)
IDU-1844-2014
IDU-1836-2014</t>
  </si>
  <si>
    <t>Terminación del contrato IDU-1267-2014, para los   Estudios y diseños de la Avenida San Antonio (Ac - 183) desde la Avenida Boyacá (ak72) hasta la Cra 54d, en Bogotá, D. C.
 (Actividad critica No. 4 del proceso)
IDU-1267-2014
IDU-1257-2014</t>
  </si>
  <si>
    <t>Liquidación del contrato IDU-1267-2014, para los   Estudios y diseños de la Avenida San Antonio (Ac - 183) desde la Avenida Boyacá (ak72) hasta la Cra 54d, en Bogotá, D. C.
 (Actividad critica No. 5 del proceso)
IDU-1267-2014
IDU-1257-2014</t>
  </si>
  <si>
    <t>Terminación del contrato IDU-326-2014, para los Estudios y diseños de la Av. Laureano Gómez (Av. Cra. 9) desde la Av. San Antonio (Av. Calle 183) hasta la Calle 193, en Bogotá D.
 (Actividad critica No. 4 del proceso)
IDU-326-2014
IDU-416-2014</t>
  </si>
  <si>
    <t>Liquidación del contrato IDU-326-2014, para los Estudios y diseños de la Av. Laureano Gómez (Av. Cra. 9) desde la Av. San Antonio (Av. Calle 183) hasta la Calle 193, en Bogotá D.
 (Actividad critica No. 5 del proceso)
IDU-326-2014
IDU-416-2014</t>
  </si>
  <si>
    <t>Liquidación del  contrato  IDU-849-2013, de los ESTUDIOS Y DISEÑOS DE LA PRIMERA LÍNEA DEL METRO
 (Actividad critica No. 5 del proceso)
IDU-849-2013</t>
  </si>
  <si>
    <t>Liquidación del contrato IDU-42-2012 estudios y diseños de puentes vehiculares y/o peatonales sobre la quebrada limas, en Bogotá. IDU-42-2012 
(Actividad critica No. 5 del proceso)</t>
  </si>
  <si>
    <t>Liquidación del contrato IDU-50-2012 estudios y diseños para las obras de estabilización geotécnica en el intercambiador vial de la calle 63 por avenida circunvalar en Bogotá D.C.IDU-50-2012 
(Actividad critica No. 5 del proceso)</t>
  </si>
  <si>
    <t>Todos los meses</t>
  </si>
  <si>
    <t>N.A</t>
  </si>
  <si>
    <t>30/04/2016</t>
  </si>
  <si>
    <t>Se presentaron 19  informes de auditorías y de asesorías.</t>
  </si>
  <si>
    <t>Se realizó evaluación a los indicadores de gestión de las 32 dependencias y se presentó el informe consolidado a la Dirección.</t>
  </si>
  <si>
    <t>Se presentó el informe con los resultados del seguimiento del avance de la implementación y sostenibilidad del Sistema Integrado de Gestión (SIG). Corte al 31 de diciembre de 2015 - Decreto 370 de 2014.</t>
  </si>
  <si>
    <t>De acuerdo con el memorando de la Dirección 20165050021453 los seguimientos a los planes de mejoramiento se realizarán cuatrimestralmente, con presentación de informes en mayo.</t>
  </si>
  <si>
    <t>30 de abril de 2016</t>
  </si>
  <si>
    <t>N/A</t>
  </si>
  <si>
    <t>25% en ruedas de prensa y 20% en comunicados</t>
  </si>
  <si>
    <t xml:space="preserve">No se ha iniciado el proceso de elaboración de anteproyecto de la vigencia 2017, razón por la cual no se han realizado actividades </t>
  </si>
  <si>
    <t>Trimestral</t>
  </si>
  <si>
    <t>Actualización Plan de acción 2016</t>
  </si>
  <si>
    <t>Se han realizado 2 actualizaciones a los 7 proyectos de inversión IDU, que están registrados en el Banco de Programas y Proyectos de SDP, con corte a diciembre 31 de 2015 y febrero 29 de 2016 .</t>
  </si>
  <si>
    <t>Las aprobaciones a las solicitudes de validación POAI, se realizan de acuerdo con la demanda de las dependencias ordenadoras de gasto.</t>
  </si>
  <si>
    <t>22/01/2016
31/03/2016</t>
  </si>
  <si>
    <t>Edynzon Gallego</t>
  </si>
  <si>
    <t>Se cuenta con 169 contratos en seguimiento a la estabilidad de obra por garantía vigente</t>
  </si>
  <si>
    <t>Se han otorgado 114 licencias de excavación, desistido 5 y ninguna se ha negado.</t>
  </si>
  <si>
    <t xml:space="preserve">Se han visitado 638 sobre los cuales se han efectuado los reportes correspondientes. </t>
  </si>
  <si>
    <t>Se cuenta con 200 urbanizaciones en proceso, de estas, 2 han surtido el proceso de recibo.</t>
  </si>
  <si>
    <t>Se han atendido 189 solicitudes otorgando y/o negando el uso temporal del espacio público.</t>
  </si>
  <si>
    <t>Se han suscrito 10 contratos de aprovechamiento económico por valor de $113.955.727.</t>
  </si>
  <si>
    <t xml:space="preserve">Se han realizado 47 visitas de inspección a puentes y estructuras, las cuales cuentan con su respectivo informe. </t>
  </si>
  <si>
    <t>Se han generado 4 informes de supervisión y 4 cuentas de cobro al concesionario de parqueaderos - contrato IDU-1706-2016.</t>
  </si>
  <si>
    <t xml:space="preserve">Se han proyectado 7 actas de cruce de cuentas, así: UNE EPM dos (2), ETB dos (2) y TELECOM tres (3). </t>
  </si>
  <si>
    <t>Liderar y orientar la ejecución de los proyectos de infraestructura a través de la elaboración de un tablero de control que facilite el seguimiento a los proyectos IDU en ejecución y por ejecutar en cada una de sus fases.</t>
  </si>
  <si>
    <t>Liderar y orientar la ejecución de los proyectos de infraestructura de transporte a través del seguimiento a los  proyectos IDU en ejecución y por ejecutar asociados al sistema de transporte público.</t>
  </si>
  <si>
    <t>Liderar y orientar la ejecución de los proyectos de infraestructura de transporte a través del seguimiento en terreno de las obras en ejecución</t>
  </si>
  <si>
    <t>Gestionar la expedición y cumplimiento de los actos administrativos de las autoridades ambientales asociados a contratos misionales suscritos por el IDU, mediante el seguimiento de los planes, programas, procesos y proyectos ambientales que se formulan al interior de la entidad.</t>
  </si>
  <si>
    <t xml:space="preserve">Estudios previos </t>
  </si>
  <si>
    <t>Tablero de control</t>
  </si>
  <si>
    <t xml:space="preserve">Tablero de control
</t>
  </si>
  <si>
    <t xml:space="preserve">Tablero de control
</t>
  </si>
  <si>
    <t>programa de actividades PIRE</t>
  </si>
  <si>
    <t xml:space="preserve"> Pendiente Informe de Seguimiento a Pólizas: este informe fue radicado en diciembre de 2015 y posteriormente fue devuelto a la interventoría para su corrección, se está a la espera del envío del mismo al IDU para su aprobación.</t>
  </si>
  <si>
    <t>ÁREA</t>
  </si>
  <si>
    <t>Abril 30 de 2016</t>
  </si>
  <si>
    <t xml:space="preserve">1. Implementar el 80% de la Etapa 1 de la Línea  Acervo Documental de Infraestructura Urbana y de Movilidad del proyecto Centro de Memoria Histórica Documental del IDU </t>
  </si>
  <si>
    <t>3. Estudio de normalización del sistema eléctrico de la sede calle 22  bajo las normas RETIE</t>
  </si>
  <si>
    <t>4. Estudio de patología, vulnerabilidad y diseño de  reforzamiento estructural de la sede calle 22.</t>
  </si>
  <si>
    <t>5. Implementación de un Plan  Integral de Servicio de Transporte Interno</t>
  </si>
  <si>
    <t xml:space="preserve">6. Ejecutar las obras de mejoramiento de la infraestructura física de la sedes calle 22 y calle 20 </t>
  </si>
  <si>
    <t>80% del total de imágenes digitalizadas de informes técnicos, planos, registros fotográfico y topográficos.</t>
  </si>
  <si>
    <t>70% de imágenes digitalizadas de la serie historias labores activas y serie de contratos de los años 2014 a 2016</t>
  </si>
  <si>
    <t>Estudio de normalización recibido y socializado a la SGGC</t>
  </si>
  <si>
    <t>Estudio recibido y socializado a la SGGC</t>
  </si>
  <si>
    <t>Plan Integral  de Servicio de Transporte Interno implementado</t>
  </si>
  <si>
    <t xml:space="preserve">1. 10 Pisos intervenidos en calle 20.
2. 100% de áreas de auditorio, cafetería y recepción de sede calle 22 intervenidos
 </t>
  </si>
  <si>
    <t>Subdirectora - Profesional Especializado</t>
  </si>
  <si>
    <t>Subdirectora - Profesional Especializado o contratista asignado</t>
  </si>
  <si>
    <t>Subdirector -   contratista asignado</t>
  </si>
  <si>
    <t>Subdirectora - Contratista asignado</t>
  </si>
  <si>
    <t>30/10/216</t>
  </si>
  <si>
    <t>enero de 2016</t>
  </si>
  <si>
    <t>enero - abril de 2016</t>
  </si>
  <si>
    <t>marzo-  abril de 2016</t>
  </si>
  <si>
    <t>marzo -abril de 2016</t>
  </si>
  <si>
    <t>Por normativa el seguimiento se realiza con al corte del mes de abril y el informe se presenta en el mes de mayo.</t>
  </si>
  <si>
    <t>Las publicaciones del Plan de Adquisiciones en el portal de contratación a la vista CAV, se realizan de acuerdo con las solicitudes de las dependencias ordenadoras de gasto.</t>
  </si>
  <si>
    <t>Aprobación y radicación de estudios previos  para publicación de proceso de contratación de los proyectos de Infraestructura vial y espacio público programados para vigencia 2016.</t>
  </si>
  <si>
    <t>Lograr la culminación definitiva dentro de los términos legales de los contratos misionales que suscribe la entidad a través de la liquidación de los contratos y la liberación o pago de pasivos exigibles.</t>
  </si>
  <si>
    <t>Actas de liquidación y resoluciones de liberación o pago de pasivos exigibles de contratos en liquidación</t>
  </si>
  <si>
    <t xml:space="preserve">Ing. José Javier Suarez     Arq., Piedad Romero </t>
  </si>
  <si>
    <t>Liquidación del contrato IDU-1902-2014,  Servicio de la detección de redes húmedas (Red Matriz Tubito y otras) con  georadar y comprobación puntual con tomografía para derivaciones y cruces, de la Troncal TransMilenio de la Avenida Boyacá.
 (Actividad critica No. 5 del proceso)
IDU-1902-2014</t>
  </si>
  <si>
    <t>Realizar la demolición, limpieza y mantenimiento de 321 predios que se encuentran el Administración Predial por parte de la DTDP</t>
  </si>
  <si>
    <t>Área de Administración y Ventas - DTDP</t>
  </si>
  <si>
    <t>Área Administrativa - DTDP</t>
  </si>
  <si>
    <t xml:space="preserve">Trámite de vigencias futuras implementado
Programación de pasivos exigibles y Reservas presupuestales disminuidas en un 20% frente a las programadas en la vigencia 2015 para ejecución en el 2016. </t>
  </si>
  <si>
    <t>Realizar seguimiento a la recuperación de cartera del 6% por cada uno de los proyectos de acuerdos de valorización</t>
  </si>
  <si>
    <t>Realizar la captura del  mobiliario urbano  correspondientes a 17.000 hectáreas del área urbana la ciudad actualizando  el inventario de infraestructura vial y espacio público.</t>
  </si>
  <si>
    <t>Realizar el inventario vial  de las vías rurales con el fin de actualizar la base de datos del SIG IDU y disponer la información a los usuarios.</t>
  </si>
  <si>
    <t xml:space="preserve">Actualizar el Sistema de precios de referencia con estudios de mercado, actualización de APUS, validaciones técnicas y estadísticas y modelos de simulación e impacto,  para brindar a las áreas técnicas una herramienta confiable para la estructuración de presupuestos de obras de infraestructura vial y espacio público. </t>
  </si>
  <si>
    <t>Componente Económico</t>
  </si>
  <si>
    <t>Fortalecer el sistema experto del componente económico utilizando como insumo la información remitida por la áreas técnicas con relación a los presupuestos, información que es analizada e ingresada al sistema para la generación de ponderaciones y valores de referencia.</t>
  </si>
  <si>
    <t xml:space="preserve">Componente Innovación 
Componente Geomatica
Componente Ambiental
Componente Económico
</t>
  </si>
  <si>
    <t>Realizar el inicio de los contratos de construcción de infraestructura de transporte
1. Conexión ciclorrutas Calle 26 con puentes peatonales de Transmilenio</t>
  </si>
  <si>
    <t>Realizar el inicio de la etapa de ejecución de los contratos de construcción infraestructura de transporte:
1. Conexión ciclorrutas Calle 26 con puentes peatonales de Transmilenio 
2. Cable Aéreo</t>
  </si>
  <si>
    <t>Realizar la terminación de la etapa de construcción de los contratos de ejecución de infraestructura de transporte:
1. Ampliación de las Estaciones del Sistema Transmilenio Estaciones Calle 146, Mazurén y Toberín - Grupo 2 
2. Estación Intermedia Avenida Primero de Mayo 
3. Conexión ciclorrutas Calle 26 con puentes peatonales de Transmilenio
4. Cable Aéreo</t>
  </si>
  <si>
    <t>Realizar la liquidación de los contratos de ejecución de infraestructura de transporte
1. Calle 6
2. Puente peatonal Autonorte por calle 192
3. Estación Bosa
4. Ampliación de las Estaciones del Sistema Transmilenio Estaciones Calle 146, Mazurén y Toberín - Grupo 2 
5. Estación Intermedia Avenida Primero de Mayo del Sistema Transmilenio
6. Cable Aéreo Ciudad Bolívar
7. Conexión ciclorrutas Calle 26 con puentes peatonales de Transmilenio 
8. Paraderos SITP</t>
  </si>
  <si>
    <t>Av. La Sirena, calzada sur calle 153 entre Autonorte y Av. Boyacá.  IDU-032-2011</t>
  </si>
  <si>
    <t>Av. Laureano Gómez (AK 9) por Calle 94.  IDU-005-2012</t>
  </si>
  <si>
    <t>Calle 169 entre Av. Boyacá y Canal Córdoba IDU-070-2012</t>
  </si>
  <si>
    <t>Ciclo puente Av. Esmeralda entre la Biblioteca Virgilio Barco y
el Parque Simón Bolívar.  IDU-066-2011</t>
  </si>
  <si>
    <t>Terminación Av. Santa Lucía (TV) desde Av. General Santander (dg 39a Sur)hasta Av. Jorge Gaitán Cortes (AK33) IDU-868-2013</t>
  </si>
  <si>
    <t>Estructuración  del proceso de selección para la complementación, Actualización de los Estudios y Diseños y construcción de la Av. J. Celestino Mutis, AC 63 Cra 114 A Cra 122.  (Actividad critica No. 6 del proceso)</t>
  </si>
  <si>
    <t>Estructuración  del proceso de selección para la interventoría de la complementación, actualización de los Estudios y Diseños y construcción de La Av. J. Celestino Mutis AC. 63 Cra 114 A Cra 122.    (Actividad critica No. 6 del proceso)</t>
  </si>
  <si>
    <t xml:space="preserve">2. Implementar el 70% de la Etapa 1 de la Línea Acervo Documental de la Gestión Institucional Interna del proyecto Centro de Memoria Histórica Documental del IDU  </t>
  </si>
  <si>
    <t xml:space="preserve">Ordenador del Gasto.
Supervisores de contrato.
Abogados DTGC </t>
  </si>
  <si>
    <t>marzo de 2016</t>
  </si>
  <si>
    <t>enero - marzo de 2016</t>
  </si>
  <si>
    <t>Hacer seguimiento a los contratos de conservación  a cargo de la STMSV con el fin de obtener los productos esperados en los términos y plazos previstos
Actividades críticas asociadas a la caracterización del proceso:
1. Realizar seguimiento a la etapa de preliminares .</t>
  </si>
  <si>
    <t>Hacer seguimiento a los contratos de conservación  a cargo de la STMSV con el fin de obtener los productos esperados en los términos y plazos previstos
Actividades críticas asociadas a la caracterización del proceso:
1. Realizar seguimiento a la etapa de preliminares 
2. Coordinar y controlar la ejecución de los contratos .</t>
  </si>
  <si>
    <t>abril de 2016</t>
  </si>
  <si>
    <t>Actividades ejecutadas en los siguientes contratos: 
- 1760 de 2015
-1765 de 2015
- 1806 de 2015
-1807 de 2015
-1794 de 2015
-1810 de 2015
-1762 de 2015
-1776 de 2015</t>
  </si>
  <si>
    <t>Se reporto informe de actualización y seguimiento en el visor de los sigueintes contratos:
-1760 de 2015
-1806 de 2015
-1794 de 2015
-1762 de 2015
-1862 de 2014
-1863 de 2014
-1897 de 2014
-1667 de 2015</t>
  </si>
  <si>
    <t>Se reporto informe mensual de recorridos de obra, generados para seguimiento y control de los siguientes contratos:
-1760 de 2015
-1806 de 2015
-1794 de 2015
-1762 de 2015
-1862 de 2014
-1863 de 2014
-1897 de 2014
-1667 de 2015</t>
  </si>
  <si>
    <t>Se realizo informe de seguimiento a los procesos sancionatorios que se encuentran en curso a los siguientes contratos:
-1246 de 2014
-1275 de 2014
-1947 de 2014
-OPS 857 de 2013
-1686 de 2014</t>
  </si>
  <si>
    <t xml:space="preserve">Se realizo informe de seguimiento a las garantias  Unicas de 92 contratos a cargo de la Direccion Tecnica de Mantenimiento, en sus diferentes estados, como son ejecucion, suspendidos y terminados </t>
  </si>
  <si>
    <t>A corte 30 de abril se han realizado 4 comites de seguimeinto a los contratos que se encuentran terminados y en proceso de liquidacion, en la Direccion Técnica de Mantenimiento y las Subdirecciones Técnicas de Mantenimiento del Subsistema Vial y de Transporte.</t>
  </si>
  <si>
    <t>Se realizo informe de seguimiento al cumplimiento, calidad y oportunidad de las respuestas a los requerimientos de los organismos de control, entidades del estado y ciudadania, asignados en la Dirección Técnica de Mantenimiento</t>
  </si>
  <si>
    <t>Se realizo informe con el reporte de las actualizaciones realizadas en el aplicativo SIAC, correspondientes a los diferentes estados del contrato, supervisores asignados, especialistas y fechas contractuales.</t>
  </si>
  <si>
    <t>A corte 30 de abril se han realizado 4 comites de seguimeinto a los contratos y diferentes temas que se desarrollan en la Direccion Técnica de Mantenimiento y las Subdirecciones Técnicas de Mantenimiento del Subsistema Vial y de Transporte.</t>
  </si>
  <si>
    <t>Diseñar e implementar 3 campañas de comunicación institucional según el plan estratégico de la entidad.</t>
  </si>
  <si>
    <t>Articular un enlace con los medios de comunicación a través de 48 ruedas de prensa y 800 comunicados.</t>
  </si>
  <si>
    <t xml:space="preserve">Realizar 104 actualizaciones anuales a la intranet de la entidad. </t>
  </si>
  <si>
    <t>Enviar 520 mailing anuales a los funcionarios de la entidad.</t>
  </si>
  <si>
    <t>Gestionar la elaboración y supervisión de 2000 piezas anuales de comunicación en obra.</t>
  </si>
  <si>
    <t>Se efectuó una campaña.</t>
  </si>
  <si>
    <t>Se han efectuado 12 ruedas de prensa y 24 comunicados.</t>
  </si>
  <si>
    <t>Se efectuaron 91 actualización de las 91 solicitadas.</t>
  </si>
  <si>
    <t>Se han enviado 89 mailling.</t>
  </si>
  <si>
    <t>Se han tramitado 312 piezas de las 312 solicitadas.</t>
  </si>
  <si>
    <t>Se han realizado 4 campañas en redes sociales.</t>
  </si>
  <si>
    <t>Realizar 12 campañas anuales en redes sociales.</t>
  </si>
  <si>
    <t>Efectuar visitas de auditoría a los diferentes procesos de la entidad.</t>
  </si>
  <si>
    <t>Informes.</t>
  </si>
  <si>
    <t>Efectuar evaluación de la gestión de las dependencias.</t>
  </si>
  <si>
    <t>Fomentar cultura de autocontrol en el cumplimiento de metas de planes de mejoramiento.</t>
  </si>
  <si>
    <t>Informe de seguimiento Contraloría de Bogotá.</t>
  </si>
  <si>
    <t>Seguimientos.</t>
  </si>
  <si>
    <t>Lineamientos para la construcción del anteproyecto de presupuesto del IDU.</t>
  </si>
  <si>
    <t>Gestión en la formulación del presupuesto del IDU.</t>
  </si>
  <si>
    <t>Formulación del Anteproyecto de Presupuesto de cada vigencia para la  entidad, planes Operativo Anual de Inversiones (POAI) y Plurianual de Inversiones.</t>
  </si>
  <si>
    <t>Matriz de necesidades de inversión por proyecto territorializada.</t>
  </si>
  <si>
    <t>Matriz Anteproyecto de Presupuesto.</t>
  </si>
  <si>
    <t>Aprobación Comité Directivo.</t>
  </si>
  <si>
    <t>Validación y aprobación del Anteproyecto de Presupuesto de cada vigencia para la  entidad, planes Operativo Anual de Inversiones (POAI) y Plurianual de Inversiones.</t>
  </si>
  <si>
    <t>Aprobación Consejo Directivo.</t>
  </si>
  <si>
    <t>Aprobación SHD.</t>
  </si>
  <si>
    <t>Actualización del Anteproyecto de Presupuesto de cada vigencia para la  entidad, planes Operativo Anual de Inversiones (POAI) y Plurianual de Inversiones.</t>
  </si>
  <si>
    <t>Validación y aprobación del Proyecto de Presupuesto de la siguiente vigencia para la  entidad, planes Operativo Anual de Inversiones (POAI) y Plurianual de Inversiones.</t>
  </si>
  <si>
    <t>Aprobación Concejo de Bogotá del Presupuesto de Inversión de la vigencia.</t>
  </si>
  <si>
    <t>Plan de Contratación para la vigencia y su publicación en el portal de Contratación a la vista- CAV de la Secretaria General de la Alcaldía.</t>
  </si>
  <si>
    <t>Publicación del Proyecto de Presupuesto de la siguiente vigencia para la  entidad, planes Operativo Anual de Inversiones (POAI) y Plurianual de Inversiones.</t>
  </si>
  <si>
    <t>Actualización del Presupuesto de la siguiente vigencia para la  entidad, planes Operativo Anual de Inversiones (POAI) y Plurianual de Inversiones.</t>
  </si>
  <si>
    <t>Presupuesto actualizado en la Base de datos PREDIS y SEGPLAN.</t>
  </si>
  <si>
    <t>Reporte de ejecución de proyectos de inversión (presupuestal, física, financiera).</t>
  </si>
  <si>
    <t>Actualización de las formulaciones de los proyectos de inversión y publicación de fichas EBI en la página Web del IDU.</t>
  </si>
  <si>
    <t>Aprobación de traslados, adiciones, reducciones y sustituciones presupuestales.</t>
  </si>
  <si>
    <t>Reporte de Validaciones POAI.</t>
  </si>
  <si>
    <t>Informes Anual de Ejecución definitiva de la inversión de cada vigencia.</t>
  </si>
  <si>
    <t>Reporte de ejecución POAI (Gráficas y acumulativos) e  información de CDPs, CRPs, Giros,  de Inversión Directa (POAI).</t>
  </si>
  <si>
    <t xml:space="preserve">Reporte de ejecución de reservas y pasivos exigibles. </t>
  </si>
  <si>
    <t>Informe de cierre ejecución POAI e  información de CDPs, CRPs, Giros,  de Inversión Directa (POAI).</t>
  </si>
  <si>
    <t>Informe mensual consolidado de ejecución presupuestal del Instituto.</t>
  </si>
  <si>
    <t>Reportes de ejecución de giros  en PREDIS.</t>
  </si>
  <si>
    <t>Reportes de ejecución de metas físicas.</t>
  </si>
  <si>
    <t>Informe de Gestión OAP.</t>
  </si>
  <si>
    <t xml:space="preserve"> Informe CBN - 1014 Plan de Desarrollo.</t>
  </si>
  <si>
    <t xml:space="preserve">Informe de Balance Social consolidado para la Cuenta Anual de la Contraloría General. </t>
  </si>
  <si>
    <t>Informe de Gestión y Resultados.</t>
  </si>
  <si>
    <t xml:space="preserve">Informe POAI - SEGPLAN. </t>
  </si>
  <si>
    <t xml:space="preserve">Armonización de la estrategia del IDU al nuevo plan de desarrollo Bogotá para Todos. </t>
  </si>
  <si>
    <t>Plataforma Estratégica Actualizada.</t>
  </si>
  <si>
    <t>Proyectos con seguimiento según Programa Anual (Metodología basada en el estándar PMI).</t>
  </si>
  <si>
    <t>Implementación eficaz de la gestión de riesgos en los procesos de la entidad.</t>
  </si>
  <si>
    <t>Seguimiento a la gestión..</t>
  </si>
  <si>
    <t xml:space="preserve">1. Cuadro de Mando de Indicadores actualizado periódicamente.
2. Aplicativo de Indicadores. </t>
  </si>
  <si>
    <t>Informe de seguimiento al  PIGA.</t>
  </si>
  <si>
    <t>Implementación del Plan Institucional de Gestión Ambiental - PIGA.</t>
  </si>
  <si>
    <t xml:space="preserve">
30/04/2016
30/04/2016
30/04/2016
30/04/2016
30/04/2016
30/04/2016
30/04/2016
30/04/2016</t>
  </si>
  <si>
    <t>30/04/206</t>
  </si>
  <si>
    <t xml:space="preserve">
30/04/2014
30/04/2016
30/04/2016
30/04/2016</t>
  </si>
  <si>
    <t>30/04/2016
30/04/2016</t>
  </si>
  <si>
    <t xml:space="preserve">30/04/2016
30/04/2016
30/04/2016
30/04/2016
30/04/2016
</t>
  </si>
  <si>
    <t xml:space="preserve">
100%
0%
67%
8%
8%
8%
0%
20%</t>
  </si>
  <si>
    <t xml:space="preserve">
100%
27%
47%
31%</t>
  </si>
  <si>
    <t>47%
8%</t>
  </si>
  <si>
    <t xml:space="preserve">50%
50%
100%
100%
31%
</t>
  </si>
  <si>
    <t>Sebastian Zafra</t>
  </si>
  <si>
    <r>
      <t xml:space="preserve">Obtener las autorizaciones y/o permisos requeridos de la autoridad competente para ejecutar las obras objeto de los contratos a cargo
</t>
    </r>
    <r>
      <rPr>
        <u/>
        <sz val="8"/>
        <color theme="1"/>
        <rFont val="Arial"/>
        <family val="2"/>
      </rPr>
      <t>Actividades críticas asociadas a la caracterización del proceso:</t>
    </r>
    <r>
      <rPr>
        <sz val="8"/>
        <color theme="1"/>
        <rFont val="Arial"/>
        <family val="2"/>
      </rPr>
      <t xml:space="preserve">
1. Realizar seguimiento a la etapa de preliminares </t>
    </r>
  </si>
  <si>
    <r>
      <t xml:space="preserve">Hacer entrega a la DTAI  de la información para el seguimiento a las pólizas de estabilidad de cada contrato
</t>
    </r>
    <r>
      <rPr>
        <u/>
        <sz val="8"/>
        <color theme="1"/>
        <rFont val="Arial"/>
        <family val="2"/>
      </rPr>
      <t xml:space="preserve">Actividades críticas asociadas a la caracterización del proceso:
</t>
    </r>
    <r>
      <rPr>
        <sz val="8"/>
        <color theme="1"/>
        <rFont val="Arial"/>
        <family val="2"/>
      </rPr>
      <t xml:space="preserve">
3. Coordinar el recibo final de las obras y la liquidación de los contratos </t>
    </r>
  </si>
  <si>
    <t xml:space="preserve">Edynzon Gallego
</t>
  </si>
  <si>
    <t>Roberto Aleman
John Quiroga</t>
  </si>
  <si>
    <t>Actividad programada para reporte posterior al 30-abr-2016</t>
  </si>
  <si>
    <t>Al mes de Abril se ha logrado un 30% de avance</t>
  </si>
  <si>
    <t>Se ha ejecutado lo siguiente:
1. Actualizar  matriz de identificación de peligros, evaluación y valoración de riesgos y determinación de controles.
2. Revisar y/o actualizar Directriz, Objetivos, metas e indicadores del Subsistema. (marco legal) (iniciada)
3. Implementar el plan de trabajo de la SST 2016  y SG_SST con base en el decreto 1072 de 2015.
4. Definir estrategias de comunicación con la OAC, donde se incluyan los elementos requeridos por el Subsistema SST. (Iniciada)
5. Actualizar y socializar Plan de Emergencias y Contingencias (Interno ) (PEC) 2016.
6. Conformar e implementar  el Equipo de emergencias (Brigada, coordinadores de piso y comando de incidentes) 2016</t>
  </si>
  <si>
    <t xml:space="preserve">Al mes de Abril se ha logrado un 22% de avance en las siguientes actividades:
1.  Proceso contractual del centro de documentación: SUSCRIPCION SERVICIOS DIGITALES: NOTINET: Nuevo contrato y Servicio ARTICULO 20: Nuevo contrato.
2. CONTRATO IDU 804 DE 2014 se realiza próroga. </t>
  </si>
  <si>
    <t xml:space="preserve"> Al mes de Abril se ha logrado un 38% de avance en las siguientes actividades: 
1. Implementar el Subsistema de Gestión de Seguridad de la Información conforme con lo establecido en la Norma ISO/IEC 27001:2013 y al marco legal vigente: Con relación a esta actividad, la STRT informo que se realizó un documento ( Directriz alcance y Objetivos ) con el fin de socializarlo y aprobarlo mediante el comité Directivo. Documento elaborado por la STRT.
2. Fortalecer la cultura de seguridad de la información en las áreas del Instituto: Para el mes de Enero se realizó divulgación al SGSI a través del Flash IDU en el tema Alerta de Seguridad Fraudes a sitios financieros.  Flash IDU Publicado el 29 Enero/2016. Para el mes de febrero se realizaron y publicaron nueve piezas de comunicaciones divulgadas por Flash IDU y por Inicio de Sesión . Para el mes de marzo se continuó con la remisión de piezas de comunicaciones a OAC, pero ante la rotación de personal no fueron publicadas todas las solicitadas. Para el mes de abril se remitieron cuatro piezas de comunicaciones, solo se publicá una y se divulgó otra a través de las carteleras virtuales.
3. A.12.1.1 Procedimientos de operación documentados: Documento :Plan de trabajo para construir documentación operacional - 2016 (2) Se continua con la ejecución de la documentación Operacional de TI.  Se cuenta con: tres (3) documentos para firma, dos (2) documentos con visto bueno de OAP e impresos que aún no se pasan a firmas, (5) documentos en primra revisión por parte de OAP, cinco (5) instructivos para primera revisión interna en STRT, se revisaron y ajustaron tres (3) instructivos elaborados por Luz Cano, según las indicaciones de la OAP
4. D.8.2. Valoración de riesgos de la seguridad de la información: Se han realizado las reuniones de acercamiento y ajuste de actividades para la realización de las tareas conjuntas con OAP para actualizar los riesgos de gestión e incluir los riesgos de seguridad de la información.
4. A.8.1.1. Inventario de activos: Para esta actividad se dio inicio a la construcción de una herramienta de apoyo informático, que puede apoyar el proceso de construcción y actualización del inventario de activos de información.</t>
  </si>
  <si>
    <t>Se han tramitado CRP por valor de $9.996.436.750 de un total de $36.293.246.000 para un 28% de ejecución, debido a la priorización de contratos, por efecto del proceso de auteridad del gasto</t>
  </si>
  <si>
    <t>Pendiente de información de la STRF</t>
  </si>
  <si>
    <t>Al mes de Abril se ha logrado un 37% de avance en las siguientes actividades:
E.1.A. Implementación del Sistema de Gestión de Seguridad de la Información (SGSI), según plan de acción. (Avance Total: 6%)
- Revisión de Objetivos y Direccionamiento del SGSI (Indicadores aplicables) (100%)
- Formar y concientizar a la Gente IDU en SGSI (10%)
- Actualización y/o construcción de la documentación operacional de TI (10%)
- Revisión y actualización de riesgos de gestión con énfasis en Seguridad de la Información con ajuste de planes de tratamiento (10%)
E.2.B. Sostener la calidad en la prestación de los servicios de T.I (13%)
Análisis de calificación del periodo trimestral (Diciembre 2015 - Enero y febrero 2016). (100%)
E.3.A. Mantenimiento preventivo, evolutivo y correctivo de los sistemas de información en producción. (16%)
Proyecto Gestion Documental - Orfeo (15%)
Proyecto Sistema de Información Administrativo y Financiero - Stone (54%)
E.4.B. Sistema ZIPA con nuevas funcionalidades. (7%)
Módulo Gestión EDT. (32%)
Módulo Tablero de Seguimiento. (12%) 
E.5.D. (22%) 
Realizar proceso de contratacion para la adquisicion de Licenciamiento de MS SQL Server (100%), Recepción del licenciamiento de MS SQL Server (75%), Alistamiento de Servidores (20%)
E.6.B. Completar la implementación del proceso de Gestión Contractual en la disciplina BPM y arquitectura SOA. (39%)
Ejecución del contrato IDU-1686-2015. (39%)
E.7.A. Implementación de la Estrategia GEL en el IDU de acuerdo con el plan de trabajo definido. (20%)
Formular plan de participación ciudadana por medios electrónicos. (100%)
Desarrollar y poner en producción el módulo de Datos Abiertos del sistema BACHUE. (100%)
Formular y ejecutar un plan para fomentar el uso y apropiación de los recursos de TI. (100%)
Divulgar a la gente IDU los nuevos proyectos de TI que salen a producción. (20%)
Formalización del Plan de Continuidad de Negocio para el proceso Gestión TIC. (12%)
Revisión y actualización de riesgos de gestión con énfasis en Seguridad de la Información con alineación de planes de tratamient. (10%)
Jornadas de estudio para que los administradores del portal apliquen mejoras de accesibilidad. (10%)
Registro y seguimiento a planes de acción y tratamiento. (25%)
Formular y ejecutar plan de comunicaciones para la divulgación de los canales de participación electrónicos. (70%)
Fomentar el uso de medios electrónicos para la rendición de cuentas. (2%)
E.7.B. Promoción de los trámites y servicios electrónicos de la entidad hacia el ciudadano. (28%)
Formalizar plan vs trámites y servicios. (100%)
Campaña trámites y servicios valorización. (100%)</t>
  </si>
  <si>
    <t xml:space="preserve">El proyecto incluye:
1. Revisar el modelo de operación
2. Ajustar la cadena de valor
3. Redefinir la estructura organizacional
4. Ajustar el Manual de Funciones
</t>
  </si>
  <si>
    <t xml:space="preserve">N.A </t>
  </si>
  <si>
    <t>Este proyecto está reprogramado por la SGGC y la DG</t>
  </si>
  <si>
    <t xml:space="preserve">
El proyecto de teletrabajo Implementado con evaluación de cumplimiento de la vigencia 2016</t>
  </si>
  <si>
    <t xml:space="preserve">Al mes de abril se realizaron las siguientes actividades:
1.  Realización de entrevistas a los funcionarios inscritos para ser teletrabajador.
2.  Consolidar primer listado de teletrabajadores aprobados para iniciar en 2016.
3.  Visitas domiciliarias y ajuste de novedades 2016.
4.   Publicación lista de admitidos
</t>
  </si>
  <si>
    <t>Actualizar el sistema de información Disciplinaria SID de la Alcaldía Mayor de Bogotá D.C.</t>
  </si>
  <si>
    <t>Actualizar 372 expedientes en el sistema de información disciplinaria SID de la Alcaldía mayor de Bogotá D.C. respecto a los procesos disiciplianrios OCD-IDU a través de la asignación a la jefatura de la Oficina de los tres roles (auxiliar, profesional y jefe), revisando cada expediente archivado y activo de forma y fondo para dar cumplimiento al Decreto 284 de 2004 y Resolución No. 372 de 2006 del Alcalde Mayor de bogotá D.C.</t>
  </si>
  <si>
    <t>Cecilia de los Angeles Romero Morales</t>
  </si>
  <si>
    <t>Lograr que el 70% de los procesos disicplinarios a cargo OCD se encuentren dentro de los térmisnos legales.</t>
  </si>
  <si>
    <t>Adelantar las actividades de prevención diseñadas por la OCD a través de las estratégias que considere pertinentes.</t>
  </si>
  <si>
    <t>Realizar 3 actividades mensuales de prevención a través de las estrategias definidas en la OCD para evitar que los sujetos disciplinarios incurran por desconocimiento en conductas que puedan constituir falta disciplinaria.</t>
  </si>
  <si>
    <t>Dentro del período reportado se ha enviado de manera mensual, a todo el IDU, un correo denominado Flash Disciplinario (cuatro a la fecha), mediante el cual se instruye a todo el personal de la Entidad, de manera didáctica y resumida, sobre temas relacionados con los derechos, deberes y prohibiciones en general, a fin de prevenir la incursión en faltas disciplinarias. En el mismo sentido y con igual finalidad, se han enviado doce (12) recomendaciones a las diferentes dependencias del Instituto.
En agosto se redefine el alcance de los productos y la iniciativa</t>
  </si>
  <si>
    <t>Esta acción es ingresada en en el mes de agosto 2016</t>
  </si>
  <si>
    <t>Dentro del período reportado se ha cumplido mes a mes con la meta propuesta en el indicador; no obstante, en abril se presentaron varias circunstancias ajenas al normal funcionamiento de la Oficina que generaron una disminución en la actividad dentro de los procesos disciplinarios que se adelantan, respecto de lo cual se están realizando las gestiones necesarias para la mitigación de este inconveniente, como lo son: el cambio de objeto contractual y obligaciones específicas, así como la nivelación de honorarios de los profesionales a contratar mediante prestación de servicios; la selección y trámite de contratación de nuevos profesionales para el correcto desarrollo de las funciones de la OCD; la realización de reuniones internas de autocontrol con el propósito de impartir directrices para el correcto funcionamiento de la Dependencia; la realización de un inventario de procesos activos e inactivos en la Oficina; la actualización del Sistema de Información Disciplinaria; la modificación de las matrices de riesgos de corrupción de la Oficina y el adelantamiento de gestiones encaminadas a verificar la pertinencia, y, de ser el caso, la necesidad de modificar el planteamiento de los riesgos de gestión de la OCD, así como su plan de acción, entre otras gestiones.
En el mes de agosto se ajusta elk alcance de los productos.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</si>
</sst>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m/yyyy"/>
  </numFmts>
  <fonts count="25" x14ac:knownFonts="1">
    <font>
      <sz val="10"/>
      <name val="Arial"/>
      <family val="2"/>
    </font>
    <font>
      <sz val="11"/>
      <color theme="1"/>
      <name val="Calibri"/>
      <family val="2"/>
      <scheme val="minor"/>
    </font>
    <font>
      <sz val="12"/>
      <color theme="1"/>
      <name val="Calibri"/>
      <family val="2"/>
      <scheme val="minor"/>
    </font>
    <font>
      <sz val="11"/>
      <color theme="1"/>
      <name val="Calibri"/>
      <family val="2"/>
      <scheme val="minor"/>
    </font>
    <font>
      <sz val="10"/>
      <name val="Verdana"/>
      <family val="2"/>
    </font>
    <font>
      <b/>
      <sz val="10"/>
      <name val="Arial"/>
      <family val="2"/>
    </font>
    <font>
      <sz val="8"/>
      <name val="Arial"/>
      <family val="2"/>
    </font>
    <font>
      <sz val="10"/>
      <color indexed="8"/>
      <name val="Arial"/>
      <family val="2"/>
    </font>
    <font>
      <sz val="12"/>
      <color theme="1"/>
      <name val="Calibri"/>
      <family val="2"/>
      <scheme val="minor"/>
    </font>
    <font>
      <sz val="12"/>
      <name val="Calibri"/>
      <family val="2"/>
      <scheme val="minor"/>
    </font>
    <font>
      <sz val="12"/>
      <name val="Arial"/>
      <family val="2"/>
    </font>
    <font>
      <sz val="12"/>
      <color theme="1"/>
      <name val="Arial"/>
      <family val="2"/>
    </font>
    <font>
      <u/>
      <sz val="10"/>
      <color theme="10"/>
      <name val="Arial"/>
      <family val="2"/>
    </font>
    <font>
      <u/>
      <sz val="10"/>
      <color theme="11"/>
      <name val="Arial"/>
      <family val="2"/>
    </font>
    <font>
      <sz val="12"/>
      <color rgb="FFFF0000"/>
      <name val="Arial"/>
      <family val="2"/>
    </font>
    <font>
      <b/>
      <sz val="12"/>
      <color theme="1"/>
      <name val="Calibri"/>
      <family val="2"/>
      <scheme val="minor"/>
    </font>
    <font>
      <b/>
      <sz val="12"/>
      <color rgb="FFFF0000"/>
      <name val="Arial"/>
      <family val="2"/>
    </font>
    <font>
      <sz val="10"/>
      <name val="Arial"/>
      <family val="2"/>
    </font>
    <font>
      <sz val="10"/>
      <color theme="1"/>
      <name val="Arial"/>
      <family val="2"/>
    </font>
    <font>
      <b/>
      <sz val="10"/>
      <color theme="0"/>
      <name val="Arial"/>
      <family val="2"/>
    </font>
    <font>
      <sz val="8"/>
      <color theme="1"/>
      <name val="Arial"/>
      <family val="2"/>
    </font>
    <font>
      <sz val="8"/>
      <color indexed="8"/>
      <name val="Arial"/>
      <family val="2"/>
    </font>
    <font>
      <u/>
      <sz val="8"/>
      <color theme="1"/>
      <name val="Arial"/>
      <family val="2"/>
    </font>
    <font>
      <sz val="8"/>
      <color theme="1"/>
      <name val="Arial"/>
    </font>
    <font>
      <sz val="8"/>
      <color indexed="8"/>
      <name val="Arial"/>
    </font>
  </fonts>
  <fills count="14">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3" tint="0.59999389629810485"/>
        <bgColor indexed="64"/>
      </patternFill>
    </fill>
    <fill>
      <patternFill patternType="solid">
        <fgColor theme="1"/>
        <bgColor theme="1"/>
      </patternFill>
    </fill>
    <fill>
      <patternFill patternType="solid">
        <fgColor theme="0"/>
        <bgColor theme="4" tint="0.79998168889431442"/>
      </patternFill>
    </fill>
    <fill>
      <patternFill patternType="solid">
        <fgColor theme="0"/>
        <bgColor theme="0" tint="-0.14999847407452621"/>
      </patternFill>
    </fill>
    <fill>
      <patternFill patternType="solid">
        <fgColor theme="0" tint="-0.14996795556505021"/>
        <bgColor theme="4" tint="0.79998168889431442"/>
      </patternFill>
    </fill>
    <fill>
      <patternFill patternType="solid">
        <fgColor theme="0" tint="-0.14996795556505021"/>
        <bgColor indexed="64"/>
      </patternFill>
    </fill>
    <fill>
      <patternFill patternType="solid">
        <fgColor theme="0" tint="-0.14999847407452621"/>
        <bgColor theme="0" tint="-0.14999847407452621"/>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style="thin">
        <color theme="0"/>
      </bottom>
      <diagonal/>
    </border>
    <border>
      <left/>
      <right style="thin">
        <color auto="1"/>
      </right>
      <top style="thin">
        <color auto="1"/>
      </top>
      <bottom style="thin">
        <color theme="0"/>
      </bottom>
      <diagonal/>
    </border>
    <border>
      <left/>
      <right/>
      <top/>
      <bottom style="thin">
        <color theme="0"/>
      </bottom>
      <diagonal/>
    </border>
    <border>
      <left style="thin">
        <color auto="1"/>
      </left>
      <right style="thin">
        <color indexed="64"/>
      </right>
      <top style="thin">
        <color theme="1"/>
      </top>
      <bottom/>
      <diagonal/>
    </border>
    <border>
      <left style="thin">
        <color auto="1"/>
      </left>
      <right style="thin">
        <color auto="1"/>
      </right>
      <top/>
      <bottom/>
      <diagonal/>
    </border>
    <border>
      <left style="thin">
        <color theme="0"/>
      </left>
      <right/>
      <top/>
      <bottom/>
      <diagonal/>
    </border>
    <border>
      <left style="thin">
        <color theme="1"/>
      </left>
      <right style="thin">
        <color theme="1"/>
      </right>
      <top style="thin">
        <color theme="1"/>
      </top>
      <bottom style="thin">
        <color auto="1"/>
      </bottom>
      <diagonal/>
    </border>
    <border>
      <left style="thin">
        <color theme="1"/>
      </left>
      <right style="thin">
        <color theme="1"/>
      </right>
      <top style="thin">
        <color theme="1"/>
      </top>
      <bottom/>
      <diagonal/>
    </border>
  </borders>
  <cellStyleXfs count="1153">
    <xf numFmtId="0" fontId="0" fillId="0" borderId="0"/>
    <xf numFmtId="0" fontId="4" fillId="0" borderId="0"/>
    <xf numFmtId="9" fontId="4" fillId="0" borderId="0" applyFont="0" applyFill="0" applyBorder="0" applyAlignment="0" applyProtection="0"/>
    <xf numFmtId="0" fontId="3"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9" fontId="17" fillId="0" borderId="0" applyFont="0" applyFill="0" applyBorder="0" applyAlignment="0" applyProtection="0"/>
    <xf numFmtId="0" fontId="17" fillId="0" borderId="0"/>
    <xf numFmtId="0" fontId="1"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 fillId="0" borderId="0"/>
  </cellStyleXfs>
  <cellXfs count="147">
    <xf numFmtId="0" fontId="0" fillId="0" borderId="0" xfId="0"/>
    <xf numFmtId="0" fontId="0" fillId="0" borderId="0" xfId="0" applyFont="1" applyAlignment="1">
      <alignment horizontal="left"/>
    </xf>
    <xf numFmtId="0" fontId="0" fillId="0" borderId="0" xfId="0" applyFont="1" applyAlignment="1">
      <alignment horizontal="center"/>
    </xf>
    <xf numFmtId="0" fontId="5" fillId="0" borderId="0" xfId="0" applyFont="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0" fillId="0" borderId="0" xfId="0" applyFont="1" applyBorder="1" applyAlignment="1" applyProtection="1">
      <alignment vertical="center"/>
      <protection locked="0"/>
    </xf>
    <xf numFmtId="0" fontId="5" fillId="0" borderId="0" xfId="1" applyFont="1" applyFill="1" applyBorder="1" applyAlignment="1" applyProtection="1">
      <alignment vertical="center" wrapText="1"/>
      <protection locked="0"/>
    </xf>
    <xf numFmtId="0" fontId="5" fillId="0" borderId="0" xfId="0" applyFont="1" applyBorder="1" applyAlignment="1">
      <alignment horizontal="center" vertical="center"/>
    </xf>
    <xf numFmtId="0" fontId="0" fillId="0" borderId="0" xfId="0" applyFont="1" applyFill="1" applyBorder="1" applyAlignment="1">
      <alignment horizontal="left" vertical="center" wrapText="1"/>
    </xf>
    <xf numFmtId="0" fontId="2" fillId="0" borderId="1" xfId="0" applyFont="1" applyBorder="1" applyAlignment="1">
      <alignment horizontal="center" vertical="center" wrapText="1"/>
    </xf>
    <xf numFmtId="0" fontId="0" fillId="0" borderId="0" xfId="0" applyBorder="1"/>
    <xf numFmtId="0" fontId="11" fillId="0" borderId="0" xfId="3" applyFont="1" applyFill="1" applyBorder="1" applyAlignment="1">
      <alignment horizontal="center" vertical="center" wrapText="1"/>
    </xf>
    <xf numFmtId="0" fontId="8" fillId="0" borderId="0" xfId="0" applyFont="1" applyBorder="1" applyAlignment="1">
      <alignment horizontal="center" vertical="center" wrapText="1"/>
    </xf>
    <xf numFmtId="0" fontId="2" fillId="0" borderId="0" xfId="0" applyFont="1" applyBorder="1" applyAlignment="1">
      <alignment horizontal="center" vertical="center" wrapText="1"/>
    </xf>
    <xf numFmtId="0" fontId="11" fillId="0" borderId="0" xfId="3" applyFont="1" applyBorder="1" applyAlignment="1">
      <alignment horizontal="center" vertical="center" wrapText="1"/>
    </xf>
    <xf numFmtId="2" fontId="10" fillId="0" borderId="0" xfId="1" applyNumberFormat="1" applyFont="1" applyFill="1" applyBorder="1" applyAlignment="1">
      <alignment horizontal="center" vertical="center" wrapText="1"/>
    </xf>
    <xf numFmtId="0" fontId="0" fillId="0" borderId="1" xfId="0" applyBorder="1"/>
    <xf numFmtId="0" fontId="11" fillId="0" borderId="2" xfId="3" applyFont="1" applyFill="1" applyBorder="1" applyAlignment="1">
      <alignment horizontal="center" vertical="center" wrapText="1"/>
    </xf>
    <xf numFmtId="0" fontId="5" fillId="0" borderId="1" xfId="0" applyFont="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Fill="1" applyBorder="1"/>
    <xf numFmtId="0" fontId="5" fillId="0" borderId="0" xfId="1" applyFont="1" applyFill="1" applyBorder="1" applyAlignment="1" applyProtection="1">
      <alignment horizontal="center" vertical="center" wrapText="1"/>
      <protection locked="0"/>
    </xf>
    <xf numFmtId="0" fontId="17" fillId="0" borderId="0" xfId="0" applyFont="1"/>
    <xf numFmtId="0" fontId="5" fillId="0" borderId="0" xfId="0" applyFont="1" applyFill="1" applyBorder="1" applyAlignment="1">
      <alignment horizontal="center" vertical="center"/>
    </xf>
    <xf numFmtId="0" fontId="5" fillId="0" borderId="10" xfId="1" applyFont="1" applyFill="1" applyBorder="1" applyAlignment="1" applyProtection="1">
      <alignment vertical="center" wrapText="1"/>
      <protection locked="0"/>
    </xf>
    <xf numFmtId="0" fontId="5" fillId="0" borderId="9" xfId="1" applyFont="1" applyFill="1" applyBorder="1" applyAlignment="1" applyProtection="1">
      <alignment vertical="center" wrapText="1"/>
      <protection locked="0"/>
    </xf>
    <xf numFmtId="0" fontId="5" fillId="6" borderId="0" xfId="1" applyFont="1" applyFill="1" applyBorder="1" applyAlignment="1" applyProtection="1">
      <alignment horizontal="center" vertical="center" wrapText="1"/>
      <protection locked="0"/>
    </xf>
    <xf numFmtId="0" fontId="5" fillId="6" borderId="0" xfId="1" applyFont="1" applyFill="1" applyBorder="1" applyAlignment="1" applyProtection="1">
      <alignment vertical="center" wrapText="1"/>
      <protection locked="0"/>
    </xf>
    <xf numFmtId="0" fontId="0" fillId="6" borderId="0" xfId="0" applyFont="1" applyFill="1" applyBorder="1"/>
    <xf numFmtId="0" fontId="5" fillId="2" borderId="1" xfId="1" applyFont="1" applyFill="1" applyBorder="1" applyAlignment="1" applyProtection="1">
      <alignment horizontal="center" vertical="center" wrapText="1"/>
      <protection locked="0"/>
    </xf>
    <xf numFmtId="0" fontId="5" fillId="7" borderId="1" xfId="1" applyFont="1" applyFill="1" applyBorder="1" applyAlignment="1" applyProtection="1">
      <alignment horizontal="center" vertical="center" wrapText="1"/>
      <protection locked="0"/>
    </xf>
    <xf numFmtId="0" fontId="10" fillId="6"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6" borderId="1"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5" fillId="0" borderId="12" xfId="0" applyFont="1" applyBorder="1" applyAlignment="1" applyProtection="1">
      <alignment vertical="center" wrapText="1"/>
      <protection locked="0"/>
    </xf>
    <xf numFmtId="0" fontId="0" fillId="0" borderId="0" xfId="0" applyFont="1" applyBorder="1"/>
    <xf numFmtId="0" fontId="0" fillId="0" borderId="0" xfId="0" applyFont="1"/>
    <xf numFmtId="0" fontId="0" fillId="0" borderId="0" xfId="0" pivotButton="1"/>
    <xf numFmtId="0" fontId="0" fillId="0" borderId="0" xfId="0" applyNumberFormat="1"/>
    <xf numFmtId="0" fontId="0" fillId="0" borderId="0" xfId="0" applyAlignment="1">
      <alignment horizontal="left"/>
    </xf>
    <xf numFmtId="0" fontId="0" fillId="0" borderId="17" xfId="0" applyBorder="1"/>
    <xf numFmtId="0" fontId="0" fillId="0" borderId="1" xfId="0" applyFill="1" applyBorder="1"/>
    <xf numFmtId="0" fontId="5" fillId="0" borderId="12" xfId="1" applyFont="1" applyFill="1" applyBorder="1" applyAlignment="1" applyProtection="1">
      <alignment vertical="center" wrapText="1"/>
      <protection locked="0"/>
    </xf>
    <xf numFmtId="0" fontId="5" fillId="5" borderId="6" xfId="1" applyFont="1" applyFill="1" applyBorder="1" applyAlignment="1" applyProtection="1">
      <alignment horizontal="center" vertical="center" wrapText="1"/>
      <protection locked="0"/>
    </xf>
    <xf numFmtId="0" fontId="0" fillId="6" borderId="4" xfId="0" applyFont="1" applyFill="1" applyBorder="1"/>
    <xf numFmtId="0" fontId="0" fillId="0" borderId="17" xfId="0" applyFont="1" applyBorder="1"/>
    <xf numFmtId="0" fontId="0" fillId="0" borderId="7"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protection locked="0"/>
    </xf>
    <xf numFmtId="0" fontId="19" fillId="8" borderId="0" xfId="1" applyNumberFormat="1" applyFont="1" applyFill="1" applyBorder="1" applyAlignment="1">
      <alignment horizontal="center" vertical="center" wrapText="1"/>
    </xf>
    <xf numFmtId="0" fontId="19" fillId="8" borderId="12" xfId="1" applyNumberFormat="1" applyFont="1" applyFill="1" applyBorder="1" applyAlignment="1">
      <alignment horizontal="center" vertical="center" wrapText="1"/>
    </xf>
    <xf numFmtId="0" fontId="19" fillId="8" borderId="18" xfId="1" applyNumberFormat="1" applyFont="1" applyFill="1" applyBorder="1" applyAlignment="1">
      <alignment horizontal="center" vertical="center" wrapText="1"/>
    </xf>
    <xf numFmtId="0" fontId="19" fillId="8" borderId="18"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18" fillId="9" borderId="3" xfId="0" applyFont="1" applyFill="1" applyBorder="1" applyAlignment="1">
      <alignment horizontal="center" vertical="center"/>
    </xf>
    <xf numFmtId="0" fontId="18" fillId="9" borderId="3" xfId="1" applyNumberFormat="1" applyFont="1" applyFill="1" applyBorder="1" applyAlignment="1">
      <alignment vertical="center" wrapText="1"/>
    </xf>
    <xf numFmtId="164" fontId="18" fillId="9" borderId="3" xfId="0" applyNumberFormat="1" applyFont="1" applyFill="1" applyBorder="1" applyAlignment="1">
      <alignment horizontal="center" vertical="center" wrapText="1"/>
    </xf>
    <xf numFmtId="0" fontId="18" fillId="9" borderId="3" xfId="0" applyFont="1" applyFill="1" applyBorder="1" applyAlignment="1">
      <alignment vertical="center" wrapText="1"/>
    </xf>
    <xf numFmtId="0" fontId="18" fillId="10" borderId="19" xfId="0" applyFont="1" applyFill="1" applyBorder="1" applyAlignment="1">
      <alignment vertical="center" wrapText="1"/>
    </xf>
    <xf numFmtId="0" fontId="18" fillId="6" borderId="3" xfId="1" applyNumberFormat="1" applyFont="1" applyFill="1" applyBorder="1" applyAlignment="1">
      <alignment vertical="center" wrapText="1"/>
    </xf>
    <xf numFmtId="0" fontId="18" fillId="6" borderId="3" xfId="1" applyNumberFormat="1" applyFont="1" applyFill="1" applyBorder="1" applyAlignment="1">
      <alignment horizontal="center" vertical="center" wrapText="1"/>
    </xf>
    <xf numFmtId="1" fontId="7" fillId="6" borderId="3" xfId="0" applyNumberFormat="1" applyFont="1" applyFill="1" applyBorder="1" applyAlignment="1">
      <alignment horizontal="center" vertical="center" wrapText="1"/>
    </xf>
    <xf numFmtId="164" fontId="7" fillId="6" borderId="3" xfId="0" applyNumberFormat="1" applyFont="1" applyFill="1" applyBorder="1" applyAlignment="1">
      <alignment horizontal="center" vertical="center" wrapText="1"/>
    </xf>
    <xf numFmtId="164" fontId="18" fillId="6" borderId="3" xfId="0" applyNumberFormat="1" applyFont="1" applyFill="1" applyBorder="1" applyAlignment="1">
      <alignment horizontal="center" vertical="center" wrapText="1"/>
    </xf>
    <xf numFmtId="9" fontId="18" fillId="6" borderId="3" xfId="108" applyNumberFormat="1" applyFont="1" applyFill="1" applyBorder="1" applyAlignment="1">
      <alignment horizontal="center" vertical="center" wrapText="1"/>
    </xf>
    <xf numFmtId="0" fontId="20" fillId="10" borderId="9" xfId="1" applyNumberFormat="1" applyFont="1" applyFill="1" applyBorder="1" applyAlignment="1">
      <alignment horizontal="center" vertical="center" wrapText="1"/>
    </xf>
    <xf numFmtId="0" fontId="20" fillId="10" borderId="5" xfId="1" applyNumberFormat="1" applyFont="1" applyFill="1" applyBorder="1" applyAlignment="1">
      <alignment vertical="center" wrapText="1"/>
    </xf>
    <xf numFmtId="0" fontId="20" fillId="10" borderId="5" xfId="1" applyNumberFormat="1" applyFont="1" applyFill="1" applyBorder="1" applyAlignment="1">
      <alignment horizontal="center" vertical="center" wrapText="1"/>
    </xf>
    <xf numFmtId="1" fontId="21" fillId="10" borderId="5" xfId="0" applyNumberFormat="1" applyFont="1" applyFill="1" applyBorder="1" applyAlignment="1">
      <alignment horizontal="center" vertical="center" wrapText="1"/>
    </xf>
    <xf numFmtId="164" fontId="21" fillId="10" borderId="5" xfId="0" applyNumberFormat="1" applyFont="1" applyFill="1" applyBorder="1" applyAlignment="1">
      <alignment horizontal="center" vertical="center" wrapText="1"/>
    </xf>
    <xf numFmtId="164" fontId="20" fillId="10" borderId="5" xfId="0" applyNumberFormat="1" applyFont="1" applyFill="1" applyBorder="1" applyAlignment="1">
      <alignment horizontal="center" vertical="center" wrapText="1"/>
    </xf>
    <xf numFmtId="10" fontId="20" fillId="10" borderId="5" xfId="108" applyNumberFormat="1" applyFont="1" applyFill="1" applyBorder="1" applyAlignment="1">
      <alignment horizontal="center" vertical="center" wrapText="1"/>
    </xf>
    <xf numFmtId="0" fontId="20" fillId="10" borderId="5" xfId="0" applyFont="1" applyFill="1" applyBorder="1" applyAlignment="1">
      <alignment vertical="center" wrapText="1"/>
    </xf>
    <xf numFmtId="0" fontId="20" fillId="10" borderId="4" xfId="0" applyFont="1" applyFill="1" applyBorder="1" applyAlignment="1">
      <alignment vertical="center" wrapText="1"/>
    </xf>
    <xf numFmtId="0" fontId="20" fillId="11" borderId="9" xfId="0" applyFont="1" applyFill="1" applyBorder="1" applyAlignment="1">
      <alignment horizontal="center" vertical="center"/>
    </xf>
    <xf numFmtId="0" fontId="20" fillId="11" borderId="5" xfId="1" applyNumberFormat="1" applyFont="1" applyFill="1" applyBorder="1" applyAlignment="1">
      <alignment vertical="center" wrapText="1"/>
    </xf>
    <xf numFmtId="0" fontId="20" fillId="11" borderId="5" xfId="1" applyNumberFormat="1" applyFont="1" applyFill="1" applyBorder="1" applyAlignment="1">
      <alignment horizontal="center" vertical="center" wrapText="1"/>
    </xf>
    <xf numFmtId="1" fontId="21" fillId="11" borderId="5" xfId="0" applyNumberFormat="1" applyFont="1" applyFill="1" applyBorder="1" applyAlignment="1">
      <alignment horizontal="center" vertical="center" wrapText="1"/>
    </xf>
    <xf numFmtId="164" fontId="21" fillId="11" borderId="5" xfId="0" applyNumberFormat="1" applyFont="1" applyFill="1" applyBorder="1" applyAlignment="1">
      <alignment horizontal="center" vertical="center" wrapText="1"/>
    </xf>
    <xf numFmtId="164" fontId="20" fillId="12" borderId="5" xfId="0" applyNumberFormat="1" applyFont="1" applyFill="1" applyBorder="1" applyAlignment="1">
      <alignment horizontal="center" vertical="center" wrapText="1"/>
    </xf>
    <xf numFmtId="10" fontId="20" fillId="12" borderId="5" xfId="108" applyNumberFormat="1" applyFont="1" applyFill="1" applyBorder="1" applyAlignment="1">
      <alignment horizontal="center" vertical="center" wrapText="1"/>
    </xf>
    <xf numFmtId="164" fontId="20" fillId="11" borderId="5" xfId="0" applyNumberFormat="1" applyFont="1" applyFill="1" applyBorder="1" applyAlignment="1">
      <alignment horizontal="center" vertical="center" wrapText="1"/>
    </xf>
    <xf numFmtId="0" fontId="20" fillId="11" borderId="5" xfId="0" applyFont="1" applyFill="1" applyBorder="1" applyAlignment="1">
      <alignment vertical="center" wrapText="1"/>
    </xf>
    <xf numFmtId="0" fontId="20" fillId="12" borderId="16" xfId="0" applyFont="1" applyFill="1" applyBorder="1" applyAlignment="1">
      <alignment vertical="center" wrapText="1"/>
    </xf>
    <xf numFmtId="0" fontId="5" fillId="0" borderId="0" xfId="0" applyFont="1" applyFill="1" applyBorder="1" applyAlignment="1" applyProtection="1">
      <alignment horizontal="center" vertical="center"/>
      <protection locked="0"/>
    </xf>
    <xf numFmtId="0" fontId="5" fillId="0" borderId="15" xfId="1" applyFont="1" applyFill="1" applyBorder="1" applyAlignment="1" applyProtection="1">
      <alignment horizontal="center" vertical="center" wrapText="1"/>
      <protection locked="0"/>
    </xf>
    <xf numFmtId="0" fontId="0" fillId="0" borderId="0" xfId="0" applyFont="1" applyFill="1" applyBorder="1"/>
    <xf numFmtId="0" fontId="6" fillId="13" borderId="9" xfId="1" applyNumberFormat="1" applyFont="1" applyFill="1" applyBorder="1" applyAlignment="1">
      <alignment horizontal="center" vertical="center" wrapText="1"/>
    </xf>
    <xf numFmtId="0" fontId="20" fillId="13" borderId="5" xfId="1" applyNumberFormat="1" applyFont="1" applyFill="1" applyBorder="1" applyAlignment="1">
      <alignment vertical="center" wrapText="1"/>
    </xf>
    <xf numFmtId="0" fontId="20" fillId="13" borderId="5" xfId="1" applyNumberFormat="1" applyFont="1" applyFill="1" applyBorder="1" applyAlignment="1">
      <alignment horizontal="center" vertical="center" wrapText="1"/>
    </xf>
    <xf numFmtId="1" fontId="21" fillId="13" borderId="5" xfId="0" applyNumberFormat="1" applyFont="1" applyFill="1" applyBorder="1" applyAlignment="1">
      <alignment horizontal="center" vertical="center" wrapText="1"/>
    </xf>
    <xf numFmtId="164" fontId="21" fillId="13" borderId="5" xfId="0" applyNumberFormat="1" applyFont="1" applyFill="1" applyBorder="1" applyAlignment="1">
      <alignment horizontal="center" vertical="center" wrapText="1"/>
    </xf>
    <xf numFmtId="164" fontId="20" fillId="13" borderId="5" xfId="0" applyNumberFormat="1" applyFont="1" applyFill="1" applyBorder="1" applyAlignment="1">
      <alignment horizontal="center" vertical="center" wrapText="1"/>
    </xf>
    <xf numFmtId="9" fontId="20" fillId="13" borderId="5" xfId="108" applyNumberFormat="1" applyFont="1" applyFill="1" applyBorder="1" applyAlignment="1">
      <alignment horizontal="center" vertical="center" wrapText="1"/>
    </xf>
    <xf numFmtId="0" fontId="20" fillId="13" borderId="5" xfId="0" applyFont="1" applyFill="1" applyBorder="1" applyAlignment="1">
      <alignment vertical="center" wrapText="1"/>
    </xf>
    <xf numFmtId="0" fontId="20" fillId="13" borderId="16" xfId="0" applyFont="1" applyFill="1" applyBorder="1" applyAlignment="1">
      <alignment vertical="center" wrapText="1"/>
    </xf>
    <xf numFmtId="0" fontId="6" fillId="9" borderId="9" xfId="0" applyFont="1" applyFill="1" applyBorder="1" applyAlignment="1">
      <alignment horizontal="center" vertical="center"/>
    </xf>
    <xf numFmtId="0" fontId="20" fillId="9" borderId="5" xfId="1" applyNumberFormat="1" applyFont="1" applyFill="1" applyBorder="1" applyAlignment="1">
      <alignment vertical="center" wrapText="1"/>
    </xf>
    <xf numFmtId="0" fontId="20" fillId="9" borderId="5" xfId="1" applyNumberFormat="1" applyFont="1" applyFill="1" applyBorder="1" applyAlignment="1">
      <alignment horizontal="center" vertical="center" wrapText="1"/>
    </xf>
    <xf numFmtId="1" fontId="21" fillId="9" borderId="5" xfId="0" applyNumberFormat="1" applyFont="1" applyFill="1" applyBorder="1" applyAlignment="1">
      <alignment horizontal="center" vertical="center" wrapText="1"/>
    </xf>
    <xf numFmtId="164" fontId="21" fillId="9" borderId="5" xfId="0" applyNumberFormat="1" applyFont="1" applyFill="1" applyBorder="1" applyAlignment="1">
      <alignment horizontal="center" vertical="center" wrapText="1"/>
    </xf>
    <xf numFmtId="164" fontId="20" fillId="9" borderId="5" xfId="0" applyNumberFormat="1" applyFont="1" applyFill="1" applyBorder="1" applyAlignment="1">
      <alignment horizontal="center" vertical="center" wrapText="1"/>
    </xf>
    <xf numFmtId="9" fontId="20" fillId="9" borderId="5" xfId="108" applyNumberFormat="1" applyFont="1" applyFill="1" applyBorder="1" applyAlignment="1">
      <alignment horizontal="center" vertical="center" wrapText="1"/>
    </xf>
    <xf numFmtId="0" fontId="20" fillId="9" borderId="5" xfId="0" applyFont="1" applyFill="1" applyBorder="1" applyAlignment="1">
      <alignment vertical="center" wrapText="1"/>
    </xf>
    <xf numFmtId="0" fontId="20" fillId="9" borderId="16" xfId="0" applyFont="1" applyFill="1" applyBorder="1" applyAlignment="1">
      <alignment vertical="center" wrapText="1"/>
    </xf>
    <xf numFmtId="0" fontId="0" fillId="0" borderId="4" xfId="0" applyFont="1" applyBorder="1" applyAlignment="1" applyProtection="1">
      <alignment horizontal="center" vertical="center"/>
      <protection locked="0"/>
    </xf>
    <xf numFmtId="0" fontId="5" fillId="0" borderId="5" xfId="1" applyFont="1" applyFill="1" applyBorder="1" applyAlignment="1" applyProtection="1">
      <alignment horizontal="center" vertical="center" wrapText="1"/>
      <protection locked="0"/>
    </xf>
    <xf numFmtId="0" fontId="5" fillId="0" borderId="9" xfId="1" applyFont="1" applyFill="1" applyBorder="1" applyAlignment="1" applyProtection="1">
      <alignment horizontal="center" vertical="center" wrapText="1"/>
      <protection locked="0"/>
    </xf>
    <xf numFmtId="0" fontId="5" fillId="0" borderId="6" xfId="1" applyFont="1" applyFill="1" applyBorder="1" applyAlignment="1" applyProtection="1">
      <alignment horizontal="center" vertical="center" wrapText="1"/>
      <protection locked="0"/>
    </xf>
    <xf numFmtId="0" fontId="5" fillId="0" borderId="13" xfId="1" applyFont="1" applyBorder="1" applyAlignment="1" applyProtection="1">
      <alignment horizontal="center" vertical="center" wrapText="1"/>
      <protection locked="0"/>
    </xf>
    <xf numFmtId="0" fontId="5" fillId="0" borderId="14" xfId="1" applyFont="1" applyBorder="1" applyAlignment="1" applyProtection="1">
      <alignment horizontal="center" vertical="center" wrapText="1"/>
      <protection locked="0"/>
    </xf>
    <xf numFmtId="0" fontId="5" fillId="4" borderId="1"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protection locked="0"/>
    </xf>
    <xf numFmtId="0" fontId="5" fillId="5" borderId="6" xfId="0" applyFont="1" applyFill="1" applyBorder="1" applyAlignment="1" applyProtection="1">
      <alignment horizontal="center" vertical="center"/>
      <protection locked="0"/>
    </xf>
    <xf numFmtId="0" fontId="5" fillId="0" borderId="1" xfId="1" applyFont="1" applyBorder="1" applyAlignment="1" applyProtection="1">
      <alignment horizontal="center" vertical="center" wrapText="1"/>
      <protection locked="0"/>
    </xf>
    <xf numFmtId="0" fontId="5" fillId="7" borderId="3" xfId="0" applyFont="1" applyFill="1" applyBorder="1" applyAlignment="1" applyProtection="1">
      <alignment horizontal="center" vertical="center"/>
      <protection locked="0"/>
    </xf>
    <xf numFmtId="0" fontId="5" fillId="7" borderId="2" xfId="0" applyFont="1" applyFill="1" applyBorder="1" applyAlignment="1" applyProtection="1">
      <alignment horizontal="center" vertical="center"/>
      <protection locked="0"/>
    </xf>
    <xf numFmtId="0" fontId="5" fillId="3" borderId="1" xfId="1" applyFont="1" applyFill="1" applyBorder="1" applyAlignment="1" applyProtection="1">
      <alignment horizontal="center" vertical="center" wrapText="1"/>
      <protection locked="0"/>
    </xf>
    <xf numFmtId="0" fontId="5" fillId="0" borderId="1" xfId="1"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wrapText="1"/>
      <protection locked="0"/>
    </xf>
    <xf numFmtId="0" fontId="0" fillId="0" borderId="10"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5" borderId="3" xfId="1" applyFont="1" applyFill="1" applyBorder="1" applyAlignment="1" applyProtection="1">
      <alignment horizontal="center" vertical="center" wrapText="1"/>
      <protection locked="0"/>
    </xf>
    <xf numFmtId="0" fontId="5" fillId="5" borderId="2" xfId="1"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16" fillId="0" borderId="1" xfId="3" applyFont="1" applyFill="1" applyBorder="1" applyAlignment="1">
      <alignment horizontal="center" vertical="center" wrapText="1"/>
    </xf>
    <xf numFmtId="0" fontId="23" fillId="9" borderId="9" xfId="1" applyNumberFormat="1" applyFont="1" applyFill="1" applyBorder="1" applyAlignment="1">
      <alignment horizontal="center" vertical="center"/>
    </xf>
    <xf numFmtId="0" fontId="23" fillId="9" borderId="5" xfId="1" applyNumberFormat="1" applyFont="1" applyFill="1" applyBorder="1" applyAlignment="1">
      <alignment vertical="center" wrapText="1"/>
    </xf>
    <xf numFmtId="0" fontId="23" fillId="6" borderId="5" xfId="1" applyNumberFormat="1" applyFont="1" applyFill="1" applyBorder="1" applyAlignment="1">
      <alignment vertical="center" wrapText="1"/>
    </xf>
    <xf numFmtId="0" fontId="23" fillId="6" borderId="5" xfId="1" applyNumberFormat="1" applyFont="1" applyFill="1" applyBorder="1" applyAlignment="1">
      <alignment horizontal="center" vertical="center" wrapText="1"/>
    </xf>
    <xf numFmtId="1" fontId="24" fillId="6" borderId="5" xfId="0" applyNumberFormat="1" applyFont="1" applyFill="1" applyBorder="1" applyAlignment="1">
      <alignment horizontal="center" vertical="center" wrapText="1"/>
    </xf>
    <xf numFmtId="164" fontId="24" fillId="6" borderId="5" xfId="0" applyNumberFormat="1" applyFont="1" applyFill="1" applyBorder="1" applyAlignment="1">
      <alignment horizontal="center" vertical="center" wrapText="1"/>
    </xf>
    <xf numFmtId="164" fontId="23" fillId="6" borderId="5" xfId="0" applyNumberFormat="1" applyFont="1" applyFill="1" applyBorder="1" applyAlignment="1">
      <alignment horizontal="center" vertical="center" wrapText="1"/>
    </xf>
    <xf numFmtId="9" fontId="23" fillId="6" borderId="5" xfId="108" applyNumberFormat="1" applyFont="1" applyFill="1" applyBorder="1" applyAlignment="1">
      <alignment horizontal="center" vertical="center" wrapText="1"/>
    </xf>
    <xf numFmtId="164" fontId="23" fillId="9" borderId="5" xfId="0" applyNumberFormat="1" applyFont="1" applyFill="1" applyBorder="1" applyAlignment="1">
      <alignment horizontal="center" vertical="center" wrapText="1"/>
    </xf>
    <xf numFmtId="0" fontId="23" fillId="9" borderId="5" xfId="0" applyFont="1" applyFill="1" applyBorder="1" applyAlignment="1">
      <alignment vertical="center" wrapText="1"/>
    </xf>
    <xf numFmtId="0" fontId="23" fillId="10" borderId="20" xfId="0" applyFont="1" applyFill="1" applyBorder="1" applyAlignment="1">
      <alignment vertical="center" wrapText="1"/>
    </xf>
  </cellXfs>
  <cellStyles count="1153">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9" builtinId="8" hidden="1"/>
    <cellStyle name="Hipervínculo" xfId="531" builtinId="8" hidden="1"/>
    <cellStyle name="Hipervínculo" xfId="533" builtinId="8" hidden="1"/>
    <cellStyle name="Hipervínculo" xfId="535" builtinId="8" hidden="1"/>
    <cellStyle name="Hipervínculo" xfId="537" builtinId="8" hidden="1"/>
    <cellStyle name="Hipervínculo" xfId="539" builtinId="8" hidden="1"/>
    <cellStyle name="Hipervínculo" xfId="541" builtinId="8" hidden="1"/>
    <cellStyle name="Hipervínculo" xfId="543" builtinId="8" hidden="1"/>
    <cellStyle name="Hipervínculo" xfId="545" builtinId="8" hidden="1"/>
    <cellStyle name="Hipervínculo" xfId="547" builtinId="8" hidden="1"/>
    <cellStyle name="Hipervínculo" xfId="549" builtinId="8" hidden="1"/>
    <cellStyle name="Hipervínculo" xfId="551" builtinId="8" hidden="1"/>
    <cellStyle name="Hipervínculo" xfId="553" builtinId="8" hidden="1"/>
    <cellStyle name="Hipervínculo" xfId="555" builtinId="8" hidden="1"/>
    <cellStyle name="Hipervínculo" xfId="557" builtinId="8" hidden="1"/>
    <cellStyle name="Hipervínculo" xfId="559" builtinId="8" hidden="1"/>
    <cellStyle name="Hipervínculo" xfId="561" builtinId="8" hidden="1"/>
    <cellStyle name="Hipervínculo" xfId="563" builtinId="8" hidden="1"/>
    <cellStyle name="Hipervínculo" xfId="565" builtinId="8" hidden="1"/>
    <cellStyle name="Hipervínculo" xfId="567" builtinId="8" hidden="1"/>
    <cellStyle name="Hipervínculo" xfId="569" builtinId="8" hidden="1"/>
    <cellStyle name="Hipervínculo" xfId="571" builtinId="8" hidden="1"/>
    <cellStyle name="Hipervínculo" xfId="573" builtinId="8" hidden="1"/>
    <cellStyle name="Hipervínculo" xfId="575" builtinId="8" hidden="1"/>
    <cellStyle name="Hipervínculo" xfId="577" builtinId="8" hidden="1"/>
    <cellStyle name="Hipervínculo" xfId="579" builtinId="8" hidden="1"/>
    <cellStyle name="Hipervínculo" xfId="581" builtinId="8" hidden="1"/>
    <cellStyle name="Hipervínculo" xfId="583" builtinId="8" hidden="1"/>
    <cellStyle name="Hipervínculo" xfId="585" builtinId="8" hidden="1"/>
    <cellStyle name="Hipervínculo" xfId="587" builtinId="8" hidden="1"/>
    <cellStyle name="Hipervínculo" xfId="589" builtinId="8" hidden="1"/>
    <cellStyle name="Hipervínculo" xfId="591" builtinId="8" hidden="1"/>
    <cellStyle name="Hipervínculo" xfId="593" builtinId="8" hidden="1"/>
    <cellStyle name="Hipervínculo" xfId="595" builtinId="8" hidden="1"/>
    <cellStyle name="Hipervínculo" xfId="597" builtinId="8" hidden="1"/>
    <cellStyle name="Hipervínculo" xfId="599" builtinId="8" hidden="1"/>
    <cellStyle name="Hipervínculo" xfId="601" builtinId="8" hidden="1"/>
    <cellStyle name="Hipervínculo" xfId="603" builtinId="8" hidden="1"/>
    <cellStyle name="Hipervínculo" xfId="605" builtinId="8" hidden="1"/>
    <cellStyle name="Hipervínculo" xfId="607" builtinId="8" hidden="1"/>
    <cellStyle name="Hipervínculo" xfId="609" builtinId="8" hidden="1"/>
    <cellStyle name="Hipervínculo" xfId="611" builtinId="8" hidden="1"/>
    <cellStyle name="Hipervínculo" xfId="613" builtinId="8" hidden="1"/>
    <cellStyle name="Hipervínculo" xfId="615" builtinId="8" hidden="1"/>
    <cellStyle name="Hipervínculo" xfId="617" builtinId="8" hidden="1"/>
    <cellStyle name="Hipervínculo" xfId="619" builtinId="8" hidden="1"/>
    <cellStyle name="Hipervínculo" xfId="621" builtinId="8" hidden="1"/>
    <cellStyle name="Hipervínculo" xfId="623" builtinId="8" hidden="1"/>
    <cellStyle name="Hipervínculo" xfId="625" builtinId="8" hidden="1"/>
    <cellStyle name="Hipervínculo" xfId="627" builtinId="8" hidden="1"/>
    <cellStyle name="Hipervínculo" xfId="629" builtinId="8" hidden="1"/>
    <cellStyle name="Hipervínculo" xfId="631" builtinId="8" hidden="1"/>
    <cellStyle name="Hipervínculo" xfId="528"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xfId="646" builtinId="8" hidden="1"/>
    <cellStyle name="Hipervínculo" xfId="648" builtinId="8" hidden="1"/>
    <cellStyle name="Hipervínculo" xfId="650" builtinId="8" hidden="1"/>
    <cellStyle name="Hipervínculo" xfId="652" builtinId="8" hidden="1"/>
    <cellStyle name="Hipervínculo" xfId="654" builtinId="8" hidden="1"/>
    <cellStyle name="Hipervínculo" xfId="656" builtinId="8" hidden="1"/>
    <cellStyle name="Hipervínculo" xfId="658" builtinId="8" hidden="1"/>
    <cellStyle name="Hipervínculo" xfId="660" builtinId="8" hidden="1"/>
    <cellStyle name="Hipervínculo" xfId="662" builtinId="8" hidden="1"/>
    <cellStyle name="Hipervínculo" xfId="664" builtinId="8" hidden="1"/>
    <cellStyle name="Hipervínculo" xfId="666" builtinId="8" hidden="1"/>
    <cellStyle name="Hipervínculo" xfId="668" builtinId="8" hidden="1"/>
    <cellStyle name="Hipervínculo" xfId="670" builtinId="8" hidden="1"/>
    <cellStyle name="Hipervínculo" xfId="672" builtinId="8" hidden="1"/>
    <cellStyle name="Hipervínculo" xfId="674" builtinId="8" hidden="1"/>
    <cellStyle name="Hipervínculo" xfId="676" builtinId="8" hidden="1"/>
    <cellStyle name="Hipervínculo" xfId="678" builtinId="8" hidden="1"/>
    <cellStyle name="Hipervínculo" xfId="680" builtinId="8" hidden="1"/>
    <cellStyle name="Hipervínculo" xfId="682" builtinId="8" hidden="1"/>
    <cellStyle name="Hipervínculo" xfId="684" builtinId="8" hidden="1"/>
    <cellStyle name="Hipervínculo" xfId="686" builtinId="8" hidden="1"/>
    <cellStyle name="Hipervínculo" xfId="688" builtinId="8" hidden="1"/>
    <cellStyle name="Hipervínculo" xfId="690" builtinId="8" hidden="1"/>
    <cellStyle name="Hipervínculo" xfId="692" builtinId="8" hidden="1"/>
    <cellStyle name="Hipervínculo" xfId="694" builtinId="8" hidden="1"/>
    <cellStyle name="Hipervínculo" xfId="696" builtinId="8" hidden="1"/>
    <cellStyle name="Hipervínculo" xfId="698" builtinId="8" hidden="1"/>
    <cellStyle name="Hipervínculo" xfId="700" builtinId="8" hidden="1"/>
    <cellStyle name="Hipervínculo" xfId="702" builtinId="8" hidden="1"/>
    <cellStyle name="Hipervínculo" xfId="704" builtinId="8" hidden="1"/>
    <cellStyle name="Hipervínculo" xfId="706" builtinId="8" hidden="1"/>
    <cellStyle name="Hipervínculo" xfId="708" builtinId="8" hidden="1"/>
    <cellStyle name="Hipervínculo" xfId="710" builtinId="8" hidden="1"/>
    <cellStyle name="Hipervínculo" xfId="712" builtinId="8" hidden="1"/>
    <cellStyle name="Hipervínculo" xfId="714" builtinId="8" hidden="1"/>
    <cellStyle name="Hipervínculo" xfId="716" builtinId="8" hidden="1"/>
    <cellStyle name="Hipervínculo" xfId="718" builtinId="8" hidden="1"/>
    <cellStyle name="Hipervínculo" xfId="720" builtinId="8" hidden="1"/>
    <cellStyle name="Hipervínculo" xfId="722" builtinId="8" hidden="1"/>
    <cellStyle name="Hipervínculo" xfId="724" builtinId="8" hidden="1"/>
    <cellStyle name="Hipervínculo" xfId="726" builtinId="8" hidden="1"/>
    <cellStyle name="Hipervínculo" xfId="728" builtinId="8" hidden="1"/>
    <cellStyle name="Hipervínculo" xfId="730" builtinId="8" hidden="1"/>
    <cellStyle name="Hipervínculo" xfId="732" builtinId="8" hidden="1"/>
    <cellStyle name="Hipervínculo" xfId="734" builtinId="8" hidden="1"/>
    <cellStyle name="Hipervínculo" xfId="736" builtinId="8" hidden="1"/>
    <cellStyle name="Hipervínculo" xfId="738" builtinId="8" hidden="1"/>
    <cellStyle name="Hipervínculo" xfId="740" builtinId="8" hidden="1"/>
    <cellStyle name="Hipervínculo" xfId="742" builtinId="8" hidden="1"/>
    <cellStyle name="Hipervínculo" xfId="744" builtinId="8" hidden="1"/>
    <cellStyle name="Hipervínculo" xfId="746" builtinId="8" hidden="1"/>
    <cellStyle name="Hipervínculo" xfId="748" builtinId="8" hidden="1"/>
    <cellStyle name="Hipervínculo" xfId="750" builtinId="8" hidden="1"/>
    <cellStyle name="Hipervínculo" xfId="752" builtinId="8" hidden="1"/>
    <cellStyle name="Hipervínculo" xfId="754" builtinId="8" hidden="1"/>
    <cellStyle name="Hipervínculo" xfId="756" builtinId="8" hidden="1"/>
    <cellStyle name="Hipervínculo" xfId="758" builtinId="8" hidden="1"/>
    <cellStyle name="Hipervínculo" xfId="760" builtinId="8" hidden="1"/>
    <cellStyle name="Hipervínculo" xfId="762" builtinId="8" hidden="1"/>
    <cellStyle name="Hipervínculo" xfId="764" builtinId="8" hidden="1"/>
    <cellStyle name="Hipervínculo" xfId="766" builtinId="8" hidden="1"/>
    <cellStyle name="Hipervínculo" xfId="768" builtinId="8" hidden="1"/>
    <cellStyle name="Hipervínculo" xfId="770" builtinId="8" hidden="1"/>
    <cellStyle name="Hipervínculo" xfId="772" builtinId="8" hidden="1"/>
    <cellStyle name="Hipervínculo" xfId="774" builtinId="8" hidden="1"/>
    <cellStyle name="Hipervínculo" xfId="776" builtinId="8" hidden="1"/>
    <cellStyle name="Hipervínculo" xfId="778" builtinId="8" hidden="1"/>
    <cellStyle name="Hipervínculo" xfId="780" builtinId="8" hidden="1"/>
    <cellStyle name="Hipervínculo" xfId="782" builtinId="8" hidden="1"/>
    <cellStyle name="Hipervínculo" xfId="784" builtinId="8" hidden="1"/>
    <cellStyle name="Hipervínculo" xfId="786" builtinId="8" hidden="1"/>
    <cellStyle name="Hipervínculo" xfId="788" builtinId="8" hidden="1"/>
    <cellStyle name="Hipervínculo" xfId="790" builtinId="8" hidden="1"/>
    <cellStyle name="Hipervínculo" xfId="792" builtinId="8" hidden="1"/>
    <cellStyle name="Hipervínculo" xfId="794" builtinId="8" hidden="1"/>
    <cellStyle name="Hipervínculo" xfId="796" builtinId="8" hidden="1"/>
    <cellStyle name="Hipervínculo" xfId="798" builtinId="8" hidden="1"/>
    <cellStyle name="Hipervínculo" xfId="800" builtinId="8" hidden="1"/>
    <cellStyle name="Hipervínculo" xfId="802" builtinId="8" hidden="1"/>
    <cellStyle name="Hipervínculo" xfId="804" builtinId="8" hidden="1"/>
    <cellStyle name="Hipervínculo" xfId="806" builtinId="8" hidden="1"/>
    <cellStyle name="Hipervínculo" xfId="808" builtinId="8" hidden="1"/>
    <cellStyle name="Hipervínculo" xfId="810" builtinId="8" hidden="1"/>
    <cellStyle name="Hipervínculo" xfId="812" builtinId="8" hidden="1"/>
    <cellStyle name="Hipervínculo" xfId="814" builtinId="8" hidden="1"/>
    <cellStyle name="Hipervínculo" xfId="816" builtinId="8" hidden="1"/>
    <cellStyle name="Hipervínculo" xfId="818" builtinId="8" hidden="1"/>
    <cellStyle name="Hipervínculo" xfId="820" builtinId="8" hidden="1"/>
    <cellStyle name="Hipervínculo" xfId="822" builtinId="8" hidden="1"/>
    <cellStyle name="Hipervínculo" xfId="824" builtinId="8" hidden="1"/>
    <cellStyle name="Hipervínculo" xfId="826" builtinId="8" hidden="1"/>
    <cellStyle name="Hipervínculo" xfId="828" builtinId="8" hidden="1"/>
    <cellStyle name="Hipervínculo" xfId="830" builtinId="8" hidden="1"/>
    <cellStyle name="Hipervínculo" xfId="832" builtinId="8" hidden="1"/>
    <cellStyle name="Hipervínculo" xfId="834" builtinId="8" hidden="1"/>
    <cellStyle name="Hipervínculo" xfId="836" builtinId="8" hidden="1"/>
    <cellStyle name="Hipervínculo" xfId="838" builtinId="8" hidden="1"/>
    <cellStyle name="Hipervínculo" xfId="840" builtinId="8" hidden="1"/>
    <cellStyle name="Hipervínculo" xfId="842" builtinId="8" hidden="1"/>
    <cellStyle name="Hipervínculo" xfId="844" builtinId="8" hidden="1"/>
    <cellStyle name="Hipervínculo" xfId="846" builtinId="8" hidden="1"/>
    <cellStyle name="Hipervínculo" xfId="848" builtinId="8" hidden="1"/>
    <cellStyle name="Hipervínculo" xfId="850" builtinId="8" hidden="1"/>
    <cellStyle name="Hipervínculo" xfId="852" builtinId="8" hidden="1"/>
    <cellStyle name="Hipervínculo" xfId="854" builtinId="8" hidden="1"/>
    <cellStyle name="Hipervínculo" xfId="856" builtinId="8" hidden="1"/>
    <cellStyle name="Hipervínculo" xfId="858" builtinId="8" hidden="1"/>
    <cellStyle name="Hipervínculo" xfId="860" builtinId="8" hidden="1"/>
    <cellStyle name="Hipervínculo" xfId="862" builtinId="8" hidden="1"/>
    <cellStyle name="Hipervínculo" xfId="864" builtinId="8" hidden="1"/>
    <cellStyle name="Hipervínculo" xfId="866" builtinId="8" hidden="1"/>
    <cellStyle name="Hipervínculo" xfId="868" builtinId="8" hidden="1"/>
    <cellStyle name="Hipervínculo" xfId="870" builtinId="8" hidden="1"/>
    <cellStyle name="Hipervínculo" xfId="872" builtinId="8" hidden="1"/>
    <cellStyle name="Hipervínculo" xfId="874" builtinId="8" hidden="1"/>
    <cellStyle name="Hipervínculo" xfId="876" builtinId="8" hidden="1"/>
    <cellStyle name="Hipervínculo" xfId="878" builtinId="8" hidden="1"/>
    <cellStyle name="Hipervínculo" xfId="880" builtinId="8" hidden="1"/>
    <cellStyle name="Hipervínculo" xfId="882" builtinId="8" hidden="1"/>
    <cellStyle name="Hipervínculo" xfId="884" builtinId="8" hidden="1"/>
    <cellStyle name="Hipervínculo" xfId="886" builtinId="8" hidden="1"/>
    <cellStyle name="Hipervínculo" xfId="888" builtinId="8" hidden="1"/>
    <cellStyle name="Hipervínculo" xfId="890" builtinId="8" hidden="1"/>
    <cellStyle name="Hipervínculo" xfId="892" builtinId="8" hidden="1"/>
    <cellStyle name="Hipervínculo" xfId="894" builtinId="8" hidden="1"/>
    <cellStyle name="Hipervínculo" xfId="896" builtinId="8" hidden="1"/>
    <cellStyle name="Hipervínculo" xfId="898" builtinId="8" hidden="1"/>
    <cellStyle name="Hipervínculo" xfId="900" builtinId="8" hidden="1"/>
    <cellStyle name="Hipervínculo" xfId="902" builtinId="8" hidden="1"/>
    <cellStyle name="Hipervínculo" xfId="904" builtinId="8" hidden="1"/>
    <cellStyle name="Hipervínculo" xfId="906" builtinId="8" hidden="1"/>
    <cellStyle name="Hipervínculo" xfId="908" builtinId="8" hidden="1"/>
    <cellStyle name="Hipervínculo" xfId="910" builtinId="8" hidden="1"/>
    <cellStyle name="Hipervínculo" xfId="912" builtinId="8" hidden="1"/>
    <cellStyle name="Hipervínculo" xfId="914" builtinId="8" hidden="1"/>
    <cellStyle name="Hipervínculo" xfId="916" builtinId="8" hidden="1"/>
    <cellStyle name="Hipervínculo" xfId="918" builtinId="8" hidden="1"/>
    <cellStyle name="Hipervínculo" xfId="920" builtinId="8" hidden="1"/>
    <cellStyle name="Hipervínculo" xfId="922" builtinId="8" hidden="1"/>
    <cellStyle name="Hipervínculo" xfId="924" builtinId="8" hidden="1"/>
    <cellStyle name="Hipervínculo" xfId="926" builtinId="8" hidden="1"/>
    <cellStyle name="Hipervínculo" xfId="928" builtinId="8" hidden="1"/>
    <cellStyle name="Hipervínculo" xfId="930" builtinId="8" hidden="1"/>
    <cellStyle name="Hipervínculo" xfId="932" builtinId="8" hidden="1"/>
    <cellStyle name="Hipervínculo" xfId="934" builtinId="8" hidden="1"/>
    <cellStyle name="Hipervínculo" xfId="936" builtinId="8" hidden="1"/>
    <cellStyle name="Hipervínculo" xfId="938" builtinId="8" hidden="1"/>
    <cellStyle name="Hipervínculo" xfId="940" builtinId="8" hidden="1"/>
    <cellStyle name="Hipervínculo" xfId="942" builtinId="8" hidden="1"/>
    <cellStyle name="Hipervínculo" xfId="945" builtinId="8" hidden="1"/>
    <cellStyle name="Hipervínculo" xfId="947" builtinId="8" hidden="1"/>
    <cellStyle name="Hipervínculo" xfId="949" builtinId="8" hidden="1"/>
    <cellStyle name="Hipervínculo" xfId="951" builtinId="8" hidden="1"/>
    <cellStyle name="Hipervínculo" xfId="953" builtinId="8" hidden="1"/>
    <cellStyle name="Hipervínculo" xfId="955" builtinId="8" hidden="1"/>
    <cellStyle name="Hipervínculo" xfId="957" builtinId="8" hidden="1"/>
    <cellStyle name="Hipervínculo" xfId="959" builtinId="8" hidden="1"/>
    <cellStyle name="Hipervínculo" xfId="961" builtinId="8" hidden="1"/>
    <cellStyle name="Hipervínculo" xfId="963" builtinId="8" hidden="1"/>
    <cellStyle name="Hipervínculo" xfId="965" builtinId="8" hidden="1"/>
    <cellStyle name="Hipervínculo" xfId="967" builtinId="8" hidden="1"/>
    <cellStyle name="Hipervínculo" xfId="969" builtinId="8" hidden="1"/>
    <cellStyle name="Hipervínculo" xfId="971" builtinId="8" hidden="1"/>
    <cellStyle name="Hipervínculo" xfId="973" builtinId="8" hidden="1"/>
    <cellStyle name="Hipervínculo" xfId="975" builtinId="8" hidden="1"/>
    <cellStyle name="Hipervínculo" xfId="977" builtinId="8" hidden="1"/>
    <cellStyle name="Hipervínculo" xfId="979" builtinId="8" hidden="1"/>
    <cellStyle name="Hipervínculo" xfId="981" builtinId="8" hidden="1"/>
    <cellStyle name="Hipervínculo" xfId="983" builtinId="8" hidden="1"/>
    <cellStyle name="Hipervínculo" xfId="985" builtinId="8" hidden="1"/>
    <cellStyle name="Hipervínculo" xfId="987" builtinId="8" hidden="1"/>
    <cellStyle name="Hipervínculo" xfId="989" builtinId="8" hidden="1"/>
    <cellStyle name="Hipervínculo" xfId="991" builtinId="8" hidden="1"/>
    <cellStyle name="Hipervínculo" xfId="993" builtinId="8" hidden="1"/>
    <cellStyle name="Hipervínculo" xfId="995" builtinId="8" hidden="1"/>
    <cellStyle name="Hipervínculo" xfId="997" builtinId="8" hidden="1"/>
    <cellStyle name="Hipervínculo" xfId="999" builtinId="8" hidden="1"/>
    <cellStyle name="Hipervínculo" xfId="1001" builtinId="8" hidden="1"/>
    <cellStyle name="Hipervínculo" xfId="1003" builtinId="8" hidden="1"/>
    <cellStyle name="Hipervínculo" xfId="1005" builtinId="8" hidden="1"/>
    <cellStyle name="Hipervínculo" xfId="1007" builtinId="8" hidden="1"/>
    <cellStyle name="Hipervínculo" xfId="1009" builtinId="8" hidden="1"/>
    <cellStyle name="Hipervínculo" xfId="1011" builtinId="8" hidden="1"/>
    <cellStyle name="Hipervínculo" xfId="1013" builtinId="8" hidden="1"/>
    <cellStyle name="Hipervínculo" xfId="1015" builtinId="8" hidden="1"/>
    <cellStyle name="Hipervínculo" xfId="1017" builtinId="8" hidden="1"/>
    <cellStyle name="Hipervínculo" xfId="1019" builtinId="8" hidden="1"/>
    <cellStyle name="Hipervínculo" xfId="1021" builtinId="8" hidden="1"/>
    <cellStyle name="Hipervínculo" xfId="1023" builtinId="8" hidden="1"/>
    <cellStyle name="Hipervínculo" xfId="1025" builtinId="8" hidden="1"/>
    <cellStyle name="Hipervínculo" xfId="1027" builtinId="8" hidden="1"/>
    <cellStyle name="Hipervínculo" xfId="1029" builtinId="8" hidden="1"/>
    <cellStyle name="Hipervínculo" xfId="1031" builtinId="8" hidden="1"/>
    <cellStyle name="Hipervínculo" xfId="1033" builtinId="8" hidden="1"/>
    <cellStyle name="Hipervínculo" xfId="1035" builtinId="8" hidden="1"/>
    <cellStyle name="Hipervínculo" xfId="1037" builtinId="8" hidden="1"/>
    <cellStyle name="Hipervínculo" xfId="1039" builtinId="8" hidden="1"/>
    <cellStyle name="Hipervínculo" xfId="1041" builtinId="8" hidden="1"/>
    <cellStyle name="Hipervínculo" xfId="1043" builtinId="8" hidden="1"/>
    <cellStyle name="Hipervínculo" xfId="1045" builtinId="8" hidden="1"/>
    <cellStyle name="Hipervínculo" xfId="1047" builtinId="8" hidden="1"/>
    <cellStyle name="Hipervínculo" xfId="944" builtinId="8" hidden="1"/>
    <cellStyle name="Hipervínculo" xfId="1050" builtinId="8" hidden="1"/>
    <cellStyle name="Hipervínculo" xfId="1052" builtinId="8" hidden="1"/>
    <cellStyle name="Hipervínculo" xfId="1054" builtinId="8" hidden="1"/>
    <cellStyle name="Hipervínculo" xfId="1056" builtinId="8" hidden="1"/>
    <cellStyle name="Hipervínculo" xfId="1058" builtinId="8" hidden="1"/>
    <cellStyle name="Hipervínculo" xfId="1060" builtinId="8" hidden="1"/>
    <cellStyle name="Hipervínculo" xfId="1062" builtinId="8" hidden="1"/>
    <cellStyle name="Hipervínculo" xfId="1064" builtinId="8" hidden="1"/>
    <cellStyle name="Hipervínculo" xfId="1066" builtinId="8" hidden="1"/>
    <cellStyle name="Hipervínculo" xfId="1068" builtinId="8" hidden="1"/>
    <cellStyle name="Hipervínculo" xfId="1070" builtinId="8" hidden="1"/>
    <cellStyle name="Hipervínculo" xfId="1072" builtinId="8" hidden="1"/>
    <cellStyle name="Hipervínculo" xfId="1074" builtinId="8" hidden="1"/>
    <cellStyle name="Hipervínculo" xfId="1076" builtinId="8" hidden="1"/>
    <cellStyle name="Hipervínculo" xfId="1078" builtinId="8" hidden="1"/>
    <cellStyle name="Hipervínculo" xfId="1080" builtinId="8" hidden="1"/>
    <cellStyle name="Hipervínculo" xfId="1082" builtinId="8" hidden="1"/>
    <cellStyle name="Hipervínculo" xfId="1084" builtinId="8" hidden="1"/>
    <cellStyle name="Hipervínculo" xfId="1086" builtinId="8" hidden="1"/>
    <cellStyle name="Hipervínculo" xfId="1088" builtinId="8" hidden="1"/>
    <cellStyle name="Hipervínculo" xfId="1090" builtinId="8" hidden="1"/>
    <cellStyle name="Hipervínculo" xfId="1092" builtinId="8" hidden="1"/>
    <cellStyle name="Hipervínculo" xfId="1094" builtinId="8" hidden="1"/>
    <cellStyle name="Hipervínculo" xfId="1096" builtinId="8" hidden="1"/>
    <cellStyle name="Hipervínculo" xfId="1098" builtinId="8" hidden="1"/>
    <cellStyle name="Hipervínculo" xfId="1100" builtinId="8" hidden="1"/>
    <cellStyle name="Hipervínculo" xfId="1102" builtinId="8" hidden="1"/>
    <cellStyle name="Hipervínculo" xfId="1104" builtinId="8" hidden="1"/>
    <cellStyle name="Hipervínculo" xfId="1106" builtinId="8" hidden="1"/>
    <cellStyle name="Hipervínculo" xfId="1108" builtinId="8" hidden="1"/>
    <cellStyle name="Hipervínculo" xfId="1110" builtinId="8" hidden="1"/>
    <cellStyle name="Hipervínculo" xfId="1112" builtinId="8" hidden="1"/>
    <cellStyle name="Hipervínculo" xfId="1114" builtinId="8" hidden="1"/>
    <cellStyle name="Hipervínculo" xfId="1116" builtinId="8" hidden="1"/>
    <cellStyle name="Hipervínculo" xfId="1118" builtinId="8" hidden="1"/>
    <cellStyle name="Hipervínculo" xfId="1120" builtinId="8" hidden="1"/>
    <cellStyle name="Hipervínculo" xfId="1122" builtinId="8" hidden="1"/>
    <cellStyle name="Hipervínculo" xfId="1124" builtinId="8" hidden="1"/>
    <cellStyle name="Hipervínculo" xfId="1126" builtinId="8" hidden="1"/>
    <cellStyle name="Hipervínculo" xfId="1128" builtinId="8" hidden="1"/>
    <cellStyle name="Hipervínculo" xfId="1130" builtinId="8" hidden="1"/>
    <cellStyle name="Hipervínculo" xfId="1132" builtinId="8" hidden="1"/>
    <cellStyle name="Hipervínculo" xfId="1134" builtinId="8" hidden="1"/>
    <cellStyle name="Hipervínculo" xfId="1136" builtinId="8" hidden="1"/>
    <cellStyle name="Hipervínculo" xfId="1138" builtinId="8" hidden="1"/>
    <cellStyle name="Hipervínculo" xfId="1140" builtinId="8" hidden="1"/>
    <cellStyle name="Hipervínculo" xfId="1142" builtinId="8" hidden="1"/>
    <cellStyle name="Hipervínculo" xfId="1144" builtinId="8" hidden="1"/>
    <cellStyle name="Hipervínculo" xfId="1146" builtinId="8" hidden="1"/>
    <cellStyle name="Hipervínculo" xfId="1148" builtinId="8" hidden="1"/>
    <cellStyle name="Hipervínculo" xfId="1150"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30" builtinId="9" hidden="1"/>
    <cellStyle name="Hipervínculo visitado" xfId="532" builtinId="9" hidden="1"/>
    <cellStyle name="Hipervínculo visitado" xfId="534" builtinId="9" hidden="1"/>
    <cellStyle name="Hipervínculo visitado" xfId="536" builtinId="9" hidden="1"/>
    <cellStyle name="Hipervínculo visitado" xfId="538" builtinId="9" hidden="1"/>
    <cellStyle name="Hipervínculo visitado" xfId="540" builtinId="9" hidden="1"/>
    <cellStyle name="Hipervínculo visitado" xfId="542" builtinId="9" hidden="1"/>
    <cellStyle name="Hipervínculo visitado" xfId="544" builtinId="9" hidden="1"/>
    <cellStyle name="Hipervínculo visitado" xfId="546" builtinId="9" hidden="1"/>
    <cellStyle name="Hipervínculo visitado" xfId="548" builtinId="9" hidden="1"/>
    <cellStyle name="Hipervínculo visitado" xfId="550" builtinId="9" hidden="1"/>
    <cellStyle name="Hipervínculo visitado" xfId="552" builtinId="9" hidden="1"/>
    <cellStyle name="Hipervínculo visitado" xfId="554" builtinId="9" hidden="1"/>
    <cellStyle name="Hipervínculo visitado" xfId="556" builtinId="9" hidden="1"/>
    <cellStyle name="Hipervínculo visitado" xfId="558" builtinId="9" hidden="1"/>
    <cellStyle name="Hipervínculo visitado" xfId="560" builtinId="9" hidden="1"/>
    <cellStyle name="Hipervínculo visitado" xfId="562" builtinId="9" hidden="1"/>
    <cellStyle name="Hipervínculo visitado" xfId="564" builtinId="9" hidden="1"/>
    <cellStyle name="Hipervínculo visitado" xfId="566" builtinId="9" hidden="1"/>
    <cellStyle name="Hipervínculo visitado" xfId="568" builtinId="9" hidden="1"/>
    <cellStyle name="Hipervínculo visitado" xfId="570" builtinId="9" hidden="1"/>
    <cellStyle name="Hipervínculo visitado" xfId="572" builtinId="9" hidden="1"/>
    <cellStyle name="Hipervínculo visitado" xfId="574" builtinId="9" hidden="1"/>
    <cellStyle name="Hipervínculo visitado" xfId="576" builtinId="9" hidden="1"/>
    <cellStyle name="Hipervínculo visitado" xfId="578" builtinId="9" hidden="1"/>
    <cellStyle name="Hipervínculo visitado" xfId="580" builtinId="9" hidden="1"/>
    <cellStyle name="Hipervínculo visitado" xfId="582" builtinId="9" hidden="1"/>
    <cellStyle name="Hipervínculo visitado" xfId="584" builtinId="9" hidden="1"/>
    <cellStyle name="Hipervínculo visitado" xfId="586" builtinId="9" hidden="1"/>
    <cellStyle name="Hipervínculo visitado" xfId="588" builtinId="9" hidden="1"/>
    <cellStyle name="Hipervínculo visitado" xfId="590" builtinId="9" hidden="1"/>
    <cellStyle name="Hipervínculo visitado" xfId="592" builtinId="9" hidden="1"/>
    <cellStyle name="Hipervínculo visitado" xfId="594" builtinId="9" hidden="1"/>
    <cellStyle name="Hipervínculo visitado" xfId="596" builtinId="9" hidden="1"/>
    <cellStyle name="Hipervínculo visitado" xfId="598" builtinId="9" hidden="1"/>
    <cellStyle name="Hipervínculo visitado" xfId="600" builtinId="9" hidden="1"/>
    <cellStyle name="Hipervínculo visitado" xfId="602" builtinId="9" hidden="1"/>
    <cellStyle name="Hipervínculo visitado" xfId="604" builtinId="9" hidden="1"/>
    <cellStyle name="Hipervínculo visitado" xfId="606" builtinId="9" hidden="1"/>
    <cellStyle name="Hipervínculo visitado" xfId="608" builtinId="9" hidden="1"/>
    <cellStyle name="Hipervínculo visitado" xfId="610" builtinId="9" hidden="1"/>
    <cellStyle name="Hipervínculo visitado" xfId="612" builtinId="9" hidden="1"/>
    <cellStyle name="Hipervínculo visitado" xfId="614" builtinId="9" hidden="1"/>
    <cellStyle name="Hipervínculo visitado" xfId="616" builtinId="9" hidden="1"/>
    <cellStyle name="Hipervínculo visitado" xfId="618" builtinId="9" hidden="1"/>
    <cellStyle name="Hipervínculo visitado" xfId="620" builtinId="9" hidden="1"/>
    <cellStyle name="Hipervínculo visitado" xfId="622" builtinId="9" hidden="1"/>
    <cellStyle name="Hipervínculo visitado" xfId="624" builtinId="9" hidden="1"/>
    <cellStyle name="Hipervínculo visitado" xfId="626" builtinId="9" hidden="1"/>
    <cellStyle name="Hipervínculo visitado" xfId="628" builtinId="9" hidden="1"/>
    <cellStyle name="Hipervínculo visitado" xfId="630" builtinId="9" hidden="1"/>
    <cellStyle name="Hipervínculo visitado" xfId="632"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Hipervínculo visitado" xfId="647" builtinId="9" hidden="1"/>
    <cellStyle name="Hipervínculo visitado" xfId="649" builtinId="9" hidden="1"/>
    <cellStyle name="Hipervínculo visitado" xfId="651" builtinId="9" hidden="1"/>
    <cellStyle name="Hipervínculo visitado" xfId="653" builtinId="9" hidden="1"/>
    <cellStyle name="Hipervínculo visitado" xfId="655" builtinId="9" hidden="1"/>
    <cellStyle name="Hipervínculo visitado" xfId="657" builtinId="9" hidden="1"/>
    <cellStyle name="Hipervínculo visitado" xfId="659" builtinId="9" hidden="1"/>
    <cellStyle name="Hipervínculo visitado" xfId="661" builtinId="9" hidden="1"/>
    <cellStyle name="Hipervínculo visitado" xfId="663" builtinId="9" hidden="1"/>
    <cellStyle name="Hipervínculo visitado" xfId="665" builtinId="9" hidden="1"/>
    <cellStyle name="Hipervínculo visitado" xfId="667" builtinId="9" hidden="1"/>
    <cellStyle name="Hipervínculo visitado" xfId="669" builtinId="9" hidden="1"/>
    <cellStyle name="Hipervínculo visitado" xfId="671" builtinId="9" hidden="1"/>
    <cellStyle name="Hipervínculo visitado" xfId="673" builtinId="9" hidden="1"/>
    <cellStyle name="Hipervínculo visitado" xfId="675" builtinId="9" hidden="1"/>
    <cellStyle name="Hipervínculo visitado" xfId="677" builtinId="9" hidden="1"/>
    <cellStyle name="Hipervínculo visitado" xfId="679" builtinId="9" hidden="1"/>
    <cellStyle name="Hipervínculo visitado" xfId="681" builtinId="9" hidden="1"/>
    <cellStyle name="Hipervínculo visitado" xfId="683" builtinId="9" hidden="1"/>
    <cellStyle name="Hipervínculo visitado" xfId="685" builtinId="9" hidden="1"/>
    <cellStyle name="Hipervínculo visitado" xfId="687" builtinId="9" hidden="1"/>
    <cellStyle name="Hipervínculo visitado" xfId="689" builtinId="9" hidden="1"/>
    <cellStyle name="Hipervínculo visitado" xfId="691" builtinId="9" hidden="1"/>
    <cellStyle name="Hipervínculo visitado" xfId="693" builtinId="9" hidden="1"/>
    <cellStyle name="Hipervínculo visitado" xfId="695" builtinId="9" hidden="1"/>
    <cellStyle name="Hipervínculo visitado" xfId="697" builtinId="9" hidden="1"/>
    <cellStyle name="Hipervínculo visitado" xfId="699" builtinId="9" hidden="1"/>
    <cellStyle name="Hipervínculo visitado" xfId="701" builtinId="9" hidden="1"/>
    <cellStyle name="Hipervínculo visitado" xfId="703" builtinId="9" hidden="1"/>
    <cellStyle name="Hipervínculo visitado" xfId="705" builtinId="9" hidden="1"/>
    <cellStyle name="Hipervínculo visitado" xfId="707" builtinId="9" hidden="1"/>
    <cellStyle name="Hipervínculo visitado" xfId="709" builtinId="9" hidden="1"/>
    <cellStyle name="Hipervínculo visitado" xfId="711" builtinId="9" hidden="1"/>
    <cellStyle name="Hipervínculo visitado" xfId="713" builtinId="9" hidden="1"/>
    <cellStyle name="Hipervínculo visitado" xfId="715" builtinId="9" hidden="1"/>
    <cellStyle name="Hipervínculo visitado" xfId="717" builtinId="9" hidden="1"/>
    <cellStyle name="Hipervínculo visitado" xfId="719" builtinId="9" hidden="1"/>
    <cellStyle name="Hipervínculo visitado" xfId="721" builtinId="9" hidden="1"/>
    <cellStyle name="Hipervínculo visitado" xfId="723" builtinId="9" hidden="1"/>
    <cellStyle name="Hipervínculo visitado" xfId="725" builtinId="9" hidden="1"/>
    <cellStyle name="Hipervínculo visitado" xfId="727" builtinId="9" hidden="1"/>
    <cellStyle name="Hipervínculo visitado" xfId="729" builtinId="9" hidden="1"/>
    <cellStyle name="Hipervínculo visitado" xfId="731" builtinId="9" hidden="1"/>
    <cellStyle name="Hipervínculo visitado" xfId="733" builtinId="9" hidden="1"/>
    <cellStyle name="Hipervínculo visitado" xfId="735" builtinId="9" hidden="1"/>
    <cellStyle name="Hipervínculo visitado" xfId="737" builtinId="9" hidden="1"/>
    <cellStyle name="Hipervínculo visitado" xfId="739" builtinId="9" hidden="1"/>
    <cellStyle name="Hipervínculo visitado" xfId="741" builtinId="9" hidden="1"/>
    <cellStyle name="Hipervínculo visitado" xfId="743" builtinId="9" hidden="1"/>
    <cellStyle name="Hipervínculo visitado" xfId="745" builtinId="9" hidden="1"/>
    <cellStyle name="Hipervínculo visitado" xfId="747" builtinId="9" hidden="1"/>
    <cellStyle name="Hipervínculo visitado" xfId="749" builtinId="9" hidden="1"/>
    <cellStyle name="Hipervínculo visitado" xfId="751" builtinId="9" hidden="1"/>
    <cellStyle name="Hipervínculo visitado" xfId="753" builtinId="9" hidden="1"/>
    <cellStyle name="Hipervínculo visitado" xfId="755" builtinId="9" hidden="1"/>
    <cellStyle name="Hipervínculo visitado" xfId="757" builtinId="9" hidden="1"/>
    <cellStyle name="Hipervínculo visitado" xfId="759" builtinId="9" hidden="1"/>
    <cellStyle name="Hipervínculo visitado" xfId="761" builtinId="9" hidden="1"/>
    <cellStyle name="Hipervínculo visitado" xfId="763" builtinId="9" hidden="1"/>
    <cellStyle name="Hipervínculo visitado" xfId="765" builtinId="9" hidden="1"/>
    <cellStyle name="Hipervínculo visitado" xfId="767" builtinId="9" hidden="1"/>
    <cellStyle name="Hipervínculo visitado" xfId="769" builtinId="9" hidden="1"/>
    <cellStyle name="Hipervínculo visitado" xfId="771" builtinId="9" hidden="1"/>
    <cellStyle name="Hipervínculo visitado" xfId="773" builtinId="9" hidden="1"/>
    <cellStyle name="Hipervínculo visitado" xfId="775" builtinId="9" hidden="1"/>
    <cellStyle name="Hipervínculo visitado" xfId="777" builtinId="9" hidden="1"/>
    <cellStyle name="Hipervínculo visitado" xfId="779" builtinId="9" hidden="1"/>
    <cellStyle name="Hipervínculo visitado" xfId="781" builtinId="9" hidden="1"/>
    <cellStyle name="Hipervínculo visitado" xfId="783" builtinId="9" hidden="1"/>
    <cellStyle name="Hipervínculo visitado" xfId="785" builtinId="9" hidden="1"/>
    <cellStyle name="Hipervínculo visitado" xfId="787" builtinId="9" hidden="1"/>
    <cellStyle name="Hipervínculo visitado" xfId="789" builtinId="9" hidden="1"/>
    <cellStyle name="Hipervínculo visitado" xfId="791" builtinId="9" hidden="1"/>
    <cellStyle name="Hipervínculo visitado" xfId="793" builtinId="9" hidden="1"/>
    <cellStyle name="Hipervínculo visitado" xfId="795" builtinId="9" hidden="1"/>
    <cellStyle name="Hipervínculo visitado" xfId="797" builtinId="9" hidden="1"/>
    <cellStyle name="Hipervínculo visitado" xfId="799" builtinId="9" hidden="1"/>
    <cellStyle name="Hipervínculo visitado" xfId="801" builtinId="9" hidden="1"/>
    <cellStyle name="Hipervínculo visitado" xfId="803" builtinId="9" hidden="1"/>
    <cellStyle name="Hipervínculo visitado" xfId="805" builtinId="9" hidden="1"/>
    <cellStyle name="Hipervínculo visitado" xfId="807" builtinId="9" hidden="1"/>
    <cellStyle name="Hipervínculo visitado" xfId="809" builtinId="9" hidden="1"/>
    <cellStyle name="Hipervínculo visitado" xfId="811" builtinId="9" hidden="1"/>
    <cellStyle name="Hipervínculo visitado" xfId="813" builtinId="9" hidden="1"/>
    <cellStyle name="Hipervínculo visitado" xfId="815" builtinId="9" hidden="1"/>
    <cellStyle name="Hipervínculo visitado" xfId="817" builtinId="9" hidden="1"/>
    <cellStyle name="Hipervínculo visitado" xfId="819" builtinId="9" hidden="1"/>
    <cellStyle name="Hipervínculo visitado" xfId="821" builtinId="9" hidden="1"/>
    <cellStyle name="Hipervínculo visitado" xfId="823" builtinId="9" hidden="1"/>
    <cellStyle name="Hipervínculo visitado" xfId="825" builtinId="9" hidden="1"/>
    <cellStyle name="Hipervínculo visitado" xfId="827" builtinId="9" hidden="1"/>
    <cellStyle name="Hipervínculo visitado" xfId="829" builtinId="9" hidden="1"/>
    <cellStyle name="Hipervínculo visitado" xfId="831" builtinId="9" hidden="1"/>
    <cellStyle name="Hipervínculo visitado" xfId="833" builtinId="9" hidden="1"/>
    <cellStyle name="Hipervínculo visitado" xfId="835" builtinId="9" hidden="1"/>
    <cellStyle name="Hipervínculo visitado" xfId="837" builtinId="9" hidden="1"/>
    <cellStyle name="Hipervínculo visitado" xfId="839" builtinId="9" hidden="1"/>
    <cellStyle name="Hipervínculo visitado" xfId="841" builtinId="9" hidden="1"/>
    <cellStyle name="Hipervínculo visitado" xfId="843" builtinId="9" hidden="1"/>
    <cellStyle name="Hipervínculo visitado" xfId="845" builtinId="9" hidden="1"/>
    <cellStyle name="Hipervínculo visitado" xfId="847" builtinId="9" hidden="1"/>
    <cellStyle name="Hipervínculo visitado" xfId="849" builtinId="9" hidden="1"/>
    <cellStyle name="Hipervínculo visitado" xfId="851" builtinId="9" hidden="1"/>
    <cellStyle name="Hipervínculo visitado" xfId="853" builtinId="9" hidden="1"/>
    <cellStyle name="Hipervínculo visitado" xfId="855" builtinId="9" hidden="1"/>
    <cellStyle name="Hipervínculo visitado" xfId="857" builtinId="9" hidden="1"/>
    <cellStyle name="Hipervínculo visitado" xfId="859" builtinId="9" hidden="1"/>
    <cellStyle name="Hipervínculo visitado" xfId="861" builtinId="9" hidden="1"/>
    <cellStyle name="Hipervínculo visitado" xfId="863" builtinId="9" hidden="1"/>
    <cellStyle name="Hipervínculo visitado" xfId="865" builtinId="9" hidden="1"/>
    <cellStyle name="Hipervínculo visitado" xfId="867" builtinId="9" hidden="1"/>
    <cellStyle name="Hipervínculo visitado" xfId="869" builtinId="9" hidden="1"/>
    <cellStyle name="Hipervínculo visitado" xfId="871" builtinId="9" hidden="1"/>
    <cellStyle name="Hipervínculo visitado" xfId="873" builtinId="9" hidden="1"/>
    <cellStyle name="Hipervínculo visitado" xfId="875" builtinId="9" hidden="1"/>
    <cellStyle name="Hipervínculo visitado" xfId="877" builtinId="9" hidden="1"/>
    <cellStyle name="Hipervínculo visitado" xfId="879" builtinId="9" hidden="1"/>
    <cellStyle name="Hipervínculo visitado" xfId="881" builtinId="9" hidden="1"/>
    <cellStyle name="Hipervínculo visitado" xfId="883" builtinId="9" hidden="1"/>
    <cellStyle name="Hipervínculo visitado" xfId="885" builtinId="9" hidden="1"/>
    <cellStyle name="Hipervínculo visitado" xfId="887" builtinId="9" hidden="1"/>
    <cellStyle name="Hipervínculo visitado" xfId="889" builtinId="9" hidden="1"/>
    <cellStyle name="Hipervínculo visitado" xfId="891" builtinId="9" hidden="1"/>
    <cellStyle name="Hipervínculo visitado" xfId="893" builtinId="9" hidden="1"/>
    <cellStyle name="Hipervínculo visitado" xfId="895" builtinId="9" hidden="1"/>
    <cellStyle name="Hipervínculo visitado" xfId="897" builtinId="9" hidden="1"/>
    <cellStyle name="Hipervínculo visitado" xfId="899" builtinId="9" hidden="1"/>
    <cellStyle name="Hipervínculo visitado" xfId="901" builtinId="9" hidden="1"/>
    <cellStyle name="Hipervínculo visitado" xfId="903" builtinId="9" hidden="1"/>
    <cellStyle name="Hipervínculo visitado" xfId="905" builtinId="9" hidden="1"/>
    <cellStyle name="Hipervínculo visitado" xfId="907" builtinId="9" hidden="1"/>
    <cellStyle name="Hipervínculo visitado" xfId="909" builtinId="9" hidden="1"/>
    <cellStyle name="Hipervínculo visitado" xfId="911" builtinId="9" hidden="1"/>
    <cellStyle name="Hipervínculo visitado" xfId="913" builtinId="9" hidden="1"/>
    <cellStyle name="Hipervínculo visitado" xfId="915" builtinId="9" hidden="1"/>
    <cellStyle name="Hipervínculo visitado" xfId="917" builtinId="9" hidden="1"/>
    <cellStyle name="Hipervínculo visitado" xfId="919" builtinId="9" hidden="1"/>
    <cellStyle name="Hipervínculo visitado" xfId="921" builtinId="9" hidden="1"/>
    <cellStyle name="Hipervínculo visitado" xfId="923" builtinId="9" hidden="1"/>
    <cellStyle name="Hipervínculo visitado" xfId="925" builtinId="9" hidden="1"/>
    <cellStyle name="Hipervínculo visitado" xfId="927" builtinId="9" hidden="1"/>
    <cellStyle name="Hipervínculo visitado" xfId="929" builtinId="9" hidden="1"/>
    <cellStyle name="Hipervínculo visitado" xfId="931" builtinId="9" hidden="1"/>
    <cellStyle name="Hipervínculo visitado" xfId="933" builtinId="9" hidden="1"/>
    <cellStyle name="Hipervínculo visitado" xfId="935" builtinId="9" hidden="1"/>
    <cellStyle name="Hipervínculo visitado" xfId="937" builtinId="9" hidden="1"/>
    <cellStyle name="Hipervínculo visitado" xfId="939" builtinId="9" hidden="1"/>
    <cellStyle name="Hipervínculo visitado" xfId="941" builtinId="9" hidden="1"/>
    <cellStyle name="Hipervínculo visitado" xfId="943" builtinId="9" hidden="1"/>
    <cellStyle name="Hipervínculo visitado" xfId="946" builtinId="9" hidden="1"/>
    <cellStyle name="Hipervínculo visitado" xfId="948" builtinId="9" hidden="1"/>
    <cellStyle name="Hipervínculo visitado" xfId="950" builtinId="9" hidden="1"/>
    <cellStyle name="Hipervínculo visitado" xfId="952" builtinId="9" hidden="1"/>
    <cellStyle name="Hipervínculo visitado" xfId="954" builtinId="9" hidden="1"/>
    <cellStyle name="Hipervínculo visitado" xfId="956" builtinId="9" hidden="1"/>
    <cellStyle name="Hipervínculo visitado" xfId="958" builtinId="9" hidden="1"/>
    <cellStyle name="Hipervínculo visitado" xfId="960" builtinId="9" hidden="1"/>
    <cellStyle name="Hipervínculo visitado" xfId="962" builtinId="9" hidden="1"/>
    <cellStyle name="Hipervínculo visitado" xfId="964" builtinId="9" hidden="1"/>
    <cellStyle name="Hipervínculo visitado" xfId="966" builtinId="9" hidden="1"/>
    <cellStyle name="Hipervínculo visitado" xfId="968" builtinId="9" hidden="1"/>
    <cellStyle name="Hipervínculo visitado" xfId="970" builtinId="9" hidden="1"/>
    <cellStyle name="Hipervínculo visitado" xfId="972" builtinId="9" hidden="1"/>
    <cellStyle name="Hipervínculo visitado" xfId="974" builtinId="9" hidden="1"/>
    <cellStyle name="Hipervínculo visitado" xfId="976" builtinId="9" hidden="1"/>
    <cellStyle name="Hipervínculo visitado" xfId="978" builtinId="9" hidden="1"/>
    <cellStyle name="Hipervínculo visitado" xfId="980" builtinId="9" hidden="1"/>
    <cellStyle name="Hipervínculo visitado" xfId="982" builtinId="9" hidden="1"/>
    <cellStyle name="Hipervínculo visitado" xfId="984" builtinId="9" hidden="1"/>
    <cellStyle name="Hipervínculo visitado" xfId="986" builtinId="9" hidden="1"/>
    <cellStyle name="Hipervínculo visitado" xfId="988" builtinId="9" hidden="1"/>
    <cellStyle name="Hipervínculo visitado" xfId="990" builtinId="9" hidden="1"/>
    <cellStyle name="Hipervínculo visitado" xfId="992" builtinId="9" hidden="1"/>
    <cellStyle name="Hipervínculo visitado" xfId="994" builtinId="9" hidden="1"/>
    <cellStyle name="Hipervínculo visitado" xfId="996" builtinId="9" hidden="1"/>
    <cellStyle name="Hipervínculo visitado" xfId="998" builtinId="9" hidden="1"/>
    <cellStyle name="Hipervínculo visitado" xfId="1000" builtinId="9" hidden="1"/>
    <cellStyle name="Hipervínculo visitado" xfId="1002" builtinId="9" hidden="1"/>
    <cellStyle name="Hipervínculo visitado" xfId="1004" builtinId="9" hidden="1"/>
    <cellStyle name="Hipervínculo visitado" xfId="1006" builtinId="9" hidden="1"/>
    <cellStyle name="Hipervínculo visitado" xfId="1008" builtinId="9" hidden="1"/>
    <cellStyle name="Hipervínculo visitado" xfId="1010" builtinId="9" hidden="1"/>
    <cellStyle name="Hipervínculo visitado" xfId="1012" builtinId="9" hidden="1"/>
    <cellStyle name="Hipervínculo visitado" xfId="1014" builtinId="9" hidden="1"/>
    <cellStyle name="Hipervínculo visitado" xfId="1016" builtinId="9" hidden="1"/>
    <cellStyle name="Hipervínculo visitado" xfId="1018" builtinId="9" hidden="1"/>
    <cellStyle name="Hipervínculo visitado" xfId="1020" builtinId="9" hidden="1"/>
    <cellStyle name="Hipervínculo visitado" xfId="1022" builtinId="9" hidden="1"/>
    <cellStyle name="Hipervínculo visitado" xfId="1024" builtinId="9" hidden="1"/>
    <cellStyle name="Hipervínculo visitado" xfId="1026" builtinId="9" hidden="1"/>
    <cellStyle name="Hipervínculo visitado" xfId="1028" builtinId="9" hidden="1"/>
    <cellStyle name="Hipervínculo visitado" xfId="1030" builtinId="9" hidden="1"/>
    <cellStyle name="Hipervínculo visitado" xfId="1032" builtinId="9" hidden="1"/>
    <cellStyle name="Hipervínculo visitado" xfId="1034" builtinId="9" hidden="1"/>
    <cellStyle name="Hipervínculo visitado" xfId="1036" builtinId="9" hidden="1"/>
    <cellStyle name="Hipervínculo visitado" xfId="1038" builtinId="9" hidden="1"/>
    <cellStyle name="Hipervínculo visitado" xfId="1040" builtinId="9" hidden="1"/>
    <cellStyle name="Hipervínculo visitado" xfId="1042" builtinId="9" hidden="1"/>
    <cellStyle name="Hipervínculo visitado" xfId="1044" builtinId="9" hidden="1"/>
    <cellStyle name="Hipervínculo visitado" xfId="1046" builtinId="9" hidden="1"/>
    <cellStyle name="Hipervínculo visitado" xfId="1048" builtinId="9" hidden="1"/>
    <cellStyle name="Hipervínculo visitado" xfId="1049" builtinId="9" hidden="1"/>
    <cellStyle name="Hipervínculo visitado" xfId="1051" builtinId="9" hidden="1"/>
    <cellStyle name="Hipervínculo visitado" xfId="1053" builtinId="9" hidden="1"/>
    <cellStyle name="Hipervínculo visitado" xfId="1055" builtinId="9" hidden="1"/>
    <cellStyle name="Hipervínculo visitado" xfId="1057" builtinId="9" hidden="1"/>
    <cellStyle name="Hipervínculo visitado" xfId="1059" builtinId="9" hidden="1"/>
    <cellStyle name="Hipervínculo visitado" xfId="1061" builtinId="9" hidden="1"/>
    <cellStyle name="Hipervínculo visitado" xfId="1063" builtinId="9" hidden="1"/>
    <cellStyle name="Hipervínculo visitado" xfId="1065" builtinId="9" hidden="1"/>
    <cellStyle name="Hipervínculo visitado" xfId="1067" builtinId="9" hidden="1"/>
    <cellStyle name="Hipervínculo visitado" xfId="1069" builtinId="9" hidden="1"/>
    <cellStyle name="Hipervínculo visitado" xfId="1071" builtinId="9" hidden="1"/>
    <cellStyle name="Hipervínculo visitado" xfId="1073" builtinId="9" hidden="1"/>
    <cellStyle name="Hipervínculo visitado" xfId="1075" builtinId="9" hidden="1"/>
    <cellStyle name="Hipervínculo visitado" xfId="1077" builtinId="9" hidden="1"/>
    <cellStyle name="Hipervínculo visitado" xfId="1079" builtinId="9" hidden="1"/>
    <cellStyle name="Hipervínculo visitado" xfId="1081" builtinId="9" hidden="1"/>
    <cellStyle name="Hipervínculo visitado" xfId="1083" builtinId="9" hidden="1"/>
    <cellStyle name="Hipervínculo visitado" xfId="1085" builtinId="9" hidden="1"/>
    <cellStyle name="Hipervínculo visitado" xfId="1087" builtinId="9" hidden="1"/>
    <cellStyle name="Hipervínculo visitado" xfId="1089" builtinId="9" hidden="1"/>
    <cellStyle name="Hipervínculo visitado" xfId="1091" builtinId="9" hidden="1"/>
    <cellStyle name="Hipervínculo visitado" xfId="1093" builtinId="9" hidden="1"/>
    <cellStyle name="Hipervínculo visitado" xfId="1095" builtinId="9" hidden="1"/>
    <cellStyle name="Hipervínculo visitado" xfId="1097" builtinId="9" hidden="1"/>
    <cellStyle name="Hipervínculo visitado" xfId="1099" builtinId="9" hidden="1"/>
    <cellStyle name="Hipervínculo visitado" xfId="1101" builtinId="9" hidden="1"/>
    <cellStyle name="Hipervínculo visitado" xfId="1103" builtinId="9" hidden="1"/>
    <cellStyle name="Hipervínculo visitado" xfId="1105" builtinId="9" hidden="1"/>
    <cellStyle name="Hipervínculo visitado" xfId="1107" builtinId="9" hidden="1"/>
    <cellStyle name="Hipervínculo visitado" xfId="1109" builtinId="9" hidden="1"/>
    <cellStyle name="Hipervínculo visitado" xfId="1111" builtinId="9" hidden="1"/>
    <cellStyle name="Hipervínculo visitado" xfId="1113" builtinId="9" hidden="1"/>
    <cellStyle name="Hipervínculo visitado" xfId="1115" builtinId="9" hidden="1"/>
    <cellStyle name="Hipervínculo visitado" xfId="1117" builtinId="9" hidden="1"/>
    <cellStyle name="Hipervínculo visitado" xfId="1119" builtinId="9" hidden="1"/>
    <cellStyle name="Hipervínculo visitado" xfId="1121" builtinId="9" hidden="1"/>
    <cellStyle name="Hipervínculo visitado" xfId="1123" builtinId="9" hidden="1"/>
    <cellStyle name="Hipervínculo visitado" xfId="1125" builtinId="9" hidden="1"/>
    <cellStyle name="Hipervínculo visitado" xfId="1127" builtinId="9" hidden="1"/>
    <cellStyle name="Hipervínculo visitado" xfId="1129" builtinId="9" hidden="1"/>
    <cellStyle name="Hipervínculo visitado" xfId="1131" builtinId="9" hidden="1"/>
    <cellStyle name="Hipervínculo visitado" xfId="1133" builtinId="9" hidden="1"/>
    <cellStyle name="Hipervínculo visitado" xfId="1135" builtinId="9" hidden="1"/>
    <cellStyle name="Hipervínculo visitado" xfId="1137" builtinId="9" hidden="1"/>
    <cellStyle name="Hipervínculo visitado" xfId="1139" builtinId="9" hidden="1"/>
    <cellStyle name="Hipervínculo visitado" xfId="1141" builtinId="9" hidden="1"/>
    <cellStyle name="Hipervínculo visitado" xfId="1143" builtinId="9" hidden="1"/>
    <cellStyle name="Hipervínculo visitado" xfId="1145" builtinId="9" hidden="1"/>
    <cellStyle name="Hipervínculo visitado" xfId="1147" builtinId="9" hidden="1"/>
    <cellStyle name="Hipervínculo visitado" xfId="1149" builtinId="9" hidden="1"/>
    <cellStyle name="Hipervínculo visitado" xfId="1151" builtinId="9" hidden="1"/>
    <cellStyle name="Normal" xfId="0" builtinId="0"/>
    <cellStyle name="Normal 2" xfId="3"/>
    <cellStyle name="Normal 2 2" xfId="110"/>
    <cellStyle name="Normal 2 3" xfId="423"/>
    <cellStyle name="Normal 2 4" xfId="1152"/>
    <cellStyle name="Normal 3 2" xfId="1"/>
    <cellStyle name="Normal 5" xfId="109"/>
    <cellStyle name="Porcentaje" xfId="108" builtinId="5"/>
    <cellStyle name="Porcentual 2" xfId="2"/>
  </cellStyles>
  <dxfs count="21">
    <dxf>
      <font>
        <b val="0"/>
        <i val="0"/>
        <strike val="0"/>
        <condense val="0"/>
        <extend val="0"/>
        <outline val="0"/>
        <shadow val="0"/>
        <u val="none"/>
        <vertAlign val="baseline"/>
        <sz val="8"/>
        <color theme="1"/>
        <name val="Arial"/>
        <scheme val="none"/>
      </font>
      <fill>
        <patternFill patternType="solid">
          <fgColor theme="0" tint="-0.14999847407452621"/>
          <bgColor theme="0"/>
        </patternFill>
      </fill>
      <alignment horizontal="general" vertical="center" textRotation="0" wrapText="1" indent="0" justifyLastLine="0" shrinkToFit="0" readingOrder="0"/>
      <border diagonalUp="0" diagonalDown="0" outline="0">
        <left style="thin">
          <color theme="1"/>
        </left>
        <right style="thin">
          <color theme="1"/>
        </right>
        <top style="thin">
          <color theme="1"/>
        </top>
        <bottom/>
      </border>
    </dxf>
    <dxf>
      <font>
        <b val="0"/>
        <i val="0"/>
        <strike val="0"/>
        <condense val="0"/>
        <extend val="0"/>
        <outline val="0"/>
        <shadow val="0"/>
        <u val="none"/>
        <vertAlign val="baseline"/>
        <sz val="8"/>
        <color theme="1"/>
        <name val="Arial"/>
        <scheme val="none"/>
      </font>
      <fill>
        <patternFill patternType="solid">
          <fgColor theme="4" tint="0.79998168889431442"/>
          <bgColor theme="0"/>
        </patternFill>
      </fill>
      <alignment horizontal="general"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8"/>
        <color theme="1"/>
        <name val="Arial"/>
        <scheme val="none"/>
      </font>
      <numFmt numFmtId="164" formatCode="dd/mmmm/yyyy"/>
      <fill>
        <patternFill patternType="solid">
          <fgColor theme="4" tint="0.79998168889431442"/>
          <bgColor theme="0"/>
        </patternFill>
      </fill>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8"/>
        <color theme="1"/>
        <name val="Arial"/>
        <scheme val="none"/>
      </font>
      <numFmt numFmtId="164" formatCode="dd/mmmm/yyyy"/>
      <fill>
        <patternFill patternType="solid">
          <fgColor theme="4" tint="0.79998168889431442"/>
          <bgColor theme="0"/>
        </patternFill>
      </fill>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8"/>
        <color theme="1"/>
        <name val="Arial"/>
        <scheme val="none"/>
      </font>
      <numFmt numFmtId="164" formatCode="dd/mmmm/yyyy"/>
      <fill>
        <patternFill patternType="solid">
          <fgColor theme="4" tint="0.79998168889431442"/>
          <bgColor theme="0"/>
        </patternFill>
      </fill>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8"/>
        <color theme="1"/>
        <name val="Arial"/>
        <scheme val="none"/>
      </font>
      <numFmt numFmtId="164" formatCode="dd/mmmm/yyyy"/>
      <fill>
        <patternFill patternType="solid">
          <fgColor theme="4" tint="0.79998168889431442"/>
          <bgColor theme="0"/>
        </patternFill>
      </fill>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8"/>
        <color theme="1"/>
        <name val="Arial"/>
        <scheme val="none"/>
      </font>
      <numFmt numFmtId="164" formatCode="dd/mmmm/yyyy"/>
      <fill>
        <patternFill patternType="solid">
          <fgColor theme="4" tint="0.79998168889431442"/>
          <bgColor theme="0"/>
        </patternFill>
      </fill>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8"/>
        <color theme="1"/>
        <name val="Arial"/>
        <scheme val="none"/>
      </font>
      <numFmt numFmtId="164" formatCode="dd/mmmm/yyyy"/>
      <fill>
        <patternFill patternType="solid">
          <fgColor theme="4" tint="0.79998168889431442"/>
          <bgColor theme="0"/>
        </patternFill>
      </fill>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8"/>
        <color theme="1"/>
        <name val="Arial"/>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8"/>
        <color theme="1"/>
        <name val="Arial"/>
        <scheme val="none"/>
      </font>
      <numFmt numFmtId="164" formatCode="dd/mmmm/yyyy"/>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8"/>
        <color indexed="8"/>
        <name val="Arial"/>
        <scheme val="none"/>
      </font>
      <numFmt numFmtId="164" formatCode="dd/mmmm/yyyy"/>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8"/>
        <color indexed="8"/>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8"/>
        <color theme="1"/>
        <name val="Arial"/>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8"/>
        <color theme="1"/>
        <name val="Arial"/>
        <scheme val="none"/>
      </font>
      <numFmt numFmtId="0" formatCode="General"/>
      <fill>
        <patternFill patternType="solid">
          <fgColor indexed="64"/>
          <bgColor theme="0"/>
        </patternFill>
      </fill>
      <alignment horizontal="general"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8"/>
        <color theme="1"/>
        <name val="Arial"/>
        <scheme val="none"/>
      </font>
      <numFmt numFmtId="0" formatCode="General"/>
      <fill>
        <patternFill patternType="solid">
          <fgColor theme="4" tint="0.79998168889431442"/>
          <bgColor theme="0"/>
        </patternFill>
      </fill>
      <alignment horizontal="general"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8"/>
        <color theme="1"/>
        <name val="Arial"/>
        <scheme val="none"/>
      </font>
      <numFmt numFmtId="0" formatCode="General"/>
      <fill>
        <patternFill patternType="solid">
          <fgColor theme="4" tint="0.79998168889431442"/>
          <bgColor theme="0"/>
        </patternFill>
      </fill>
      <alignment horizontal="general"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8"/>
        <color theme="1"/>
        <name val="Arial"/>
        <scheme val="none"/>
      </font>
      <numFmt numFmtId="0" formatCode="General"/>
      <fill>
        <patternFill patternType="solid">
          <fgColor theme="4" tint="0.79998168889431442"/>
          <bgColor theme="0"/>
        </patternFill>
      </fill>
      <alignment horizontal="general"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8"/>
        <color theme="1"/>
        <name val="Arial"/>
        <scheme val="none"/>
      </font>
      <fill>
        <patternFill patternType="solid">
          <fgColor theme="4" tint="0.79998168889431442"/>
          <bgColor theme="0"/>
        </patternFill>
      </fill>
      <alignment horizontal="center" vertical="center" textRotation="0" wrapText="0" indent="0" justifyLastLine="0" shrinkToFit="0" readingOrder="0"/>
      <border diagonalUp="0" diagonalDown="0" outline="0">
        <left/>
        <right/>
        <top style="thin">
          <color auto="1"/>
        </top>
        <bottom/>
      </border>
    </dxf>
    <dxf>
      <border outline="0">
        <left style="thin">
          <color auto="1"/>
        </left>
        <top style="thin">
          <color auto="1"/>
        </top>
      </border>
    </dxf>
    <dxf>
      <font>
        <b val="0"/>
        <i val="0"/>
        <strike val="0"/>
        <condense val="0"/>
        <extend val="0"/>
        <outline val="0"/>
        <shadow val="0"/>
        <u val="none"/>
        <vertAlign val="baseline"/>
        <sz val="8"/>
        <color theme="1"/>
        <name val="Arial"/>
        <scheme val="none"/>
      </font>
      <fill>
        <patternFill patternType="solid">
          <fgColor theme="4" tint="0.79998168889431442"/>
          <bgColor theme="0"/>
        </patternFill>
      </fill>
      <alignment horizontal="center" vertical="center" textRotation="0" wrapText="1" indent="0" justifyLastLine="0" shrinkToFit="0" readingOrder="0"/>
    </dxf>
    <dxf>
      <font>
        <b/>
        <i val="0"/>
        <strike val="0"/>
        <condense val="0"/>
        <extend val="0"/>
        <outline val="0"/>
        <shadow val="0"/>
        <u val="none"/>
        <vertAlign val="baseline"/>
        <sz val="10"/>
        <color theme="0"/>
        <name val="Arial"/>
        <scheme val="none"/>
      </font>
      <fill>
        <patternFill patternType="solid">
          <fgColor theme="1"/>
          <bgColor theme="1"/>
        </patternFill>
      </fill>
      <alignment horizontal="center" vertical="center" textRotation="0" wrapText="1" indent="0" justifyLastLine="0" shrinkToFit="0" readingOrder="0"/>
    </dxf>
  </dxfs>
  <tableStyles count="1" defaultTableStyle="TableStyleMedium9" defaultPivotStyle="PivotStyleLight16">
    <tableStyle name="Estilo de tabla 1" pivot="0" count="0"/>
  </tableStyles>
  <colors>
    <mruColors>
      <color rgb="FF0038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[PLAN DE ACCION IDU  Consolidado IDU 2016 final.xlsx]CONSOLIDADO 2016!Tabla 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Producto por proceso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'CONSOLIDADO 2016'!$B$4</c:f>
              <c:strCache>
                <c:ptCount val="1"/>
                <c:pt idx="0">
                  <c:v>Total</c:v>
                </c:pt>
              </c:strCache>
            </c:strRef>
          </c:tx>
          <c:spPr>
            <a:solidFill>
              <a:schemeClr val="accent1"/>
            </a:solidFill>
            <a:ln>
              <a:noFill/>
            </a:ln>
            <a:effectLst/>
          </c:spPr>
          <c:invertIfNegative val="0"/>
          <c:cat>
            <c:strRef>
              <c:f>'CONSOLIDADO 2016'!$A$5:$A$37</c:f>
              <c:strCache>
                <c:ptCount val="32"/>
                <c:pt idx="0">
                  <c:v>STESV</c:v>
                </c:pt>
                <c:pt idx="1">
                  <c:v>DTD</c:v>
                </c:pt>
                <c:pt idx="2">
                  <c:v>OAP</c:v>
                </c:pt>
                <c:pt idx="3">
                  <c:v>STMSV</c:v>
                </c:pt>
                <c:pt idx="4">
                  <c:v>DTDP</c:v>
                </c:pt>
                <c:pt idx="5">
                  <c:v>DTE</c:v>
                </c:pt>
                <c:pt idx="6">
                  <c:v>SGDU</c:v>
                </c:pt>
                <c:pt idx="7">
                  <c:v>DTM</c:v>
                </c:pt>
                <c:pt idx="8">
                  <c:v>STTR</c:v>
                </c:pt>
                <c:pt idx="9">
                  <c:v>DTAI</c:v>
                </c:pt>
                <c:pt idx="10">
                  <c:v>SGGC</c:v>
                </c:pt>
                <c:pt idx="11">
                  <c:v>STPC</c:v>
                </c:pt>
                <c:pt idx="12">
                  <c:v>STRH</c:v>
                </c:pt>
                <c:pt idx="13">
                  <c:v>STMST</c:v>
                </c:pt>
                <c:pt idx="14">
                  <c:v>OTC</c:v>
                </c:pt>
                <c:pt idx="15">
                  <c:v>STRT</c:v>
                </c:pt>
                <c:pt idx="16">
                  <c:v>SGI</c:v>
                </c:pt>
                <c:pt idx="17">
                  <c:v>SGJ</c:v>
                </c:pt>
                <c:pt idx="18">
                  <c:v>DTAV</c:v>
                </c:pt>
                <c:pt idx="19">
                  <c:v>DTC</c:v>
                </c:pt>
                <c:pt idx="20">
                  <c:v>OAC</c:v>
                </c:pt>
                <c:pt idx="21">
                  <c:v>STOP</c:v>
                </c:pt>
                <c:pt idx="22">
                  <c:v>STRF</c:v>
                </c:pt>
                <c:pt idx="23">
                  <c:v>OCI</c:v>
                </c:pt>
                <c:pt idx="24">
                  <c:v>STEST</c:v>
                </c:pt>
                <c:pt idx="25">
                  <c:v>DTGC</c:v>
                </c:pt>
                <c:pt idx="26">
                  <c:v>DTPS</c:v>
                </c:pt>
                <c:pt idx="27">
                  <c:v>STJEF</c:v>
                </c:pt>
                <c:pt idx="28">
                  <c:v>OCD</c:v>
                </c:pt>
                <c:pt idx="29">
                  <c:v>DTP</c:v>
                </c:pt>
                <c:pt idx="30">
                  <c:v>DTAF</c:v>
                </c:pt>
                <c:pt idx="31">
                  <c:v>DTGJ</c:v>
                </c:pt>
              </c:strCache>
            </c:strRef>
          </c:cat>
          <c:val>
            <c:numRef>
              <c:f>'CONSOLIDADO 2016'!$B$5:$B$37</c:f>
              <c:numCache>
                <c:formatCode>General</c:formatCode>
                <c:ptCount val="32"/>
                <c:pt idx="0">
                  <c:v>381</c:v>
                </c:pt>
                <c:pt idx="1">
                  <c:v>78</c:v>
                </c:pt>
                <c:pt idx="2">
                  <c:v>34</c:v>
                </c:pt>
                <c:pt idx="3">
                  <c:v>22</c:v>
                </c:pt>
                <c:pt idx="4">
                  <c:v>14</c:v>
                </c:pt>
                <c:pt idx="5">
                  <c:v>13</c:v>
                </c:pt>
                <c:pt idx="6">
                  <c:v>10</c:v>
                </c:pt>
                <c:pt idx="7">
                  <c:v>9</c:v>
                </c:pt>
                <c:pt idx="8">
                  <c:v>9</c:v>
                </c:pt>
                <c:pt idx="9">
                  <c:v>9</c:v>
                </c:pt>
                <c:pt idx="10">
                  <c:v>9</c:v>
                </c:pt>
                <c:pt idx="11">
                  <c:v>8</c:v>
                </c:pt>
                <c:pt idx="12">
                  <c:v>8</c:v>
                </c:pt>
                <c:pt idx="13">
                  <c:v>7</c:v>
                </c:pt>
                <c:pt idx="14">
                  <c:v>7</c:v>
                </c:pt>
                <c:pt idx="15">
                  <c:v>7</c:v>
                </c:pt>
                <c:pt idx="16">
                  <c:v>7</c:v>
                </c:pt>
                <c:pt idx="17">
                  <c:v>7</c:v>
                </c:pt>
                <c:pt idx="18">
                  <c:v>7</c:v>
                </c:pt>
                <c:pt idx="19">
                  <c:v>6</c:v>
                </c:pt>
                <c:pt idx="20">
                  <c:v>6</c:v>
                </c:pt>
                <c:pt idx="21">
                  <c:v>6</c:v>
                </c:pt>
                <c:pt idx="22">
                  <c:v>6</c:v>
                </c:pt>
                <c:pt idx="23">
                  <c:v>6</c:v>
                </c:pt>
                <c:pt idx="24">
                  <c:v>6</c:v>
                </c:pt>
                <c:pt idx="25">
                  <c:v>4</c:v>
                </c:pt>
                <c:pt idx="26">
                  <c:v>4</c:v>
                </c:pt>
                <c:pt idx="27">
                  <c:v>4</c:v>
                </c:pt>
                <c:pt idx="28">
                  <c:v>3</c:v>
                </c:pt>
                <c:pt idx="29">
                  <c:v>3</c:v>
                </c:pt>
                <c:pt idx="30">
                  <c:v>2</c:v>
                </c:pt>
                <c:pt idx="31">
                  <c:v>2</c:v>
                </c:pt>
              </c:numCache>
            </c:numRef>
          </c:val>
        </c:ser>
        <c:dLbls>
          <c:showLegendKey val="0"/>
          <c:showVal val="0"/>
          <c:showCatName val="0"/>
          <c:showSerName val="0"/>
          <c:showPercent val="0"/>
          <c:showBubbleSize val="0"/>
        </c:dLbls>
        <c:gapWidth val="219"/>
        <c:overlap val="-27"/>
        <c:axId val="413322832"/>
        <c:axId val="425755000"/>
      </c:barChart>
      <c:catAx>
        <c:axId val="413322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5755000"/>
        <c:crosses val="autoZero"/>
        <c:auto val="1"/>
        <c:lblAlgn val="ctr"/>
        <c:lblOffset val="100"/>
        <c:noMultiLvlLbl val="0"/>
      </c:catAx>
      <c:valAx>
        <c:axId val="4257550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332283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104774</xdr:colOff>
      <xdr:row>3</xdr:row>
      <xdr:rowOff>9525</xdr:rowOff>
    </xdr:from>
    <xdr:to>
      <xdr:col>14</xdr:col>
      <xdr:colOff>190500</xdr:colOff>
      <xdr:row>32</xdr:row>
      <xdr:rowOff>76200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426039</xdr:colOff>
      <xdr:row>0</xdr:row>
      <xdr:rowOff>76199</xdr:rowOff>
    </xdr:from>
    <xdr:to>
      <xdr:col>9</xdr:col>
      <xdr:colOff>436839</xdr:colOff>
      <xdr:row>3</xdr:row>
      <xdr:rowOff>84664</xdr:rowOff>
    </xdr:to>
    <xdr:pic>
      <xdr:nvPicPr>
        <xdr:cNvPr id="2" name="Imagen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2161" t="73633" r="88985" b="14561"/>
        <a:stretch>
          <a:fillRect/>
        </a:stretch>
      </xdr:blipFill>
      <xdr:spPr bwMode="auto">
        <a:xfrm>
          <a:off x="9855789" y="76199"/>
          <a:ext cx="854443" cy="498322"/>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Volumes/JOHNQUI/IDU/ss04cc01/GrupoOperativoSIG/Users/pccampos1/Downloads/Metas%20plataforma%20estrategica%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ion-visión-objetivos"/>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ohn Alexander Quiroga Fuquene" refreshedDate="42751.407524652779" createdVersion="5" refreshedVersion="5" minRefreshableVersion="3" recordCount="734">
  <cacheSource type="worksheet">
    <worksheetSource ref="A13:R747" sheet="Plan de Acción"/>
  </cacheSource>
  <cacheFields count="18">
    <cacheField name="ÁREA" numFmtId="0">
      <sharedItems containsBlank="1" count="33">
        <s v="OAC"/>
        <s v="OCI"/>
        <s v="OAP"/>
        <s v="OTC"/>
        <s v="SGDU"/>
        <s v="SGI"/>
        <s v="SGJ"/>
        <s v="SGGC"/>
        <s v="DTP"/>
        <s v="DTD"/>
        <s v="DTDP"/>
        <s v="DTPS"/>
        <s v="DTGJ"/>
        <s v="DTAF"/>
        <s v="DTAV"/>
        <s v="DTE"/>
        <m/>
        <s v="STEST"/>
        <s v="STJEF"/>
        <s v="STMST"/>
        <s v="STMSV"/>
        <s v="STOP"/>
        <s v="STTR"/>
        <s v="STPC"/>
        <s v="STRF"/>
        <s v="STRH"/>
        <s v="STRT"/>
        <s v="DTGC"/>
        <s v="DTC"/>
        <s v="STESV"/>
        <s v="DTAI"/>
        <s v="DTM"/>
        <s v="OCD"/>
      </sharedItems>
    </cacheField>
    <cacheField name="OBJETIVO ESTRATÉGICO" numFmtId="0">
      <sharedItems containsBlank="1"/>
    </cacheField>
    <cacheField name="META ESTRATÉGICA" numFmtId="0">
      <sharedItems containsBlank="1"/>
    </cacheField>
    <cacheField name="PROCESO " numFmtId="0">
      <sharedItems containsBlank="1" count="23">
        <s v="Comunicaciones"/>
        <s v="Evaluación y Control"/>
        <s v="Mejoramiento Continuo"/>
        <s v="Planeación Estratégica"/>
        <s v="Gestión Integral de Proyectos"/>
        <s v="Gestión Ambiental, Calidad y S&amp;SO"/>
        <s v="Gestión Social y Participación Ciudadana"/>
        <s v="Factibilidad de Proyectos"/>
        <s v="Gestión Financiera"/>
        <s v="Gestión Interinstitucional"/>
        <s v="Diseño de Proyectos"/>
        <s v="Ejecución de Obras"/>
        <s v="Gestión Legal"/>
        <s v="Gestión Documental"/>
        <s v="Gestión Contractual"/>
        <s v="Conservación de Infraestructura"/>
        <s v="Gestión del Talento Humano"/>
        <s v="Gestión Predial"/>
        <s v="Gestión de la Valorización y Financiación"/>
        <s v="Innovación y Gestión del Conocimiento"/>
        <m/>
        <s v="Gestión de Recursos Físicos"/>
        <s v="Gestión Tecnologías de información y comunicación"/>
      </sharedItems>
    </cacheField>
    <cacheField name="INICIATIVA ESTRATÉGICA" numFmtId="0">
      <sharedItems containsBlank="1" longText="1"/>
    </cacheField>
    <cacheField name="PRODUCTO" numFmtId="0">
      <sharedItems containsBlank="1" longText="1"/>
    </cacheField>
    <cacheField name="RESPONSABLES" numFmtId="1">
      <sharedItems containsBlank="1" longText="1"/>
    </cacheField>
    <cacheField name="FECHA_x000a_PROGRAMADA" numFmtId="164">
      <sharedItems containsDate="1" containsBlank="1" containsMixedTypes="1" minDate="2016-01-10T00:00:00" maxDate="2017-01-02T00:00:00"/>
    </cacheField>
    <cacheField name="FECHA_x000a_EJECUTADA" numFmtId="164">
      <sharedItems containsDate="1" containsBlank="1" containsMixedTypes="1" minDate="2015-04-30T00:00:00" maxDate="2017-01-01T00:00:00"/>
    </cacheField>
    <cacheField name="% de Avance" numFmtId="0">
      <sharedItems containsBlank="1" containsMixedTypes="1" containsNumber="1" minValue="0" maxValue="21.72"/>
    </cacheField>
    <cacheField name="FECHA PROGRAMADA3" numFmtId="0">
      <sharedItems containsNonDate="0" containsString="0" containsBlank="1"/>
    </cacheField>
    <cacheField name="FECHA EJECUTADA4" numFmtId="164">
      <sharedItems containsNonDate="0" containsString="0" containsBlank="1"/>
    </cacheField>
    <cacheField name="FECHA PROGRAMADA5" numFmtId="164">
      <sharedItems containsNonDate="0" containsString="0" containsBlank="1"/>
    </cacheField>
    <cacheField name="FECHA EJECUTADA6" numFmtId="164">
      <sharedItems containsNonDate="0" containsString="0" containsBlank="1"/>
    </cacheField>
    <cacheField name="FECHA PROGRAMADA7" numFmtId="164">
      <sharedItems containsNonDate="0" containsString="0" containsBlank="1"/>
    </cacheField>
    <cacheField name="Columna1" numFmtId="164">
      <sharedItems containsNonDate="0" containsString="0" containsBlank="1"/>
    </cacheField>
    <cacheField name="Columna2" numFmtId="0">
      <sharedItems containsNonDate="0" containsString="0" containsBlank="1"/>
    </cacheField>
    <cacheField name="ACTIVIDADES EJECUTADAS A 30-ABR-2016_x000a_(AVANCE)"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34">
  <r>
    <x v="0"/>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0"/>
    <s v="Formular e implementar estrategias que propicien y desarrollen los procesos de comunicación eficaces que aporten al reconocimiento de la misión del IDU en la ciudad."/>
    <s v="Diseñar e implementar 3 campañas de comunicación institucional según el plan estratégico de la entidad."/>
    <s v="OAC"/>
    <d v="2016-12-31T00:00:00"/>
    <d v="2016-04-30T00:00:00"/>
    <n v="0.33329999999999999"/>
    <m/>
    <m/>
    <m/>
    <m/>
    <m/>
    <m/>
    <m/>
    <s v="Se efectuó una campaña."/>
  </r>
  <r>
    <x v="0"/>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0"/>
    <s v="Formular e implementar estrategias que propicien y desarrollen los procesos de comunicación eficaces que aporten al reconocimiento de la misión del IDU en la ciudad."/>
    <s v="Articular un enlace con los medios de comunicación a través de 48 ruedas de prensa y 800 comunicados."/>
    <s v="OAC"/>
    <d v="2016-12-31T00:00:00"/>
    <d v="2016-04-30T00:00:00"/>
    <s v="25% en ruedas de prensa y 20% en comunicados"/>
    <m/>
    <m/>
    <m/>
    <m/>
    <m/>
    <m/>
    <m/>
    <s v="Se han efectuado 12 ruedas de prensa y 24 comunicados."/>
  </r>
  <r>
    <x v="0"/>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0"/>
    <s v="Formular e implementar estrategias que propicien y desarrollen los procesos de comunicación eficaces que aporten al reconocimiento de la misión del IDU en la ciudad."/>
    <s v="Realizar 104 actualizaciones anuales a la intranet de la entidad. "/>
    <s v="OAC"/>
    <d v="2016-12-31T00:00:00"/>
    <d v="2016-04-30T00:00:00"/>
    <n v="1"/>
    <m/>
    <m/>
    <m/>
    <m/>
    <m/>
    <m/>
    <m/>
    <s v="Se efectuaron 91 actualización de las 91 solicitadas."/>
  </r>
  <r>
    <x v="0"/>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0"/>
    <s v="Formular e implementar estrategias que propicien y desarrollen los procesos de comunicación eficaces que aporten al reconocimiento de la misión del IDU en la ciudad."/>
    <s v="Enviar 520 mailing anuales a los funcionarios de la entidad."/>
    <s v="OAC"/>
    <d v="2016-12-31T00:00:00"/>
    <d v="2016-04-30T00:00:00"/>
    <n v="0.17"/>
    <m/>
    <m/>
    <m/>
    <m/>
    <m/>
    <m/>
    <m/>
    <s v="Se han enviado 89 mailling."/>
  </r>
  <r>
    <x v="0"/>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0"/>
    <s v="Formular e implementar estrategias que propicien y desarrollen los procesos de comunicación eficaces que aporten al reconocimiento de la misión del IDU en la ciudad."/>
    <s v="Gestionar la elaboración y supervisión de 2000 piezas anuales de comunicación en obra."/>
    <s v="OAC"/>
    <d v="2016-12-31T00:00:00"/>
    <d v="2016-04-30T00:00:00"/>
    <n v="1"/>
    <m/>
    <m/>
    <m/>
    <m/>
    <m/>
    <m/>
    <m/>
    <s v="Se han tramitado 312 piezas de las 312 solicitadas."/>
  </r>
  <r>
    <x v="0"/>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0"/>
    <s v="Formular e implementar estrategias que propicien y desarrollen los procesos de comunicación eficaces que aporten al reconocimiento de la misión del IDU en la ciudad."/>
    <s v="Realizar 12 campañas anuales en redes sociales."/>
    <s v="OAC"/>
    <d v="2016-12-31T00:00:00"/>
    <d v="2016-04-30T00:00:00"/>
    <n v="0.33329999999999999"/>
    <m/>
    <m/>
    <m/>
    <m/>
    <m/>
    <m/>
    <m/>
    <s v="Se han realizado 4 campañas en redes sociales."/>
  </r>
  <r>
    <x v="1"/>
    <s v="3. Dirigir la gestión del IDU hacia una Entidad transparente, fortalecida, coordinada y dinámica con el fin de asumir los retos de la Bogotá Humana."/>
    <s v="3.14 Evaluar el 100% de los procesos y la gestión de las dependencias del IDU."/>
    <x v="1"/>
    <s v="Efectuar visitas de auditoría a los diferentes procesos de la entidad."/>
    <s v="Informes."/>
    <s v="Jefe de Oficina auditores asignados"/>
    <d v="2016-12-31T00:00:00"/>
    <m/>
    <n v="0.32"/>
    <m/>
    <m/>
    <m/>
    <m/>
    <m/>
    <m/>
    <m/>
    <s v="Se presentaron 19  informes de auditorías y de asesorías."/>
  </r>
  <r>
    <x v="1"/>
    <s v="3. Dirigir la gestión del IDU hacia una Entidad transparente, fortalecida, coordinada y dinámica con el fin de asumir los retos de la Bogotá Humana."/>
    <s v="3.14 Evaluar el 100% de los procesos y la gestión de las dependencias del IDU."/>
    <x v="1"/>
    <s v="Efectuar evaluación de la gestión de las dependencias."/>
    <s v="Informes."/>
    <s v="Jefe de Oficina auditores asignados"/>
    <d v="2016-12-31T00:00:00"/>
    <m/>
    <n v="1"/>
    <m/>
    <m/>
    <m/>
    <m/>
    <m/>
    <m/>
    <m/>
    <s v="Se realizó evaluación a los indicadores de gestión de las 32 dependencias y se presentó el informe consolidado a la Dirección."/>
  </r>
  <r>
    <x v="1"/>
    <s v="3. Dirigir la gestión del IDU hacia una Entidad transparente, fortalecida, coordinada y dinámica con el fin de asumir los retos de la Bogotá Humana."/>
    <s v="3.20 Cumplir la totalidad de los planes de mejoramiento establecidos por los entes de control internos y externos, en la vigencia correspondiente."/>
    <x v="2"/>
    <s v="Fomentar cultura de autocontrol en el cumplimiento de metas de planes de mejoramiento."/>
    <s v="Informe de seguimiento Contraloría de Bogotá."/>
    <s v="Jefe de Oficina auditores asignados"/>
    <d v="2016-12-31T00:00:00"/>
    <m/>
    <n v="0"/>
    <m/>
    <m/>
    <m/>
    <m/>
    <m/>
    <m/>
    <m/>
    <s v="De acuerdo con el memorando de la Dirección 20165050021453 los seguimientos a los planes de mejoramiento se realizarán cuatrimestralmente, con presentación de informes en mayo."/>
  </r>
  <r>
    <x v="1"/>
    <s v="3. Dirigir la gestión del IDU hacia una Entidad transparente, fortalecida, coordinada y dinámica con el fin de asumir los retos de la Bogotá Humana."/>
    <s v="3.15 Implementar, evaluar y auditar el 100% del Sistema Integrado de Gestión del IDU."/>
    <x v="1"/>
    <s v="Efectuar evaluación a la implementación del SIG."/>
    <s v="Informes."/>
    <s v="Jefe de Oficina auditores asignados"/>
    <d v="2016-07-31T00:00:00"/>
    <m/>
    <n v="0.5"/>
    <m/>
    <m/>
    <m/>
    <m/>
    <m/>
    <m/>
    <m/>
    <s v="Se presentó el informe con los resultados del seguimiento del avance de la implementación y sostenibilidad del Sistema Integrado de Gestión (SIG). Corte al 31 de diciembre de 2015 - Decreto 370 de 2014."/>
  </r>
  <r>
    <x v="1"/>
    <s v="3. Dirigir la gestión del IDU hacia una Entidad transparente, fortalecida, coordinada y dinámica con el fin de asumir los retos de la Bogotá Humana."/>
    <s v="3.23 Implementar y evaluar el 100% del plan anticorrupción y atención al ciudadano, en el marco de las directrices nacionales y distritales."/>
    <x v="1"/>
    <s v="Evaluar el cumplimiento del plan anticorrupción y de atención al ciudadano."/>
    <s v="Seguimientos."/>
    <s v="Jefe de Oficina auditores asignados"/>
    <d v="2016-12-31T00:00:00"/>
    <m/>
    <n v="0"/>
    <m/>
    <m/>
    <m/>
    <m/>
    <m/>
    <m/>
    <m/>
    <s v="Por normativa el seguimiento se realiza con al corte del mes de abril y el informe se presenta en el mes de mayo."/>
  </r>
  <r>
    <x v="1"/>
    <s v="3. Dirigir la gestión del IDU hacia una Entidad transparente, fortalecida, coordinada y dinámica con el fin de asumir los retos de la Bogotá Humana."/>
    <s v="3.20 Cumplir la totalidad de los planes de mejoramiento establecidos por los entes de control internos y externos, en la vigencia correspondiente."/>
    <x v="1"/>
    <s v="Cumplir con las actividades de los planes de mejoramientos."/>
    <s v="Informes."/>
    <s v="Jefe de Oficina auditores asignados"/>
    <d v="2016-12-31T00:00:00"/>
    <m/>
    <n v="0"/>
    <m/>
    <m/>
    <m/>
    <m/>
    <m/>
    <m/>
    <m/>
    <s v="De acuerdo con el memorando de la Dirección 20165050021453 los seguimientos a los planes de mejoramiento se realizarán cuatrimestralmente, con presentación de informes en mayo."/>
  </r>
  <r>
    <x v="2"/>
    <s v="3. Dirigir la gestión del IDU hacia una Entidad transparente, fortalecida, coordinada y dinámica con el fin de asumir los retos de la Bogotá Humana."/>
    <s v="3.12 Realizar el seguimiento al 100% de los proyectos de inversión."/>
    <x v="3"/>
    <s v="Gestión en la formulación del presupuesto del IDU."/>
    <s v="Lineamientos para la construcción del anteproyecto de presupuesto del IDU."/>
    <s v="Cristina Navarro"/>
    <d v="2016-07-31T00:00:00"/>
    <m/>
    <n v="0"/>
    <m/>
    <m/>
    <m/>
    <m/>
    <m/>
    <m/>
    <m/>
    <s v="No se ha iniciado el proceso de elaboración de anteproyecto de la vigencia 2017, razón por la cual no se han realizado actividades "/>
  </r>
  <r>
    <x v="2"/>
    <s v="3. Dirigir la gestión del IDU hacia una Entidad transparente, fortalecida, coordinada y dinámica con el fin de asumir los retos de la Bogotá Humana."/>
    <s v="3.12 Realizar el seguimiento al 100% de los proyectos de inversión."/>
    <x v="3"/>
    <s v="Formulación del Anteproyecto de Presupuesto de cada vigencia para la  entidad, planes Operativo Anual de Inversiones (POAI) y Plurianual de Inversiones."/>
    <s v="Matriz de necesidades de inversión por proyecto territorializada."/>
    <s v="Cristina Navarro"/>
    <d v="2016-07-30T00:00:00"/>
    <m/>
    <n v="0"/>
    <m/>
    <m/>
    <m/>
    <m/>
    <m/>
    <m/>
    <m/>
    <s v="No se ha iniciado el proceso de elaboración de anteproyecto de la vigencia 2017, razón por la cual no se han realizado actividades "/>
  </r>
  <r>
    <x v="2"/>
    <s v="3. Dirigir la gestión del IDU hacia una Entidad transparente, fortalecida, coordinada y dinámica con el fin de asumir los retos de la Bogotá Humana."/>
    <s v="3.12 Realizar el seguimiento al 100% de los proyectos de inversión."/>
    <x v="3"/>
    <s v="Formulación del Anteproyecto de Presupuesto de cada vigencia para la  entidad, planes Operativo Anual de Inversiones (POAI) y Plurianual de Inversiones."/>
    <s v="Matriz Anteproyecto de Presupuesto."/>
    <s v="Cristina Navarro"/>
    <d v="2016-09-10T00:00:00"/>
    <m/>
    <n v="0"/>
    <m/>
    <m/>
    <m/>
    <m/>
    <m/>
    <m/>
    <m/>
    <s v="No se ha iniciado el proceso de elaboración de anteproyecto de la vigencia 2017, razón por la cual no se han realizado actividades "/>
  </r>
  <r>
    <x v="2"/>
    <s v="3. Dirigir la gestión del IDU hacia una Entidad transparente, fortalecida, coordinada y dinámica con el fin de asumir los retos de la Bogotá Humana."/>
    <s v="3.12 Realizar el seguimiento al 100% de los proyectos de inversión."/>
    <x v="3"/>
    <s v="Validación y aprobación del Anteproyecto de Presupuesto de cada vigencia para la  entidad, planes Operativo Anual de Inversiones (POAI) y Plurianual de Inversiones."/>
    <s v="Aprobación Comité Directivo."/>
    <s v="Cristina Navarro"/>
    <d v="2016-09-30T00:00:00"/>
    <m/>
    <n v="0"/>
    <m/>
    <m/>
    <m/>
    <m/>
    <m/>
    <m/>
    <m/>
    <s v="No se ha iniciado el proceso de elaboración de anteproyecto de la vigencia 2017, razón por la cual no se han realizado actividades "/>
  </r>
  <r>
    <x v="2"/>
    <s v="3. Dirigir la gestión del IDU hacia una Entidad transparente, fortalecida, coordinada y dinámica con el fin de asumir los retos de la Bogotá Humana."/>
    <s v="3.12 Realizar el seguimiento al 100% de los proyectos de inversión."/>
    <x v="3"/>
    <s v="Validación y aprobación del Anteproyecto de Presupuesto de cada vigencia para la  entidad, planes Operativo Anual de Inversiones (POAI) y Plurianual de Inversiones."/>
    <s v="Aprobación Consejo Directivo."/>
    <s v="Cristina Navarro"/>
    <d v="2016-10-14T00:00:00"/>
    <m/>
    <n v="0"/>
    <m/>
    <m/>
    <m/>
    <m/>
    <m/>
    <m/>
    <m/>
    <s v="No se ha iniciado el proceso de elaboración de anteproyecto de la vigencia 2017, razón por la cual no se han realizado actividades "/>
  </r>
  <r>
    <x v="2"/>
    <s v="3. Dirigir la gestión del IDU hacia una Entidad transparente, fortalecida, coordinada y dinámica con el fin de asumir los retos de la Bogotá Humana."/>
    <s v="3.12 Realizar el seguimiento al 100% de los proyectos de inversión."/>
    <x v="3"/>
    <s v="Validación y aprobación del Anteproyecto de Presupuesto de cada vigencia para la  entidad, planes Operativo Anual de Inversiones (POAI) y Plurianual de Inversiones."/>
    <s v="Aprobación SHD."/>
    <s v="Cristina Navarro"/>
    <d v="2016-10-31T00:00:00"/>
    <m/>
    <n v="0"/>
    <m/>
    <m/>
    <m/>
    <m/>
    <m/>
    <m/>
    <m/>
    <s v="No se ha iniciado el proceso de elaboración de anteproyecto de la vigencia 2017, razón por la cual no se han realizado actividades "/>
  </r>
  <r>
    <x v="2"/>
    <s v="3. Dirigir la gestión del IDU hacia una Entidad transparente, fortalecida, coordinada y dinámica con el fin de asumir los retos de la Bogotá Humana."/>
    <s v="3.12 Realizar el seguimiento al 100% de los proyectos de inversión."/>
    <x v="3"/>
    <s v="Actualización del Anteproyecto de Presupuesto de cada vigencia para la  entidad, planes Operativo Anual de Inversiones (POAI) y Plurianual de Inversiones."/>
    <s v="Anteproyecto de presupuesto actualizado en PREDIS y SEGPLAN."/>
    <s v="Dorian Piedrahita"/>
    <d v="2016-11-10T00:00:00"/>
    <m/>
    <n v="0"/>
    <m/>
    <m/>
    <m/>
    <m/>
    <m/>
    <m/>
    <m/>
    <s v="No se ha iniciado el proceso de elaboración de anteproyecto de la vigencia 2017, razón por la cual no se han realizado actividades "/>
  </r>
  <r>
    <x v="2"/>
    <s v="3. Dirigir la gestión del IDU hacia una Entidad transparente, fortalecida, coordinada y dinámica con el fin de asumir los retos de la Bogotá Humana."/>
    <s v="3.12 Realizar el seguimiento al 100% de los proyectos de inversión."/>
    <x v="3"/>
    <s v="Validación y aprobación del Proyecto de Presupuesto de la siguiente vigencia para la  entidad, planes Operativo Anual de Inversiones (POAI) y Plurianual de Inversiones."/>
    <s v="Aprobación Concejo de Bogotá del Presupuesto de Inversión de la vigencia."/>
    <s v="Cristina Navarro"/>
    <d v="2016-12-10T00:00:00"/>
    <m/>
    <n v="0"/>
    <m/>
    <m/>
    <m/>
    <m/>
    <m/>
    <m/>
    <m/>
    <s v="No se ha iniciado el proceso de elaboración de anteproyecto de la vigencia 2017, razón por la cual no se han realizado actividades "/>
  </r>
  <r>
    <x v="2"/>
    <s v="3. Dirigir la gestión del IDU hacia una Entidad transparente, fortalecida, coordinada y dinámica con el fin de asumir los retos de la Bogotá Humana."/>
    <s v="3.12 Realizar el seguimiento al 100% de los proyectos de inversión."/>
    <x v="3"/>
    <s v="Publicación del Proyecto de Presupuesto de la siguiente vigencia para la  entidad, planes Operativo Anual de Inversiones (POAI) y Plurianual de Inversiones."/>
    <s v="Plan de Contratación para la vigencia y su publicación en el portal de Contratación a la vista- CAV de la Secretaria General de la Alcaldía."/>
    <s v="Dickson Pinzón "/>
    <d v="2016-01-31T00:00:00"/>
    <m/>
    <n v="0.33333333333333331"/>
    <m/>
    <m/>
    <m/>
    <m/>
    <m/>
    <m/>
    <m/>
    <s v="Las publicaciones del Plan de Adquisiciones en el portal de contratación a la vista CAV, se realizan de acuerdo con las solicitudes de las dependencias ordenadoras de gasto."/>
  </r>
  <r>
    <x v="2"/>
    <s v="3. Dirigir la gestión del IDU hacia una Entidad transparente, fortalecida, coordinada y dinámica con el fin de asumir los retos de la Bogotá Humana."/>
    <s v="3.12 Realizar el seguimiento al 100% de los proyectos de inversión."/>
    <x v="3"/>
    <s v="Actualización del Presupuesto de la siguiente vigencia para la  entidad, planes Operativo Anual de Inversiones (POAI) y Plurianual de Inversiones."/>
    <s v="Presupuesto actualizado en la Base de datos PREDIS y SEGPLAN."/>
    <s v="Dorian Piedrahita"/>
    <d v="2016-01-10T00:00:00"/>
    <d v="2016-01-22T00:00:00"/>
    <n v="1"/>
    <m/>
    <m/>
    <m/>
    <m/>
    <m/>
    <m/>
    <m/>
    <s v="Actualización Plan de acción 2016"/>
  </r>
  <r>
    <x v="2"/>
    <s v="3. Dirigir la gestión del IDU hacia una Entidad transparente, fortalecida, coordinada y dinámica con el fin de asumir los retos de la Bogotá Humana."/>
    <s v="3.12 Realizar el seguimiento al 100% de los proyectos de inversión."/>
    <x v="3"/>
    <s v="Reporte de ejecución de proyectos de inversión (presupuestal, física, financiera)."/>
    <s v="Actualización de las formulaciones de los proyectos de inversión y publicación de fichas EBI en la página Web del IDU."/>
    <s v="Dickson Pinzón "/>
    <d v="2016-11-30T00:00:00"/>
    <s v="Trimestral"/>
    <n v="0.5"/>
    <m/>
    <m/>
    <m/>
    <m/>
    <m/>
    <m/>
    <m/>
    <s v="Se han realizado 2 actualizaciones a los 7 proyectos de inversión IDU, que están registrados en el Banco de Programas y Proyectos de SDP, con corte a diciembre 31 de 2015 y febrero 29 de 2016 ."/>
  </r>
  <r>
    <x v="2"/>
    <s v="3. Dirigir la gestión del IDU hacia una Entidad transparente, fortalecida, coordinada y dinámica con el fin de asumir los retos de la Bogotá Humana."/>
    <s v="3.12 Realizar el seguimiento al 100% de los proyectos de inversión."/>
    <x v="3"/>
    <s v="Reporte de ejecución de proyectos de inversión (presupuestal, física, financiera)."/>
    <s v="Aprobación de traslados, adiciones, reducciones y sustituciones presupuestales."/>
    <s v="Dickson Pinzón "/>
    <d v="2016-12-30T00:00:00"/>
    <m/>
    <m/>
    <m/>
    <m/>
    <m/>
    <m/>
    <m/>
    <m/>
    <m/>
    <s v="Actividad programada para reporte posterior al 30-abr-2016"/>
  </r>
  <r>
    <x v="2"/>
    <s v="3. Dirigir la gestión del IDU hacia una Entidad transparente, fortalecida, coordinada y dinámica con el fin de asumir los retos de la Bogotá Humana."/>
    <s v="3.12 Realizar el seguimiento al 100% de los proyectos de inversión."/>
    <x v="3"/>
    <s v="Reporte de ejecución de proyectos de inversión (presupuestal, física, financiera)."/>
    <s v="Reporte de Validaciones POAI."/>
    <s v="Dickson Pinzón "/>
    <d v="2016-12-30T00:00:00"/>
    <m/>
    <n v="0.33"/>
    <m/>
    <m/>
    <m/>
    <m/>
    <m/>
    <m/>
    <m/>
    <s v="Las aprobaciones a las solicitudes de validación POAI, se realizan de acuerdo con la demanda de las dependencias ordenadoras de gasto."/>
  </r>
  <r>
    <x v="2"/>
    <s v="3. Dirigir la gestión del IDU hacia una Entidad transparente, fortalecida, coordinada y dinámica con el fin de asumir los retos de la Bogotá Humana."/>
    <s v="3.12 Realizar el seguimiento al 100% de los proyectos de inversión."/>
    <x v="3"/>
    <s v="Reporte de ejecución de proyectos de inversión (presupuestal, física, financiera)."/>
    <s v="Reporte de ejecución POAI (Gráficas y acumulativos) e  información de CDPs, CRPs, Giros,  de Inversión Directa (POAI)."/>
    <s v="Jhon Manuel Parra Mora"/>
    <d v="2016-12-31T00:00:00"/>
    <m/>
    <m/>
    <m/>
    <m/>
    <m/>
    <m/>
    <m/>
    <m/>
    <m/>
    <s v="Actividad programada para reporte posterior al 30-abr-2016"/>
  </r>
  <r>
    <x v="2"/>
    <s v="3. Dirigir la gestión del IDU hacia una Entidad transparente, fortalecida, coordinada y dinámica con el fin de asumir los retos de la Bogotá Humana."/>
    <s v="3.12 Realizar el seguimiento al 100% de los proyectos de inversión."/>
    <x v="3"/>
    <s v="Reporte de ejecución de proyectos de inversión (presupuestal, física, financiera)."/>
    <s v="Reporte de ejecución de reservas y pasivos exigibles. "/>
    <s v="Jhon Manuel Parra Mora"/>
    <d v="2016-12-31T00:00:00"/>
    <m/>
    <n v="0.33"/>
    <m/>
    <m/>
    <m/>
    <m/>
    <m/>
    <m/>
    <m/>
    <s v="Actividad programada para reporte posterior al 30-abr-2016"/>
  </r>
  <r>
    <x v="2"/>
    <s v="3. Dirigir la gestión del IDU hacia una Entidad transparente, fortalecida, coordinada y dinámica con el fin de asumir los retos de la Bogotá Humana."/>
    <s v="3.12 Realizar el seguimiento al 100% de los proyectos de inversión."/>
    <x v="3"/>
    <s v="Reporte de ejecución de proyectos de inversión (presupuestal, física, financiera)."/>
    <s v="Informe de cierre ejecución POAI e  información de CDPs, CRPs, Giros,  de Inversión Directa (POAI)."/>
    <s v="Jhon Manuel Parra Mora"/>
    <d v="2016-12-31T00:00:00"/>
    <m/>
    <n v="0.33"/>
    <m/>
    <m/>
    <m/>
    <m/>
    <m/>
    <m/>
    <m/>
    <s v="Actividad programada para reporte posterior al 30-abr-2016"/>
  </r>
  <r>
    <x v="2"/>
    <s v="3. Dirigir la gestión del IDU hacia una Entidad transparente, fortalecida, coordinada y dinámica con el fin de asumir los retos de la Bogotá Humana."/>
    <s v="3.12 Realizar el seguimiento al 100% de los proyectos de inversión."/>
    <x v="3"/>
    <s v="Reporte de ejecución de proyectos de inversión (presupuestal, física, financiera)."/>
    <s v="Informe mensual consolidado de ejecución presupuestal del Instituto."/>
    <s v="Jhon Manuel Parra Mora"/>
    <d v="2016-12-31T00:00:00"/>
    <m/>
    <m/>
    <m/>
    <m/>
    <m/>
    <m/>
    <m/>
    <m/>
    <m/>
    <s v="Actividad programada para reporte posterior al 30-abr-2016"/>
  </r>
  <r>
    <x v="2"/>
    <s v="3. Dirigir la gestión del IDU hacia una Entidad transparente, fortalecida, coordinada y dinámica con el fin de asumir los retos de la Bogotá Humana."/>
    <s v="3.12 Realizar el seguimiento al 100% de los proyectos de inversión."/>
    <x v="3"/>
    <s v="Reporte de ejecución de proyectos de inversión (presupuestal, física, financiera)."/>
    <s v="Reportes de ejecución de giros  en PREDIS."/>
    <s v="Dorian Piedrahita"/>
    <d v="2016-12-30T00:00:00"/>
    <m/>
    <m/>
    <m/>
    <m/>
    <m/>
    <m/>
    <m/>
    <m/>
    <m/>
    <s v="Actividad programada para reporte posterior al 30-abr-2016"/>
  </r>
  <r>
    <x v="2"/>
    <s v="3. Dirigir la gestión del IDU hacia una Entidad transparente, fortalecida, coordinada y dinámica con el fin de asumir los retos de la Bogotá Humana."/>
    <s v="3.12 Realizar el seguimiento al 100% de los proyectos de inversión."/>
    <x v="3"/>
    <s v="Reporte de ejecución de proyectos de inversión (presupuestal, física, financiera)."/>
    <s v="Reportes de ejecución de metas físicas."/>
    <s v="Dorian Piedrahita"/>
    <s v="30/01/2016_x000a_30/Abr/2016_x000a_31/Jul/2016_x000a_30/Oct/2016"/>
    <s v="22/01/2016_x000a_31/03/2016"/>
    <n v="1"/>
    <m/>
    <m/>
    <m/>
    <m/>
    <m/>
    <m/>
    <m/>
    <s v="Actividad programada para reporte posterior al 30-abr-2016"/>
  </r>
  <r>
    <x v="2"/>
    <s v="3. Dirigir la gestión del IDU hacia una Entidad transparente, fortalecida, coordinada y dinámica con el fin de asumir los retos de la Bogotá Humana."/>
    <s v="3.12 Realizar el seguimiento al 100% de los proyectos de inversión."/>
    <x v="3"/>
    <s v="Informes Anual de Ejecución definitiva de la inversión de cada vigencia."/>
    <s v="Informe de Gestión OAP."/>
    <s v="OAP"/>
    <d v="2016-01-30T00:00:00"/>
    <m/>
    <n v="1"/>
    <m/>
    <m/>
    <m/>
    <m/>
    <m/>
    <m/>
    <m/>
    <s v="Actividad programada para reporte posterior al 30-abr-2016"/>
  </r>
  <r>
    <x v="2"/>
    <s v="3. Dirigir la gestión del IDU hacia una Entidad transparente, fortalecida, coordinada y dinámica con el fin de asumir los retos de la Bogotá Humana."/>
    <s v="3.12 Realizar el seguimiento al 100% de los proyectos de inversión."/>
    <x v="3"/>
    <s v="Informes Anual de Ejecución definitiva de la inversión de cada vigencia."/>
    <s v=" Informe CBN - 1014 Plan de Desarrollo."/>
    <s v="OAP"/>
    <d v="2016-02-15T00:00:00"/>
    <m/>
    <n v="1"/>
    <m/>
    <m/>
    <m/>
    <m/>
    <m/>
    <m/>
    <m/>
    <s v="Actividad programada para reporte posterior al 30-abr-2016"/>
  </r>
  <r>
    <x v="2"/>
    <s v="3. Dirigir la gestión del IDU hacia una Entidad transparente, fortalecida, coordinada y dinámica con el fin de asumir los retos de la Bogotá Humana."/>
    <s v="3.12 Realizar el seguimiento al 100% de los proyectos de inversión."/>
    <x v="3"/>
    <s v="Informes Anual de Ejecución definitiva de la inversión de cada vigencia."/>
    <s v="Informe de Balance Social consolidado para la Cuenta Anual de la Contraloría General. "/>
    <s v="Dickson Pinzón "/>
    <d v="2016-02-15T00:00:00"/>
    <d v="2016-02-15T00:00:00"/>
    <n v="1"/>
    <m/>
    <m/>
    <m/>
    <m/>
    <m/>
    <m/>
    <m/>
    <s v="Actividad programada para reporte posterior al 30-abr-2016"/>
  </r>
  <r>
    <x v="2"/>
    <s v="3. Dirigir la gestión del IDU hacia una Entidad transparente, fortalecida, coordinada y dinámica con el fin de asumir los retos de la Bogotá Humana."/>
    <s v="3.12 Realizar el seguimiento al 100% de los proyectos de inversión."/>
    <x v="3"/>
    <s v="Informes Anual de Ejecución definitiva de la inversión de cada vigencia."/>
    <s v="Informe de Gestión y Resultados."/>
    <s v="OAP"/>
    <d v="2016-01-30T00:00:00"/>
    <m/>
    <n v="1"/>
    <m/>
    <m/>
    <m/>
    <m/>
    <m/>
    <m/>
    <m/>
    <s v="Actividad programada para reporte posterior al 30-abr-2016"/>
  </r>
  <r>
    <x v="2"/>
    <s v="3. Dirigir la gestión del IDU hacia una Entidad transparente, fortalecida, coordinada y dinámica con el fin de asumir los retos de la Bogotá Humana."/>
    <s v="3.12 Realizar el seguimiento al 100% de los proyectos de inversión."/>
    <x v="3"/>
    <s v="Informes Anual de Ejecución definitiva de la inversión de cada vigencia."/>
    <s v="Informe POAI - SEGPLAN. "/>
    <s v="Dorian Piedrahita"/>
    <d v="2016-12-31T00:00:00"/>
    <m/>
    <m/>
    <m/>
    <m/>
    <m/>
    <m/>
    <m/>
    <m/>
    <m/>
    <s v="Actividad programada para reporte posterior al 30-abr-2016"/>
  </r>
  <r>
    <x v="2"/>
    <s v="3. Dirigir la gestión del IDU hacia una Entidad transparente, fortalecida, coordinada y dinámica con el fin de asumir los retos de la Bogotá Humana."/>
    <s v="3.12 Realizar el seguimiento al 100% de los proyectos de inversión."/>
    <x v="3"/>
    <s v="Armonización de la estrategia del IDU al nuevo plan de desarrollo Bogotá para Todos. "/>
    <s v="Plataforma Estratégica Actualizada."/>
    <s v="Edynzon Gallego_x000a_"/>
    <d v="2016-12-31T00:00:00"/>
    <m/>
    <m/>
    <m/>
    <m/>
    <m/>
    <m/>
    <m/>
    <m/>
    <m/>
    <s v="Actividad programada para reporte posterior al 30-abr-2016"/>
  </r>
  <r>
    <x v="2"/>
    <s v="3. Dirigir la gestión del IDU hacia una Entidad transparente, fortalecida, coordinada y dinámica con el fin de asumir los retos de la Bogotá Humana."/>
    <s v="3.12 Realizar el seguimiento al 100% de los proyectos de inversión."/>
    <x v="4"/>
    <s v="Realizar el seguimiento controlado en la gestión de los proyectos."/>
    <s v="Proyectos con seguimiento según Programa Anual (Metodología basada en el estándar PMI)."/>
    <s v="Sebastian Zafra"/>
    <d v="2016-12-31T00:00:00"/>
    <m/>
    <m/>
    <m/>
    <m/>
    <m/>
    <m/>
    <m/>
    <m/>
    <m/>
    <s v="Actividad programada para reporte posterior al 30-abr-2016"/>
  </r>
  <r>
    <x v="2"/>
    <s v="3. Dirigir la gestión del IDU hacia una Entidad transparente, fortalecida, coordinada y dinámica con el fin de asumir los retos de la Bogotá Humana."/>
    <s v="3.23 Implementar y evaluar el 100% del plan anticorrupción y atención al ciudadano, en el marco de las directrices nacionales y distritales."/>
    <x v="3"/>
    <s v="Implementación eficaz de la gestión de riesgos en los procesos de la entidad."/>
    <s v="Plan de acción de riesgos 2016 ejecutado."/>
    <s v="John Byron_x000a_John Quiroga"/>
    <d v="2016-12-31T00:00:00"/>
    <d v="2016-04-30T00:00:00"/>
    <n v="0.4"/>
    <m/>
    <m/>
    <m/>
    <m/>
    <m/>
    <m/>
    <m/>
    <s v="Actividad programada para reporte posterior al 30-abr-2016"/>
  </r>
  <r>
    <x v="2"/>
    <s v="4. Consolidar una cultura organizacional basada en conocimiento, liderazgo, trabajo en equipo y comunicación asertiva."/>
    <s v="4.3 Establecer y consolidar  un sistema de monitoreo y evaluación de la gestión del IDU."/>
    <x v="3"/>
    <s v="Seguimiento a la gestión.."/>
    <s v="1. Cuadro de Mando de Indicadores actualizado periódicamente._x000a_2. Aplicativo de Indicadores. "/>
    <s v="Edynzon Gallego"/>
    <d v="2016-12-31T00:00:00"/>
    <m/>
    <m/>
    <m/>
    <m/>
    <m/>
    <m/>
    <m/>
    <m/>
    <m/>
    <s v="Actividad programada para reporte posterior al 30-abr-2016"/>
  </r>
  <r>
    <x v="2"/>
    <s v="3. Dirigir la gestión del IDU hacia una Entidad transparente, fortalecida, coordinada y dinámica con el fin de asumir los retos de la Bogotá Humana."/>
    <s v="3.8 Estructurar técnicamente la propuesta para la ampliación de la planta de personal de acuerdo con las necesidades de la entidad y presentarla para su aprobación."/>
    <x v="5"/>
    <s v="Implementación del Plan Institucional de Gestión Ambiental - PIGA."/>
    <s v="Informe de seguimiento al  PIGA."/>
    <s v="Fabian Gómez"/>
    <d v="2016-12-31T00:00:00"/>
    <d v="2016-01-31T00:00:00"/>
    <n v="0.5"/>
    <m/>
    <m/>
    <m/>
    <m/>
    <m/>
    <m/>
    <m/>
    <s v="Actividad programada para reporte posterior al 30-abr-2016"/>
  </r>
  <r>
    <x v="2"/>
    <s v="3. Dirigir la gestión del IDU hacia una Entidad transparente, fortalecida, coordinada y dinámica con el fin de asumir los retos de la Bogotá Humana."/>
    <s v="3.8 Estructurar técnicamente la propuesta para la ampliación de la planta de personal de acuerdo con las necesidades de la entidad y presentarla para su aprobación."/>
    <x v="5"/>
    <s v="Implementación del Plan de Acción Cuatrianual ambiental PACA."/>
    <s v="Informe de seguimiento al PACA"/>
    <s v="Fabian Gómez"/>
    <d v="2016-09-04T00:00:00"/>
    <d v="2016-02-12T00:00:00"/>
    <n v="0.5"/>
    <m/>
    <m/>
    <m/>
    <m/>
    <m/>
    <m/>
    <m/>
    <s v="Actividad programada para reporte posterior al 30-abr-2016"/>
  </r>
  <r>
    <x v="2"/>
    <s v="3. Dirigir la gestión del IDU hacia una Entidad transparente, fortalecida, coordinada y dinámica con el fin de asumir los retos de la Bogotá Humana."/>
    <s v="3.8 Estructurar técnicamente la propuesta para la ampliación de la planta de personal de acuerdo con las necesidades de la entidad y presentarla para su aprobación."/>
    <x v="5"/>
    <s v="Mantener el SIG"/>
    <s v="Plan de Sostenibilidad SIG implementado"/>
    <s v="Carlos Campos"/>
    <d v="2016-12-31T00:00:00"/>
    <d v="2016-04-30T00:00:00"/>
    <n v="0.18"/>
    <m/>
    <m/>
    <m/>
    <m/>
    <m/>
    <m/>
    <m/>
    <s v="Actividad programada para reporte posterior al 30-abr-2016"/>
  </r>
  <r>
    <x v="2"/>
    <s v="3. Dirigir la gestión del IDU hacia una Entidad transparente, fortalecida, coordinada y dinámica con el fin de asumir los retos de la Bogotá Humana."/>
    <s v="3.15 Implementar, evaluar y auditar el 100% del Sistema Integrado de Gestión del IDU."/>
    <x v="5"/>
    <s v="Implementación del Plan del Subsistema de Gestión de Calidad (SGC)"/>
    <s v="Plan de acción del SGC ejecutado."/>
    <s v="Carlos Campos"/>
    <d v="2016-12-31T00:00:00"/>
    <d v="2016-04-30T00:00:00"/>
    <n v="0.18"/>
    <m/>
    <m/>
    <m/>
    <m/>
    <m/>
    <m/>
    <m/>
    <s v="Actividad programada para reporte posterior al 30-abr-2016"/>
  </r>
  <r>
    <x v="2"/>
    <s v="3. Dirigir la gestión del IDU hacia una Entidad transparente, fortalecida, coordinada y dinámica con el fin de asumir los retos de la Bogotá Humana."/>
    <s v="3.15 Implementar, evaluar y auditar el 100% del Sistema Integrado de Gestión del IDU."/>
    <x v="5"/>
    <s v="Gestión Documental del SIG"/>
    <s v="Documentos del SIG actualizados de acuerdo al registro de control de solicitudes"/>
    <s v="John Quiroga"/>
    <d v="2016-12-31T00:00:00"/>
    <m/>
    <n v="0.33"/>
    <m/>
    <m/>
    <m/>
    <m/>
    <m/>
    <m/>
    <m/>
    <s v="Actividad programada para reporte posterior al 30-abr-2016"/>
  </r>
  <r>
    <x v="2"/>
    <s v="3. Dirigir la gestión del IDU hacia una Entidad transparente, fortalecida, coordinada y dinámica con el fin de asumir los retos de la Bogotá Humana."/>
    <s v="3.15 Implementar, evaluar y auditar el 100% del Sistema Integrado de Gestión del IDU."/>
    <x v="5"/>
    <s v="Desarrollo y mejoramiento del Sistema de Control Interno (SCI)"/>
    <s v="SCI implementado y mejorado de acuerdo al plan MECI 2016"/>
    <s v="Roberto Aleman_x000a_John Quiroga"/>
    <d v="2016-12-31T00:00:00"/>
    <m/>
    <m/>
    <m/>
    <m/>
    <m/>
    <m/>
    <m/>
    <m/>
    <m/>
    <s v="Actividad programada para reporte posterior al 30-abr-2016"/>
  </r>
  <r>
    <x v="3"/>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6"/>
    <s v="Asesorar y acompañar  la totalidad de los proyectos de infraestructura que sean solicitados por parte del área técnica."/>
    <s v="Proyectos de infraestructura con asesoría de la OTC para promover la participación ciudadana y la gestión social"/>
    <s v="Área de Gestión social "/>
    <d v="2016-12-31T00:00:00"/>
    <m/>
    <n v="0.33300000000000002"/>
    <m/>
    <m/>
    <m/>
    <m/>
    <m/>
    <m/>
    <m/>
    <s v="Actividad programada para reporte posterior al 30-abr-2016"/>
  </r>
  <r>
    <x v="3"/>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6"/>
    <s v="Representar a la entidad en los diferentes espacios de gestión territorial en las localidades del Distrito."/>
    <s v="Localidades con participación del IDU en los espacios de gobernanza local"/>
    <s v="Área de Gestión social "/>
    <d v="2016-12-31T00:00:00"/>
    <m/>
    <n v="0.33300000000000002"/>
    <m/>
    <m/>
    <m/>
    <m/>
    <m/>
    <m/>
    <m/>
    <s v="Actividad programada para reporte posterior al 30-abr-2016"/>
  </r>
  <r>
    <x v="3"/>
    <s v="3. Dirigir la gestión del IDU hacia una Entidad transparente, fortalecida, coordinada y dinámica con el fin de asumir los retos de la Bogotá Humana."/>
    <s v="3.5 Lograr el  85% de satisfacción  frente al servicio de atención al ciudadano en los puntos dispuestos por la entidad."/>
    <x v="6"/>
    <s v="Garantizar la calidad en el servicio de atención al ciudadano  (virtual, presencial y telefónico)."/>
    <s v="Personal de los diferentes canales de atención capacitado"/>
    <s v="Área de atención de Canales"/>
    <d v="2016-12-31T00:00:00"/>
    <m/>
    <n v="0.33300000000000002"/>
    <m/>
    <m/>
    <m/>
    <m/>
    <m/>
    <m/>
    <m/>
    <s v="Actividad programada para reporte posterior al 30-abr-2016"/>
  </r>
  <r>
    <x v="3"/>
    <s v="3. Dirigir la gestión del IDU hacia una Entidad transparente, fortalecida, coordinada y dinámica con el fin de asumir los retos de la Bogotá Humana."/>
    <s v="3.23 Implementar y evaluar el 100% del plan anticorrupción y atención al ciudadano, en el marco de las directrices nacionales y distritales."/>
    <x v="6"/>
    <s v="Ejercicio permanente de interrelación con la ciudadanía "/>
    <s v="Estrategia de Rendición de cuentas implementada"/>
    <s v="Área de Gestión social "/>
    <d v="2016-12-31T00:00:00"/>
    <m/>
    <n v="0.33300000000000002"/>
    <m/>
    <m/>
    <m/>
    <m/>
    <m/>
    <m/>
    <m/>
    <s v="Actividad programada para reporte posterior al 30-abr-2016"/>
  </r>
  <r>
    <x v="3"/>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6"/>
    <s v="Actualizar e Implementar el plan de participación ciudadana en el marco del procedimiento de participación ciudadana"/>
    <s v="Plan de participación ciudadana actualizado e implementado"/>
    <s v="Área de Gestión social "/>
    <d v="2016-12-31T00:00:00"/>
    <m/>
    <n v="0.33"/>
    <m/>
    <m/>
    <m/>
    <m/>
    <m/>
    <m/>
    <m/>
    <s v="Actividad programada para reporte posterior al 30-abr-2016"/>
  </r>
  <r>
    <x v="3"/>
    <s v="3. Dirigir la gestión del IDU hacia una Entidad transparente, fortalecida, coordinada y dinámica con el fin de asumir los retos de la Bogotá Humana."/>
    <s v="3.5 Lograr el  85% de satisfacción  frente al servicio de atención al ciudadano en los puntos dispuestos por la entidad."/>
    <x v="6"/>
    <s v="Monitorear el grado de satisfacción de la ciudadanía frente a los trámites y servicios prestados por la entidad."/>
    <s v="Encuestas e informes de seguimiento a la satisfacción por la atención en canales y trámites de la entidad"/>
    <s v="Área de Seguimiento y Evaluación"/>
    <d v="2016-12-31T00:00:00"/>
    <m/>
    <n v="0.33"/>
    <m/>
    <m/>
    <m/>
    <m/>
    <m/>
    <m/>
    <m/>
    <s v="Actividad programada para reporte posterior al 30-abr-2016"/>
  </r>
  <r>
    <x v="3"/>
    <s v="3. Dirigir la gestión del IDU hacia una Entidad transparente, fortalecida, coordinada y dinámica con el fin de asumir los retos de la Bogotá Humana."/>
    <s v="3.15 Implementar, evaluar y auditar el 100% del Sistema Integrado de Gestión del IDU."/>
    <x v="6"/>
    <s v="Actualizar e implementar el Plan de Acción del Subsistema de Responsabilidad Social "/>
    <s v="Plan de Acción del Subsistema Implementado"/>
    <s v="Henry Humberto Baquero Torres"/>
    <d v="2016-12-31T00:00:00"/>
    <m/>
    <n v="0.33"/>
    <m/>
    <m/>
    <m/>
    <m/>
    <m/>
    <m/>
    <m/>
    <s v="Actividad programada para reporte posterior al 30-abr-2016"/>
  </r>
  <r>
    <x v="4"/>
    <s v="1. Gestionar proyectos sostenibles en función del desarrollo urbano integral y estratégico a través de la inclusión de metodologías innovadoras."/>
    <s v="1.1 Cumplir con las metas del plan de desarrollo de la Bogotá Humana en lo que compete al IDU."/>
    <x v="7"/>
    <s v="Liderar, apoyar y orientar la formulación e implementación de los planes, programas y proyectos, en un marco de coordinación intersectorial e interinstitucional para el desarrollo urbano de los proyectos de infraestructura vial y espacio público en la ciudad."/>
    <s v="Estructuración planes, programas y proyectos de infraestructura vial y espacio público."/>
    <s v="_x000a_Equipo de Contratistas "/>
    <d v="2016-12-31T00:00:00"/>
    <d v="2016-04-30T00:00:00"/>
    <n v="0.25"/>
    <m/>
    <m/>
    <m/>
    <m/>
    <m/>
    <m/>
    <m/>
    <s v="Actividad programada para reporte posterior al 30-abr-2016"/>
  </r>
  <r>
    <x v="4"/>
    <s v="1. Gestionar proyectos sostenibles en función del desarrollo urbano integral y estratégico a través de la inclusión de metodologías innovadoras."/>
    <s v="1.1 Cumplir con las metas del plan de desarrollo de la Bogotá Humana en lo que compete al IDU."/>
    <x v="7"/>
    <s v="Liderar, orientar y efectuar seguimiento a la realización de estudios de diagnostico, prefactibilidad y factibilidad de los proyectos de infraestructura vial y espacio público a cargo de la Entidad, así como el mantenimiento, rehabilitación y monitoreo de la infraestructura existente."/>
    <s v="Reportes de seguimiento proyectos de infraestructura vial y espacio público."/>
    <s v="_x000a_Equipo de Contratistas "/>
    <d v="2016-12-31T00:00:00"/>
    <d v="2016-04-30T00:00:00"/>
    <n v="0.25"/>
    <m/>
    <m/>
    <m/>
    <m/>
    <m/>
    <m/>
    <m/>
    <s v="Actividad programada para reporte posterior al 30-abr-2016"/>
  </r>
  <r>
    <x v="4"/>
    <s v="1. Gestionar proyectos sostenibles en función del desarrollo urbano integral y estratégico a través de la inclusión de metodologías innovadoras."/>
    <s v="1.1 Cumplir con las metas del plan de desarrollo de la Bogotá Humana en lo que compete al IDU."/>
    <x v="8"/>
    <s v="Apoyar, analizar y formular desde el marco de competencia de la SGDU, la elaboración del Anteproyecto de Presupuesto de la vigencia 2017, con el fin de materializar los proyectos de infraestructura de transporte, vial y espacio público."/>
    <s v="Matriz de anteproyecto presupuesto."/>
    <s v="Contratista"/>
    <d v="2016-11-30T00:00:00"/>
    <d v="2016-04-30T00:00:00"/>
    <n v="0"/>
    <m/>
    <m/>
    <m/>
    <m/>
    <m/>
    <m/>
    <m/>
    <s v="Actividad programada para reporte posterior al 30-abr-2016"/>
  </r>
  <r>
    <x v="4"/>
    <s v="1. Gestionar proyectos sostenibles en función del desarrollo urbano integral y estratégico a través de la inclusión de metodologías innovadoras."/>
    <s v="1.1 Cumplir con las metas del plan de desarrollo de la Bogotá Humana en lo que compete al IDU."/>
    <x v="8"/>
    <s v="Estructurar y formular el PDD desde el componente de  movilidad, en las etapas de construcción y conservación para surtir las fases de preformulación, formulación y armonización, seguimiento y control."/>
    <s v="Estructuración etapas de preformulación, formulación y armonización, seguimiento y control del PDD."/>
    <s v="Contratista"/>
    <d v="2016-06-30T00:00:00"/>
    <d v="2016-04-30T00:00:00"/>
    <n v="0.7"/>
    <m/>
    <m/>
    <m/>
    <m/>
    <m/>
    <m/>
    <m/>
    <s v="Actividad programada para reporte posterior al 30-abr-2016"/>
  </r>
  <r>
    <x v="4"/>
    <s v="1. Gestionar proyectos sostenibles en función del desarrollo urbano integral y estratégico a través de la inclusión de metodologías innovadoras."/>
    <s v="1.2 Suscribir, actualizar y divulgar internamente la totalidad de los convenios interinstitucionales e intersectoriales recibidos para el buen desarrollo de los proyectos de Movilidad Humana."/>
    <x v="9"/>
    <s v="Identificar, analizar y proponer la estructuración de acuerdos marco y/o específicos requeridos con las Empresas de Servicios Públicos y las entidades Nacionales, Departamentales y Distritales para el desarrollo de los proyectos de infraestructura de transporte, vial y espacio público."/>
    <s v="_x000a_Convenios requeridos por entidad._x000a_"/>
    <s v="_x000a_Profesional Especializado 222-06"/>
    <d v="2016-06-30T00:00:00"/>
    <d v="2016-04-30T00:00:00"/>
    <n v="0.5"/>
    <m/>
    <m/>
    <m/>
    <m/>
    <m/>
    <m/>
    <m/>
    <s v="Actividad programada para reporte posterior al 30-abr-2016"/>
  </r>
  <r>
    <x v="4"/>
    <s v="1. Gestionar proyectos sostenibles en función del desarrollo urbano integral y estratégico a través de la inclusión de metodologías innovadoras."/>
    <s v="1.2 Suscribir, actualizar y divulgar internamente la totalidad de los convenios interinstitucionales e intersectoriales recibidos para el buen desarrollo de los proyectos de Movilidad Humana."/>
    <x v="9"/>
    <s v="Liderar, orientar  y realizar gestiones  de coordinación interinstitucional con  el sector privado para la estructuración y suscripción de  convenios con terceros en virtud de cargas urbanísticas, APP y permisos a terceros voluntarios."/>
    <s v="Estudios previos convenios con terceros_x000a_"/>
    <s v="Profesional Especializado 222-06_x000a__x000a_Profesional Universitario 02 _x000a__x000a_Contratista"/>
    <d v="2016-12-31T00:00:00"/>
    <d v="2016-04-30T00:00:00"/>
    <n v="0.25"/>
    <m/>
    <m/>
    <m/>
    <m/>
    <m/>
    <m/>
    <m/>
    <s v="Actividad programada para reporte posterior al 30-abr-2016"/>
  </r>
  <r>
    <x v="4"/>
    <s v="1. Gestionar proyectos sostenibles en función del desarrollo urbano integral y estratégico a través de la inclusión de metodologías innovadoras."/>
    <s v="1.3 Realizar el 100% de la gestión y coordinación interinstitucional para la ejecución de las obras."/>
    <x v="9"/>
    <s v="Atender el  100% de los compromisos pactados en las instancias de coordinación intersectorial e interinstitucional  en el marco de competencia  de la SGDU, para el desarrollo e implementación de los proyectos de infraestructura de transporte, vial y espacio público a cargo de la  Entidad. "/>
    <s v="Compromisos atendidos en instancias de coordinación intersectorial e interinstitucional."/>
    <s v="Contratista"/>
    <d v="2016-12-31T00:00:00"/>
    <d v="2016-04-30T00:00:00"/>
    <n v="0.23"/>
    <m/>
    <m/>
    <m/>
    <m/>
    <m/>
    <m/>
    <m/>
    <s v="Actividad programada para reporte posterior al 30-abr-2016"/>
  </r>
  <r>
    <x v="4"/>
    <s v="1. Gestionar proyectos sostenibles en función del desarrollo urbano integral y estratégico a través de la inclusión de metodologías innovadoras."/>
    <s v="1.6 Incorporar nuevas tecnologías, técnicas y/o  materiales a los procesos constructivos  al 100% de los proyectos de la Movilidad Humana."/>
    <x v="9"/>
    <s v="Liderar, orientar y definir los lineamientos para la administración del sistema de información integral de la entidad, el sistema de precios unitarios y la investigación y desarrollo de nuevas tecnologías para el desarrollo de proyectos de infraestructura de transporte, vial y espacio público."/>
    <s v="Lineamientos y estrategias definidas."/>
    <s v="Equipo de_x000a_Contratistas "/>
    <d v="2016-12-31T00:00:00"/>
    <d v="2016-04-30T00:00:00"/>
    <n v="0.25"/>
    <m/>
    <m/>
    <m/>
    <m/>
    <m/>
    <m/>
    <m/>
    <s v="Actividad programada para reporte posterior al 30-abr-2016"/>
  </r>
  <r>
    <x v="4"/>
    <s v="2. Gestionar recursos para asegurar la sostenibilidad y mantenimiento de los proyectos a cargo del IDU"/>
    <s v="2.4 Mantener por encima del 90% la ejecución presupuestal (eficiencia)de la vigencia, pasivos exigibles y reservas."/>
    <x v="8"/>
    <s v="Realizar seguimiento y control a la ejecución presupuestal de la vigencia, reservas, pasivos exigibles y PAC de la SGDU y dependencias adscritas a través de la verificación del cumplimiento a la programación financiera y asignación presupuestal definitiva para garantizar la debida ejecución o toma de decisiones."/>
    <s v="Matriz de ejecución presupuestal SGDU._x000a_"/>
    <s v="Contratista"/>
    <d v="2016-12-31T00:00:00"/>
    <d v="2016-04-30T00:00:00"/>
    <n v="0.33"/>
    <m/>
    <m/>
    <m/>
    <m/>
    <m/>
    <m/>
    <m/>
    <s v="Actividad programada para reporte posterior al 30-abr-2016"/>
  </r>
  <r>
    <x v="4"/>
    <s v="3. Dirigir la gestión del IDU hacia una Entidad transparente, fortalecida, coordinada y dinámica con el fin de asumir los retos de la Bogotá Humana."/>
    <s v="3.6 Desarrollar una estrategia que articule la implementación de los subsistemas SGSI, SIGA y S&amp;SO."/>
    <x v="5"/>
    <s v="Implementar las acciones dispuestas en el plan de acción del subsistema SIGA para la vigencia 2016."/>
    <s v="Implementación del subsistema de gestión ambiental - SIGA."/>
    <s v="Contratista_x000a_"/>
    <d v="2016-06-30T00:00:00"/>
    <d v="2016-04-30T00:00:00"/>
    <n v="0.43"/>
    <m/>
    <m/>
    <m/>
    <m/>
    <m/>
    <m/>
    <m/>
    <s v="Actividad programada para reporte posterior al 30-abr-2016"/>
  </r>
  <r>
    <x v="5"/>
    <s v="1. Gestionar proyectos sostenibles en función del desarrollo urbano integral y estratégico a través de la inclusión de metodologías innovadoras."/>
    <s v="1,4 Ejecutar el 100% de los proyectos institucionales de acuerdo con los cronogramas establecidos."/>
    <x v="10"/>
    <s v="Aprobación y radicación de estudios previos  para publicación de proceso de contratación de los proyectos de Infraestructura vial y espacio público programados para vigencia 2016."/>
    <s v="Estudios previos "/>
    <s v="SGI "/>
    <d v="2016-12-31T00:00:00"/>
    <m/>
    <m/>
    <m/>
    <m/>
    <m/>
    <m/>
    <m/>
    <m/>
    <m/>
    <s v="Actividad programada para reporte posterior al 30-abr-2016"/>
  </r>
  <r>
    <x v="5"/>
    <s v="1. Gestionar proyectos sostenibles en función del desarrollo urbano integral y estratégico a través de la inclusión de metodologías innovadoras."/>
    <s v="1,4 Ejecutar el 100% de los proyectos institucionales de acuerdo con los cronogramas establecidos."/>
    <x v="11"/>
    <s v="Liderar y orientar la ejecución de los proyectos de infraestructura a través de la elaboración de un tablero de control que facilite el seguimiento a los proyectos IDU en ejecución y por ejecutar en cada una de sus fases."/>
    <s v="Tablero de control"/>
    <s v="SGI "/>
    <d v="2016-12-31T00:00:00"/>
    <m/>
    <m/>
    <m/>
    <m/>
    <m/>
    <m/>
    <m/>
    <m/>
    <m/>
    <s v="Actividad programada para reporte posterior al 30-abr-2016"/>
  </r>
  <r>
    <x v="5"/>
    <s v="1. Gestionar proyectos sostenibles en función del desarrollo urbano integral y estratégico a través de la inclusión de metodologías innovadoras."/>
    <s v="1,4 Ejecutar el 100% de los proyectos institucionales de acuerdo con los cronogramas establecidos."/>
    <x v="11"/>
    <s v="Liderar y orientar la ejecución de los proyectos de infraestructura de transporte a través del seguimiento a los  proyectos IDU en ejecución y por ejecutar asociados al sistema de transporte público."/>
    <s v="Tablero de control_x000a__x000a_"/>
    <s v="SGI "/>
    <d v="2016-12-31T00:00:00"/>
    <m/>
    <m/>
    <m/>
    <m/>
    <m/>
    <m/>
    <m/>
    <m/>
    <m/>
    <s v="Actividad programada para reporte posterior al 30-abr-2016"/>
  </r>
  <r>
    <x v="5"/>
    <s v="1. Gestionar proyectos sostenibles en función del desarrollo urbano integral y estratégico a través de la inclusión de metodologías innovadoras."/>
    <s v="1,4 Ejecutar el 100% de los proyectos institucionales de acuerdo con los cronogramas establecidos."/>
    <x v="11"/>
    <s v="Liderar y orientar la ejecución de los proyectos de infraestructura de transporte a través del seguimiento en terreno de las obras en ejecución"/>
    <s v="Tablero de control_x000a__x000a__x000a_"/>
    <s v="SGI "/>
    <d v="2016-12-31T00:00:00"/>
    <m/>
    <m/>
    <m/>
    <m/>
    <m/>
    <m/>
    <m/>
    <m/>
    <m/>
    <s v="Actividad programada para reporte posterior al 30-abr-2016"/>
  </r>
  <r>
    <x v="5"/>
    <s v="3. Dirigir la gestión del IDU hacia una Entidad transparente, fortalecida, coordinada y dinámica con el fin de asumir los retos de la Bogotá Humana."/>
    <s v="3.21  Implementar y articular un modelo de gerencia jurídica."/>
    <x v="11"/>
    <s v="Implementar la acciones correspondientes para dar cumplimiento a las obligaciones de la entidad en materia de atención y prevención de emergencias."/>
    <s v="programa de actividades PIRE"/>
    <s v="SGI "/>
    <d v="2016-12-31T00:00:00"/>
    <m/>
    <m/>
    <m/>
    <m/>
    <m/>
    <m/>
    <m/>
    <m/>
    <m/>
    <s v="Actividad programada para reporte posterior al 30-abr-2016"/>
  </r>
  <r>
    <x v="5"/>
    <s v="1. Gestionar proyectos sostenibles en función del desarrollo urbano integral y estratégico a través de la inclusión de metodologías innovadoras."/>
    <s v="1,4 Ejecutar el 100% de los proyectos institucionales de acuerdo con los cronogramas establecidos."/>
    <x v="11"/>
    <s v="Lograr la culminación definitiva dentro de los términos legales de los contratos misionales que suscribe la entidad a través de la liquidación de los contratos y la liberación o pago de pasivos exigibles."/>
    <s v="Actas de liquidación y resoluciones de liberación o pago de pasivos exigibles de contratos en liquidación"/>
    <s v="SGI "/>
    <d v="2016-12-31T00:00:00"/>
    <m/>
    <m/>
    <m/>
    <m/>
    <m/>
    <m/>
    <m/>
    <m/>
    <m/>
    <s v="Actividad programada para reporte posterior al 30-abr-2016"/>
  </r>
  <r>
    <x v="5"/>
    <s v="1. Gestionar proyectos sostenibles en función del desarrollo urbano integral y estratégico a través de la inclusión de metodologías innovadoras."/>
    <s v="1.3 Realizar el 100% de la gestión y coordinación interinstitucional para la ejecución de las obras."/>
    <x v="11"/>
    <s v="Gestionar la expedición y cumplimiento de los actos administrativos de las autoridades ambientales asociados a contratos misionales suscritos por el IDU, mediante el seguimiento de los planes, programas, procesos y proyectos ambientales que se formulan al interior de la entidad."/>
    <s v="Informe de seguimiento de actos administrativos expedidos por las autoridades ambientales asociados a contratos misionales suscritos por el IDU."/>
    <s v="SGI "/>
    <d v="2016-12-31T00:00:00"/>
    <m/>
    <m/>
    <m/>
    <m/>
    <m/>
    <m/>
    <m/>
    <m/>
    <m/>
    <s v="Actividad programada para reporte posterior al 30-abr-2016"/>
  </r>
  <r>
    <x v="6"/>
    <s v="3. Dirigir la gestión del IDU hacia una Entidad transparente, fortalecida, coordinada y dinámica con el fin de asumir los retos de la Bogotá Humana."/>
    <s v="3.18 Implementar el 100% del procedimiento de prevención de daño antijurídico."/>
    <x v="12"/>
    <s v="Desarrollar estrategias orientadas a evitar la ocurrencia de conductas que han causado, anteriormente,  perjuicios a la Entidad. (Actividad No.1 Caracterización Proceso de Gestión Legal)"/>
    <s v="Instrucciones jurídicas emitidas,  que contenga estrategias de prevención aprobadas"/>
    <s v="Miembros Comité de Conciliación"/>
    <s v="30/07/2016_x000a__x000a_30/12/2016"/>
    <s v="N.A"/>
    <s v="N.A."/>
    <m/>
    <m/>
    <m/>
    <m/>
    <m/>
    <m/>
    <m/>
    <s v="Actividad programada para reporte posterior al 30-abr-2016"/>
  </r>
  <r>
    <x v="6"/>
    <s v="3. Dirigir la gestión del IDU hacia una Entidad transparente, fortalecida, coordinada y dinámica con el fin de asumir los retos de la Bogotá Humana."/>
    <s v="3.21  Implementar y articular un modelo de gerencia jurídica."/>
    <x v="12"/>
    <s v="Orientar a las demás Dependencias del Instituto en la aplicación de las normas. (Actividad No.2 Caracterización Proceso de Gestión Legal)."/>
    <s v="Conceptos Jurídicos emitidos"/>
    <s v="Subdirector General Jurídico_x000a__x000a_Abogados SGJ"/>
    <d v="2016-12-30T00:00:00"/>
    <s v="30/04/2016"/>
    <n v="0.33"/>
    <m/>
    <m/>
    <m/>
    <m/>
    <m/>
    <m/>
    <m/>
    <s v="Actividad programada para reporte posterior al 30-abr-2016"/>
  </r>
  <r>
    <x v="6"/>
    <s v="3. Dirigir la gestión del IDU hacia una Entidad transparente, fortalecida, coordinada y dinámica con el fin de asumir los retos de la Bogotá Humana."/>
    <s v="3.21  Implementar y articular un modelo de gerencia jurídica."/>
    <x v="12"/>
    <s v="Fijar lineamientos jurídicos para orientar la gestión del IDU (Actividad No.2 Caracterización Proceso de Gestión Legal)."/>
    <s v="Instructivos Jurídicos emitidos"/>
    <s v="Subdirector General Jurídico_x000a__x000a_Abogados SGJ"/>
    <d v="2016-12-31T00:00:00"/>
    <s v="N.A"/>
    <s v="N.A"/>
    <m/>
    <m/>
    <m/>
    <m/>
    <m/>
    <m/>
    <m/>
    <s v="Actividad programada para reporte posterior al 30-abr-2016"/>
  </r>
  <r>
    <x v="6"/>
    <s v="3. Dirigir la gestión del IDU hacia una Entidad transparente, fortalecida, coordinada y dinámica con el fin de asumir los retos de la Bogotá Humana."/>
    <s v="3.21  Implementar y articular un modelo de gerencia jurídica."/>
    <x v="12"/>
    <s v="Garantizar la estructuración jurídica y el control de legalidad de las decisiones administrativas (Actividad No.3 Caracterización Proceso de Gestión Legal)."/>
    <s v="Respuestas Emitidas"/>
    <s v="Subdirector General Jurídico_x000a__x000a_Abogados SGJ"/>
    <d v="2016-12-31T00:00:00"/>
    <s v="30/04/2016"/>
    <n v="0.82250000000000001"/>
    <m/>
    <m/>
    <m/>
    <m/>
    <m/>
    <m/>
    <m/>
    <s v="Actividad programada para reporte posterior al 30-abr-2016"/>
  </r>
  <r>
    <x v="6"/>
    <s v="3. Dirigir la gestión del IDU hacia una Entidad transparente, fortalecida, coordinada y dinámica con el fin de asumir los retos de la Bogotá Humana."/>
    <s v="3.21  Implementar y articular un modelo de gerencia jurídica."/>
    <x v="12"/>
    <s v="Brindar asesorías necesarias para el fortalecimiento del IDU en temas jurídicos (Actividad No.4 Caracterización Proceso de Gestión Legal)."/>
    <s v="Informes o actas de asesoría y Acompañamiento realizadas"/>
    <s v="Subdirector General Jurídico_x000a__x000a_Abogados SGJ"/>
    <d v="2016-12-31T00:00:00"/>
    <s v="30/04/2016"/>
    <n v="0.33"/>
    <m/>
    <m/>
    <m/>
    <m/>
    <m/>
    <m/>
    <m/>
    <s v="Actividad programada para reporte posterior al 30-abr-2016"/>
  </r>
  <r>
    <x v="6"/>
    <s v="3. Dirigir la gestión del IDU hacia una Entidad transparente, fortalecida, coordinada y dinámica con el fin de asumir los retos de la Bogotá Humana."/>
    <s v="3.21  Implementar y articular un modelo de gerencia jurídica."/>
    <x v="12"/>
    <s v="Brindar asesorías necesarias para el fortalecimiento del IDU en temas jurídicos"/>
    <s v="Actas de Acompañamiento "/>
    <s v="Abogados de la SGJ y DTGC"/>
    <d v="2016-12-31T00:00:00"/>
    <m/>
    <m/>
    <m/>
    <m/>
    <m/>
    <m/>
    <m/>
    <m/>
    <m/>
    <s v="Actividad programada para reporte posterior al 30-abr-2016"/>
  </r>
  <r>
    <x v="6"/>
    <s v="3. Dirigir la gestión del IDU hacia una Entidad transparente, fortalecida, coordinada y dinámica con el fin de asumir los retos de la Bogotá Humana."/>
    <s v="3.21  Implementar y articular un modelo de gerencia jurídica."/>
    <x v="12"/>
    <s v="Brindar una herramienta de consulta actualizada para facilitar la aplicación de las normas al interior de los procesos (Actividad No.5 Caracterización Proceso de Gestión Legal)."/>
    <s v="Normograma  IDU actualizado"/>
    <s v="Abogado responsable Normograma"/>
    <s v="30/07/2016_x000a__x000a_30/12/2016"/>
    <s v="N.A."/>
    <s v="N.A."/>
    <m/>
    <m/>
    <m/>
    <m/>
    <m/>
    <m/>
    <m/>
    <s v="Actividad programada para reporte posterior al 30-abr-2016"/>
  </r>
  <r>
    <x v="7"/>
    <s v="3. Dirigir la gestión del IDU hacia una Entidad transparente, fortalecida, coordinada y dinámica con el fin de asumir los retos de la Bogotá Humana."/>
    <s v="3.6 Desarrollar una estrategia que articule la implementación de los subsistemas SGSI, SIGA y S&amp;SO."/>
    <x v="5"/>
    <s v="Implementar  el Proyecto Cero Papel"/>
    <s v="La implementación de cinco (5) metas dentro de la estrategia cero papel para la vigencia 2016"/>
    <s v="SGGC_x000a_STRT"/>
    <s v="31/012/2016"/>
    <d v="2016-04-30T00:00:00"/>
    <n v="0.3"/>
    <m/>
    <m/>
    <m/>
    <m/>
    <m/>
    <m/>
    <m/>
    <s v="Al mes de Abril se ha logrado un 30% de avance"/>
  </r>
  <r>
    <x v="7"/>
    <s v="3. Dirigir la gestión del IDU hacia una Entidad transparente, fortalecida, coordinada y dinámica con el fin de asumir los retos de la Bogotá Humana."/>
    <s v="3.6 Desarrollar una estrategia que articule la implementación de los subsistemas SGSI, SIGA y S&amp;SO."/>
    <x v="5"/>
    <s v="Implementar las acciones dispuestas en el plan de acción del Subsistema Seguridad y salud en el trabajo para la vigencia 2016"/>
    <s v="Implementación del 100% del  Subsistema SST con los lineamientos de la Alcaldía Mayor"/>
    <s v="SGGC_x000a_STRH"/>
    <s v="31/012/2016"/>
    <d v="2015-04-30T00:00:00"/>
    <n v="0.37"/>
    <m/>
    <m/>
    <m/>
    <m/>
    <m/>
    <m/>
    <m/>
    <s v="Se ha ejecutado lo siguiente:_x000a_1. Actualizar  matriz de identificación de peligros, evaluación y valoración de riesgos y determinación de controles._x000a_2. Revisar y/o actualizar Directriz, Objetivos, metas e indicadores del Subsistema. (marco legal) (iniciada)_x000a_3. Implementar el plan de trabajo de la SST 2016  y SG_SST con base en el decreto 1072 de 2015._x000a_4. Definir estrategias de comunicación con la OAC, donde se incluyan los elementos requeridos por el Subsistema SST. (Iniciada)_x000a_5. Actualizar y socializar Plan de Emergencias y Contingencias (Interno ) (PEC) 2016._x000a_6. Conformar e implementar  el Equipo de emergencias (Brigada, coordinadores de piso y comando de incidentes) 2016"/>
  </r>
  <r>
    <x v="7"/>
    <s v="3. Dirigir la gestión del IDU hacia una Entidad transparente, fortalecida, coordinada y dinámica con el fin de asumir los retos de la Bogotá Humana."/>
    <s v="3.6 Desarrollar una estrategia que articule la implementación de los subsistemas SGSI, SIGA y S&amp;SO."/>
    <x v="13"/>
    <s v="Implementar  el plan de acción del Subsistema SIGA para la vigencia 2016"/>
    <s v=" Implementación del 100 del Subsistema SIGA con los lineamientos de la Alcaldía Mayor"/>
    <s v="SGGC_x000a_STRF"/>
    <s v="031/012/2016"/>
    <d v="2016-04-30T00:00:00"/>
    <n v="0.22"/>
    <m/>
    <m/>
    <m/>
    <m/>
    <m/>
    <m/>
    <m/>
    <s v="Al mes de Abril se ha logrado un 22% de avance en las siguientes actividades:_x000a_1.  Proceso contractual del centro de documentación: SUSCRIPCION SERVICIOS DIGITALES: NOTINET: Nuevo contrato y Servicio ARTICULO 20: Nuevo contrato._x000a_2. CONTRATO IDU 804 DE 2014 se realiza próroga. "/>
  </r>
  <r>
    <x v="7"/>
    <s v="3. Dirigir la gestión del IDU hacia una Entidad transparente, fortalecida, coordinada y dinámica con el fin de asumir los retos de la Bogotá Humana."/>
    <s v="3.6 Desarrollar una estrategia que articule la implementación de los subsistemas SGSI, SIGA y S&amp;SO."/>
    <x v="5"/>
    <s v="Implementar el plan de acción del Subsistema SGSI para la vigencia 2016"/>
    <s v=" Implementación del 100% del Subsistema SGSI con los lineamientos de la Alcaldía Mayor"/>
    <s v="SGGC_x000a_STRT"/>
    <s v="031/012/2016"/>
    <d v="2015-04-30T00:00:00"/>
    <n v="0.38"/>
    <m/>
    <m/>
    <m/>
    <m/>
    <m/>
    <m/>
    <m/>
    <s v=" Al mes de Abril se ha logrado un 38% de avance en las siguientes actividades: _x000a_1. Implementar el Subsistema de Gestión de Seguridad de la Información conforme con lo establecido en la Norma ISO/IEC 27001:2013 y al marco legal vigente: Con relación a esta actividad, la STRT informo que se realizó un documento ( Directriz alcance y Objetivos ) con el fin de socializarlo y aprobarlo mediante el comité Directivo. Documento elaborado por la STRT._x000a_2. Fortalecer la cultura de seguridad de la información en las áreas del Instituto: Para el mes de Enero se realizó divulgación al SGSI a través del Flash IDU en el tema Alerta de Seguridad Fraudes a sitios financieros.  Flash IDU Publicado el 29 Enero/2016. Para el mes de febrero se realizaron y publicaron nueve piezas de comunicaciones divulgadas por Flash IDU y por Inicio de Sesión . Para el mes de marzo se continuó con la remisión de piezas de comunicaciones a OAC, pero ante la rotación de personal no fueron publicadas todas las solicitadas. Para el mes de abril se remitieron cuatro piezas de comunicaciones, solo se publicá una y se divulgó otra a través de las carteleras virtuales._x000a_3. A.12.1.1 Procedimientos de operación documentados: Documento :Plan de trabajo para construir documentación operacional - 2016 (2) Se continua con la ejecución de la documentación Operacional de TI.  Se cuenta con: tres (3) documentos para firma, dos (2) documentos con visto bueno de OAP e impresos que aún no se pasan a firmas, (5) documentos en primra revisión por parte de OAP, cinco (5) instructivos para primera revisión interna en STRT, se revisaron y ajustaron tres (3) instructivos elaborados por Luz Cano, según las indicaciones de la OAP_x000a_4. D.8.2. Valoración de riesgos de la seguridad de la información: Se han realizado las reuniones de acercamiento y ajuste de actividades para la realización de las tareas conjuntas con OAP para actualizar los riesgos de gestión e incluir los riesgos de seguridad de la información._x000a_4. A.8.1.1. Inventario de activos: Para esta actividad se dio inicio a la construcción de una herramienta de apoyo informático, que puede apoyar el proceso de construcción y actualización del inventario de activos de información."/>
  </r>
  <r>
    <x v="7"/>
    <s v="1. Gestionar proyectos sostenibles en función del desarrollo urbano integral y estratégico a través de la inclusión de metodologías innovadoras."/>
    <s v="1.1 Cumplir con las metas del plan de desarrollo de la Bogotá Humana en lo que compete al IDU."/>
    <x v="14"/>
    <s v="Implementar  el Plan de contratación de PSP del IDU para la vigencia 2016"/>
    <s v=" Ejecutar el 100% del presupuesto del Plan de contratación PSP 2016"/>
    <s v="SGGC_x000a_DTGC"/>
    <s v="31/012/2016"/>
    <d v="2016-04-30T00:00:00"/>
    <n v="0.28000000000000003"/>
    <m/>
    <m/>
    <m/>
    <m/>
    <m/>
    <m/>
    <m/>
    <s v="Se han tramitado CRP por valor de $9.996.436.750 de un total de $36.293.246.000 para un 28% de ejecución, debido a la priorización de contratos, por efecto del proceso de auteridad del gasto"/>
  </r>
  <r>
    <x v="7"/>
    <s v="4. Consolidar una cultura organizacional basada en conocimiento, liderazgo, trabajo en equipo y comunicación asertiva."/>
    <s v="4.1 Implementar un plan de intervención para mejorar el clima organizacional  y que promueva una cultura institucional en el marco del fortalecimiento de la entidad."/>
    <x v="15"/>
    <s v="Modernización de la infraestructura física del IDU para la vigencia 2016"/>
    <s v="Ejecutar el 100% del plan de acción de los  proyectos: _x000a_1. Remodelación puestos de trabajo calle 20._x000a_2. Puntos de anclaje calle 22_x000a_3. Remodelación baños de Directivos calle 22."/>
    <s v="SGGC_x000a_STRF"/>
    <d v="2016-09-30T00:00:00"/>
    <d v="2015-04-30T00:00:00"/>
    <n v="0.93"/>
    <m/>
    <m/>
    <m/>
    <m/>
    <m/>
    <m/>
    <m/>
    <s v="Pendiente de información de la STRF"/>
  </r>
  <r>
    <x v="7"/>
    <s v="3. Dirigir la gestión del IDU hacia una Entidad transparente, fortalecida, coordinada y dinámica con el fin de asumir los retos de la Bogotá Humana."/>
    <s v="3.20 Cumplir la totalidad de los planes de mejoramiento establecidos por los entes de control internos y externos, en la vigencia correspondiente."/>
    <x v="15"/>
    <s v="Modernización de la infraestructura Tecnológica del IDU para la vigencia 2015."/>
    <s v="Implementar el 100% del plan de acción de modernización la infraestructura Tecnológica del IDU para la vigencia 2016 "/>
    <s v="SGGC_x000a_STRF"/>
    <s v="31/012/2016"/>
    <d v="2016-04-30T00:00:00"/>
    <n v="0.37"/>
    <m/>
    <m/>
    <m/>
    <m/>
    <m/>
    <m/>
    <m/>
    <s v="Al mes de Abril se ha logrado un 37% de avance en las siguientes actividades:_x000a_E.1.A. Implementación del Sistema de Gestión de Seguridad de la Información (SGSI), según plan de acción. (Avance Total: 6%)_x000a_- Revisión de Objetivos y Direccionamiento del SGSI (Indicadores aplicables) (100%)_x000a_- Formar y concientizar a la Gente IDU en SGSI (10%)_x000a_- Actualización y/o construcción de la documentación operacional de TI (10%)_x000a_- Revisión y actualización de riesgos de gestión con énfasis en Seguridad de la Información con ajuste de planes de tratamiento (10%)_x000a_E.2.B. Sostener la calidad en la prestación de los servicios de T.I (13%)_x000a_Análisis de calificación del periodo trimestral (Diciembre 2015 - Enero y febrero 2016). (100%)_x000a_E.3.A. Mantenimiento preventivo, evolutivo y correctivo de los sistemas de información en producción. (16%)_x000a_Proyecto Gestion Documental - Orfeo (15%)_x000a_Proyecto Sistema de Información Administrativo y Financiero - Stone (54%)_x000a_E.4.B. Sistema ZIPA con nuevas funcionalidades. (7%)_x000a_Módulo Gestión EDT. (32%)_x000a_Módulo Tablero de Seguimiento. (12%) _x000a_E.5.D. (22%) _x000a_Realizar proceso de contratacion para la adquisicion de Licenciamiento de MS SQL Server (100%), Recepción del licenciamiento de MS SQL Server (75%), Alistamiento de Servidores (20%)_x000a_E.6.B. Completar la implementación del proceso de Gestión Contractual en la disciplina BPM y arquitectura SOA. (39%)_x000a_Ejecución del contrato IDU-1686-2015. (39%)_x000a_E.7.A. Implementación de la Estrategia GEL en el IDU de acuerdo con el plan de trabajo definido. (20%)_x000a_Formular plan de participación ciudadana por medios electrónicos. (100%)_x000a_Desarrollar y poner en producción el módulo de Datos Abiertos del sistema BACHUE. (100%)_x000a_Formular y ejecutar un plan para fomentar el uso y apropiación de los recursos de TI. (100%)_x000a_Divulgar a la gente IDU los nuevos proyectos de TI que salen a producción. (20%)_x000a_Formalización del Plan de Continuidad de Negocio para el proceso Gestión TIC. (12%)_x000a_Revisión y actualización de riesgos de gestión con énfasis en Seguridad de la Información con alineación de planes de tratamient. (10%)_x000a_Jornadas de estudio para que los administradores del portal apliquen mejoras de accesibilidad. (10%)_x000a_Registro y seguimiento a planes de acción y tratamiento. (25%)_x000a_Formular y ejecutar plan de comunicaciones para la divulgación de los canales de participación electrónicos. (70%)_x000a_Fomentar el uso de medios electrónicos para la rendición de cuentas. (2%)_x000a_E.7.B. Promoción de los trámites y servicios electrónicos de la entidad hacia el ciudadano. (28%)_x000a_Formalizar plan vs trámites y servicios. (100%)_x000a_Campaña trámites y servicios valorización. (100%)"/>
  </r>
  <r>
    <x v="7"/>
    <s v="4. Consolidar una cultura organizacional basada en conocimiento, liderazgo, trabajo en equipo y comunicación asertiva."/>
    <s v="4.3 Establecer y consolidar  un sistema de monitoreo y evaluación de la gestión del IDU."/>
    <x v="16"/>
    <s v="Implementar el proyecto de Rediseño Organizacional"/>
    <s v="El proyecto incluye:_x000a_1. Revisar el modelo de operación_x000a_2. Ajustar la cadena de valor_x000a_3. Redefinir la estructura organizacional_x000a_4. Ajustar el Manual de Funciones_x000a_"/>
    <s v="SGGC_x000a_STRH"/>
    <s v="31/06/2016"/>
    <d v="2015-04-30T00:00:00"/>
    <s v="N.A "/>
    <m/>
    <m/>
    <m/>
    <m/>
    <m/>
    <m/>
    <m/>
    <s v="Este proyecto está reprogramado por la SGGC y la DG"/>
  </r>
  <r>
    <x v="7"/>
    <s v="4. Consolidar una cultura organizacional basada en conocimiento, liderazgo, trabajo en equipo y comunicación asertiva."/>
    <s v="4.3 Establecer y consolidar  un sistema de monitoreo y evaluación de la gestión del IDU."/>
    <x v="16"/>
    <s v="Implementar el proyecto Teletrabajo en el IDU"/>
    <s v="_x000a__x000a_El proyecto de teletrabajo Implementado con evaluación de cumplimiento de la vigencia 2016"/>
    <s v="SGGC_x000a_STRH"/>
    <s v="31/012/2016"/>
    <d v="2016-04-30T00:00:00"/>
    <n v="0.65"/>
    <m/>
    <m/>
    <m/>
    <m/>
    <m/>
    <m/>
    <m/>
    <s v="Al mes de abril se realizaron las siguientes actividades:_x000a_1.  Realización de entrevistas a los funcionarios inscritos para ser teletrabajador._x000a_2.  Consolidar primer listado de teletrabajadores aprobados para iniciar en 2016._x000a_3.  Visitas domiciliarias y ajuste de novedades 2016._x000a_4.   Publicación lista de admitidos_x000a_"/>
  </r>
  <r>
    <x v="8"/>
    <s v="1. Gestionar proyectos sostenibles en función del desarrollo urbano integral y estratégico a través de la inclusión de metodologías innovadoras."/>
    <s v="1.1 Cumplir con las metas del plan de desarrollo de la Bogotá Humana en lo que compete al IDU."/>
    <x v="7"/>
    <s v="Participación en la estructuración y formulación de las metas del Plan de Desarrollo para el componente de Movilidad y Espacio Público"/>
    <s v="Propuesta de Formulación del Plan de Desarrollo en el componente de Movilidad y Espacio Público"/>
    <s v="Coordinador de Plan de Desarrollo/ DTP"/>
    <d v="2016-06-30T00:00:00"/>
    <m/>
    <n v="0.8"/>
    <m/>
    <m/>
    <m/>
    <m/>
    <m/>
    <m/>
    <m/>
    <s v="Actividad programada para reporte posterior al 30-abr-2016"/>
  </r>
  <r>
    <x v="8"/>
    <s v="1. Gestionar proyectos sostenibles en función del desarrollo urbano integral y estratégico a través de la inclusión de metodologías innovadoras."/>
    <s v="1.1 Cumplir con las metas del plan de desarrollo de la Bogotá Humana en lo que compete al IDU."/>
    <x v="7"/>
    <s v="Elaboración de los Programas y priorización de las intervenciones de mantenimiento, rehabilitación y reconstrucción de infraestructura vial y espacio público, como insumo del proceso de Conservación de Infraestructura"/>
    <s v="Programas de conservación de la Infraestructura vial y Espacio Público"/>
    <s v="Coordinador de Proyectos de conservación  DTP"/>
    <d v="2016-12-31T00:00:00"/>
    <d v="2016-04-30T00:00:00"/>
    <n v="1"/>
    <m/>
    <m/>
    <m/>
    <m/>
    <m/>
    <m/>
    <m/>
    <s v="Actividad programada para reporte posterior al 30-abr-2016"/>
  </r>
  <r>
    <x v="8"/>
    <s v="1. Gestionar proyectos sostenibles en función del desarrollo urbano integral y estratégico a través de la inclusión de metodologías innovadoras."/>
    <s v="1.1 Cumplir con las metas del plan de desarrollo de la Bogotá Humana en lo que compete al IDU."/>
    <x v="7"/>
    <s v="Ejecución de los Estudios de Preinversión de los proyectos de Infraestructura vial y espacio Público requeridos. "/>
    <s v="Estudios de Preinversión de los Proyectos de Infraestructura vial y espacio público (Idea, Perfil, Prefactibilidad y Factibilidad) "/>
    <s v="Coordinadores de Proyectos de Infraestructura vial y Espacio público DTP"/>
    <d v="2016-12-31T00:00:00"/>
    <m/>
    <n v="0.8"/>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complementación, Actualización de los Estudios y Diseños y construcción de la Av. J. Celestino Mutis, AC 63 Cra 114 A Cra 122.  (Actividad critica No. 6 del proceso)"/>
    <s v="Memorando radicado en la DTPS. (Lista de Chequeo para el trámite de procesos selectivos)."/>
    <s v="Ing. José Javier Suarez_x000a_Arq. Marcela Forero"/>
    <d v="2016-09-01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interventoría de la complementación, actualización de los Estudios y Diseños y construcción de La Av. J. Celestino Mutis AC. 63 Cra 114 A Cra 122.    (Actividad critica No. 6 del proceso)"/>
    <s v="Memorando radicado en la DTPS. (Lista de Chequeo para el trámite de procesos selectivos)."/>
    <s v="Ing. José Javier Suarez    Arq. Marcela Forero"/>
    <d v="2016-09-15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complementación, actualización y   construcción de la Av. Laureano Gómez (AK 9) desde Av. San José (AC 170) hasta la Calle 193.  (Actividad critica No. 6 del proceso) "/>
    <s v="Memorando radicado en la DTPS. (Lista de Chequeo para el trámite de procesos selectivos)."/>
    <s v="Ing. José Javier Suarez     Ing. Edgar Comas"/>
    <d v="2016-05-02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interventoría para  actualización, complementación, ajustes y   construcción de la Av. Laureano Gómez (AK 9) desde Av. San José (AC 170) hasta la Calle 193 .  (Actividad critica No. 6 del proceso)"/>
    <s v="Memorando radicado en la DTPS. (Lista de Chequeo para el trámite de procesos selectivos)."/>
    <s v="Ing. José Javier Suarez      Ing. Edgar Comas"/>
    <d v="2016-05-15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os Estudios y Diseños de la Avenida Tintal (AK 89) desde Avenida Villavicencio hasta Avenida Manuel Cepeda Vargas - Calzada Occidental_x000a_(Actividad critica No. 6 del proceso)"/>
    <s v="Memorando radicado en la DTPS. (Lista de Chequeo para el trámite de procesos selectivos)."/>
    <s v="Ing. José Javier Suarez      Ing. Edgar Comas"/>
    <d v="2016-04-01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interventoría de los Estudios y Diseños de la Avenida Tintal (AK 89) desde Avenida Villavicencio hasta Avenida Manuel Cepeda Vargas - Calzada Occidental _x000a_(Actividad critica No. 6 del proceso)"/>
    <s v="Memorando radicado en la DTPS. (Lista de Chequeo para el trámite de procesos selectivos)."/>
    <s v="Ing. José Javier Suarez      Ing. Edgar Comas"/>
    <d v="2016-04-15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Inicio del contrato de  Estudios y Diseños  de los Estudios y Diseños de la Avenida Tintal (AK 89) desde Avenida Villavicencio hasta Avenida Manuel Cepeda Vargas - Calzada Occidental_x000a_  (Actividad N° 3 del proceso)"/>
    <s v="Acta de inicio del contrato"/>
    <s v="Wilson Ruiz Rodríguez"/>
    <d v="2016-08-01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os Estudios y Diseños de la Avenida Tintal (AK 89) desde Avenida Manuel Cepeda Vargas hasta Avenida Alsacia (AC 12) - Calzada Occidental_x000a_(Actividad critica No. 6 del proceso)"/>
    <s v="Memorando radicado en la DTPS. (Lista de Chequeo para el trámite de procesos selectivos)."/>
    <s v="Ing. José Javier Suarez      Ing. Edgar Comas"/>
    <d v="2016-04-01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interventoría de los Estudios y Diseños de la Avenida Tintal (AK 89) desde Avenida Manuel Cepeda Vargas hasta Avenida Alsacia (AC 12) - Calzada Occidental _x000a_(Actividad critica No. 6 del proceso)"/>
    <s v="Memorando radicado en la DTPS. (Lista de Chequeo para el trámite de procesos selectivos)."/>
    <s v="Ing. José Javier Suarez     Ing. Edgar Comas"/>
    <d v="2016-04-15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Inicio del contrato de  Estudios y Diseños  de la Avenida Tintal (AK 89) desde Avenida Manuel Cepeda Vargas hasta Avenida Alsacia (AC 12) - Calzada Occidental_x000a_  (Actividad N° 3 del proceso)"/>
    <s v="Acta de inicio del contrato"/>
    <s v="Wilson Ruiz Rodríguez"/>
    <d v="2016-08-01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os Estudios y Diseños de la Avenida Alsacia desde Avenida Tintal (AK 89) hasta Avenida Ciudad de Cali (AK 86)_x000a_(Actividad critica No. 6 del proceso)"/>
    <s v="Memorando radicado en la DTPS. (Lista de Chequeo para el trámite de procesos selectivos)."/>
    <s v="Ing. José Javier Suarez      Ing. Edgar Comas"/>
    <d v="2016-04-01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interventoría de los Estudios y Diseños de la  Avenida Alsacia desde Avenida Tintal (AK 89) hasta Avenida Ciudad de Cali (AK 86)_x000a_(Actividad critica No. 6 del proceso)"/>
    <s v="Memorando radicado en la DTPS. (Lista de Chequeo para el trámite de procesos selectivos)."/>
    <s v="Ing. José Javier Suarez     Ing. Edgar Comas"/>
    <d v="2016-04-15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Inicio del contrato de  Estudios y Diseños  de la Avenida Alsacia desde Avenida Tintal (AK 89) hasta Avenida Ciudad de Cali (AK 86)_x000a_  (Actividad N° 3 del proceso)"/>
    <s v="Acta de inicio del contrato"/>
    <s v="Wilson Ruiz Rodríguez"/>
    <d v="2016-08-01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os Estudios y Diseños de la Avenida Alsacia (AC 12) desde Avenida de la Constitución hasta Avenida Boyacá (AK 72)_x000a_(Actividad critica No. 6 del proceso)"/>
    <s v="Memorando radicado en la DTPS. (Lista de Chequeo para el trámite de procesos selectivos)."/>
    <s v="Ing. José Javier Suarez     Ing. Edgar Comas"/>
    <d v="2016-04-01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interventoría de los Estudios y Diseños de la  Avenida Alsacia (AC 12) desde Avenida de la Constitución hasta Avenida Boyacá (AK 72)_x000a_(Actividad critica No. 6 del proceso)"/>
    <s v="Memorando radicado en la DTPS. (Lista de Chequeo para el trámite de procesos selectivos)."/>
    <s v="Ing. José Javier Suarez     Ing. Edgar Comas"/>
    <d v="2016-04-15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Inicio del contrato de  Estudios y Diseños  de la Avenida Alsacia (AC 12) desde Avenida de la Constitución hasta Avenida Boyacá (AK 72)_x000a_  (Actividad N° 3 del proceso)"/>
    <s v="Acta de inicio del contrato"/>
    <s v="Wilson Ruiz Rodríguez"/>
    <d v="2016-08-01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os Estudios y Diseños de la Avenida Alsacia desde Avenida Boyacá (AK 72) hasta Avenida Ciudad de Cali (AK 86). _x000a_(Actividad critica No. 6 del proceso)"/>
    <s v="Memorando radicado en la DTPS. (Lista de Chequeo para el trámite de procesos selectivos)."/>
    <s v="Ing. José Javier Suarez     Ing. Edgar Comas"/>
    <d v="2016-04-01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interventoría de los Estudios y Diseños de la  Avenida Alsacia desde Avenida Boyacá (AK 72) hasta Avenida Ciudad de Cali (AK 86). _x000a_(Actividad critica No. 6 del proceso)"/>
    <s v="Memorando radicado en la DTPS. (Lista de Chequeo para el trámite de procesos selectivos)."/>
    <s v="Ing. José Javier Suarez     Ing. Edgar Comas"/>
    <d v="2016-04-15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Inicio del contrato de  Estudios y Diseños  de la Avenida Alsacia desde Avenida Boyacá (AK 72) hasta Avenida Ciudad de Cali (AK 86). _x000a_  (Actividad N° 3 del proceso)"/>
    <s v="Acta de inicio del contrato"/>
    <s v="Wilson Ruiz Rodríguez"/>
    <d v="2016-08-01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os Estudios y Diseños de la Avenida Constitución desde Avenida Alsacia ( AC 12)hasta Avenida Centenario (AC 13)_x000a_(Actividad critica No. 6 del proceso)"/>
    <s v="Memorando radicado en la DTPS. (Lista de Chequeo para el trámite de procesos selectivos)."/>
    <s v="Ing. José Javier Suarez     Ing. Edgar Comas"/>
    <d v="2016-04-01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interventoría de los Estudios y Diseños de la  Avenida Constitución desde Avenida Alsacia ( AC 12)hasta Avenida Centenario (AC 13)_x000a_(Actividad critica No. 6 del proceso)"/>
    <s v="Memorando radicado en la DTPS. (Lista de Chequeo para el trámite de procesos selectivos)."/>
    <s v="Ing. José Javier Suarez     Ing. Edgar Comas"/>
    <d v="2016-04-15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Inicio del contrato de  Estudios y Diseños  de la Avenida Constitución desde Avenida Alsacia ( AC 12)hasta Avenida Centenario (AC 13)_x000a_  (Actividad N° 3 del proceso)"/>
    <s v="Acta de inicio del contrato"/>
    <s v="Wilson Ruiz Rodríguez"/>
    <d v="2016-08-01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complementación, ajustes y actualización de los estudios , diseños y construcción del  PAR VIAL - Carrera 6 y Carrera 7 desde Avenida de los Comuneros hasta Avenida  de la Hortúa (AC 1) _x000a_(Actividad critica No. 6 del proceso)"/>
    <s v="Memorando radicado en la DTPS. (Lista de Chequeo para el trámite de procesos selectivos)."/>
    <s v="Ing. José Javier Suarez_x000a_Arq. Marcela Forero"/>
    <d v="2016-04-01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interventoría  complementación, ajustes y actualización de los estudios , diseños para  la construcción del  PAR VIAL - Carrera 6 y Carrera 7 desde Avenida de los Comuneros hasta Avenida  de la Hortúa (AC 1)   (Actividad critica No. 6 del proceso)"/>
    <s v="Memorando radicado en la DTPS. (Lista de Chequeo para el trámite de procesos selectivos)."/>
    <s v="Ing. José Javier Suarez_x000a_Arq. Marcela Forero"/>
    <d v="2016-04-15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complementación, actualización de los estudios , diseños y  construcción de la  Avenida El Rincón desde Avenida Boyacá hasta la carrera 91 .  (Actividad critica No. 6 del proceso)"/>
    <s v="Memorando radicado en la DTPS. (Lista de Chequeo para el trámite de procesos selectivos)."/>
    <s v="Ing. José Javier Suarez_x000a_Ing. Sandra Lorena Medina"/>
    <d v="2016-04-01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interventoría de la complementación, actualización de los estudios , diseños y construcción de la  Avenida El Rincón desde Avenida Boyacá hasta la carrera 91.  (Actividad critica No. 6 del proceso) "/>
    <s v="Memorando radicado en la DTPS. (Lista de Chequeo para el trámite de procesos selectivos)."/>
    <s v="Ing. José Javier Suarez_x000a_Ing. Sandra Lorena Medina"/>
    <d v="2016-04-15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Construcción  de la  Avenida la Sirena (AC 153) desde Avenida Laureano Gómez (AK 9) hasta Avenida Santa Bárbara (AK 19).  (Actividad critica No. 6 del proceso)"/>
    <s v="Memorando radicado en la DTPS. (Lista de Chequeo para el trámite de procesos selectivos)."/>
    <s v="Ing. José Javier Suarez     Ing. Edgar Comas"/>
    <d v="2016-08-01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interventoría de la  Avenida la Sirena (AC 153) desde Avenida Laureano Gómez (AK 9) hasta Avenida Santa Bárbara (AK 19).  (Actividad critica No. 6 del proceso)"/>
    <s v="Memorando radicado en la DTPS. (Lista de Chequeo para el trámite de procesos selectivos)."/>
    <s v="Ing. José Javier Suarez     Ing. Edgar Comas"/>
    <d v="2016-08-15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Factibilidad, Estudios y Diseños del proyecto tejido urbano del cable aéreo Ciudad Bolívar. ( Acciones Complementarias PUI).  (Actividad critica No. 6 del proceso)"/>
    <s v="Memorando radicado en la DTPS. (Lista de Chequeo para el trámite de procesos selectivos)."/>
    <s v="Ing. José Javier Suarez     Arq., Piedad Romero "/>
    <d v="2016-04-01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interventoría  de la  Factibilidad, Estudios y Diseños del proyecto tejido urbano del cable aéreo Ciudad Bolívar. ( Acciones Complementarias PUI).  (Actividad critica No. 6 del proceso)"/>
    <s v="Memorando radicado en la DTPS. (Lista de Chequeo para el trámite de procesos selectivos)."/>
    <s v="Ing. José Javier Suarez     Arq., Piedad Romero "/>
    <d v="2016-04-15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Inicio del contrato  de los Estudios y Diseños,  Acciones Complementarias PUI.  (Actividad critica No. 3 del proceso)"/>
    <s v="Acta de inicio del contrato"/>
    <s v="Wilson Ruiz Rodríguez"/>
    <d v="2016-08-01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Construcción  de los nuevos puentes peatonales del sistema TransMilenio de acceso a las estaciones de la Pepe Sierra con conexión Calle 106; Calle 127; Calle 146 con conexión Calle 142; Mazúren con conexión calle 146; Toberín costado Sur y de la adecuación rampas del puente peatonal existente, ubicados en la Autopista Norte, en Bogotá, D. C..  .  (Actividad critica No. 6 del proceso)"/>
    <s v="Memorando radicado en la DTPS. (Lista de Chequeo para el trámite de procesos selectivos)."/>
    <s v="Profesional financiado con recursos TransMilenio."/>
    <d v="2016-10-15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interventoría   de los nuevos puentes peatonales del sistema TransMilenio de acceso a las estaciones de la Pepe Sierra con conexión Calle 106; Calle 127; Calle 146 con conexión Calle 142; Mazúren con conexión calle 146; Toberín costado Sur y de la adecuación rampas del puente peatonal existente, ubicados en la Autopista Norte, en Bogotá, D. C..  .  (Actividad critica No. 6 del proceso)"/>
    <s v="Memorando radicado en la DTPS. (Lista de Chequeo para el trámite de procesos selectivos)."/>
    <s v="Profesional financiado con recursos TransMilenio."/>
    <d v="2016-10-30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os estudios , diseños y construcción de la Ampliación Portal Tunal (Sin Patios)   (Actividad critica No. 6 del proceso)"/>
    <s v="Memorando radicado en la DTPS. (Lista de Chequeo para el trámite de procesos selectivos)."/>
    <s v="Profesional financiado con recursos TransMilenio."/>
    <d v="2016-04-30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interventoría   de los estudios , diseños y construcción de la Ampliación Portal Tunal (Sin Patios)    (Actividad critica No. 6 del proceso)"/>
    <s v="Memorando radicado en la DTPS. (Lista de Chequeo para el trámite de procesos selectivos)."/>
    <s v="Profesional financiado con recursos TransMilenio."/>
    <d v="2016-05-15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s  Brigadas de Reacción Vial para Ejecutar a Precios Unitarios y a Monto Agotable las Obras y Actividades necesarias para la Conservación de la Malla Vial Arterial NO Troncal,  en la Ciudad de Bogotá D. C._x000a_(Actividad critica No. 6 del proceso)"/>
    <s v="Memorando radicado en la DTPS. (Lista de Chequeo para el trámite de procesos selectivos)."/>
    <s v="Ing. Sandra Lorena Medina Bernal"/>
    <d v="2016-02-24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interventoría de las Brigadas de Reacción Vial para Ejecutar a Precios Unitarios y a Monto Agotable las Obras y Actividades necesarias para la Conservación de la Malla Vial Arterial NO Troncal,  en la Ciudad de Bogotá D. C.  _x000a_(Actividad critica No. 6 del proceso)"/>
    <s v="Memorando radicado en la DTPS. (Lista de Chequeo para el trámite de procesos selectivos)."/>
    <s v="Ing. José Javier Suarez      Ing. Sandra Lorena Medina Bernal"/>
    <d v="2016-03-01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ejecutar a Precios Unitarios y a Monto Agotable,  las Obras y  Actividades necesarias para la Conservación de la Malla Vial Arterial NO Troncal, en la Ciudad De Bogotá D. C._x000a_(Actividad critica No. 6 del proceso)"/>
    <s v="Memorando radicado en la DTPS. (Lista de Chequeo para el trámite de procesos selectivos)."/>
    <s v="Ing. José Javier Suarez  "/>
    <d v="2016-02-24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interventoría de las Obras y Actividades para Ejecutar a Precios Unitarios y a Monto Agotable,  las Actividades necesarias para la Conservación de la Malla Vial Arterial no Troncal, en la Ciudad De Bogotá D. C._x000a_  (Actividad critica No. 6 del proceso)"/>
    <s v="Memorando radicado en la DTPS. (Lista de Chequeo para el trámite de procesos selectivos)."/>
    <s v="Ing. José Javier Suarez  "/>
    <d v="2016-03-01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s Brigadas de Reacción Vial para Ejecutar a Precios Unitarios y a Monto Agotable las Obras y Actividades necesarias para la Conservación de la Malla Vial Arterial Troncal,  en la Ciudad de Bogotá D. C._x000a_(Actividad critica No. 6 del proceso)"/>
    <s v="Memorando radicado en la DTPS. (Lista de Chequeo para el trámite de procesos selectivos)."/>
    <s v="Ing. José Javier Suarez     Ing. Sandra Lorena Medina Bernal"/>
    <d v="2016-02-24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interventoría Brigadas de Reacción Vial para Ejecutar a Precios Unitarios y a Monto Agotable las Obras y Actividades necesarias para la Conservación de la Malla Vial Arterial Troncal,  en la Ciudad de Bogotá D. C.   (Actividad critica No. 6 del proceso)"/>
    <s v="Memorando radicado en la DTPS. (Lista de Chequeo para el trámite de procesos selectivos)."/>
    <s v="Ing. José Javier Suarez      Ing. Sandra Lorena Medina Bernal"/>
    <d v="2016-03-01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ejecutar a Precios Unitarios y a Monto Agotable,  las Obras y  Actividades necesarias para la Conservación de la Malla Vial que soporta el Sistema Integrado de Transporte Publico SITP, en la Ciudad De Bogotá D. C.._x000a_(Actividad critica No. 6 del proceso)"/>
    <s v="Memorando radicado en la DTPS. (Lista de Chequeo para el trámite de procesos selectivos)."/>
    <s v="Ing. José Javier Suarez  "/>
    <d v="2016-02-24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Estructuración  del proceso de selección para la interventoría técnica, administrativa y financiera para ejecutar a Precios Unitarios y a Monto Agotable,  las Obras y  Actividades necesarias para la Conservación de la Malla Vial que soporta el Sistema Integrado de Transporte Publico SITP, en la Ciudad De Bogotá D. C. (Actividad critica No. 6 del proceso)"/>
    <s v="Memorando radicado en la DTPS. (Lista de Chequeo para el trámite de procesos selectivos)."/>
    <s v="Ing. José Javier Suarez  "/>
    <d v="2016-03-01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2115-2013 para la Factibilidad, estudios y diseños para la construcción de un paso vehicular sobre la Quebrada la Hoya del Ramo en la Calle 58 Sur por Diagonal 60 Sur, en la Localidad de Usme, en Bogotá D.C. _x000a_ IDU-2115-2013 _x000a_ (Actividad critica No. 5 del proceso)"/>
    <s v="Acta de liquidación del contrato"/>
    <s v="Ing. Julián Ricardo Reverón"/>
    <d v="2016-08-15T00:00:00"/>
    <m/>
    <m/>
    <m/>
    <m/>
    <m/>
    <m/>
    <m/>
    <m/>
    <m/>
    <s v="Actividad programada para reporte posterior al 30-abr-2016"/>
  </r>
  <r>
    <x v="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0"/>
    <s v="Terminación del contrato de consultoría   para el &quot;Plan de manejo de recuperación y restauración ambiental (Cable Ciudad Bolívar)_x000a_IDU-1651-2015_x000a_ (Actividad critica No. 4 del proceso)"/>
    <s v="Acta de terminación  del contrato"/>
    <s v="Ing. Sandra M. Aguilar"/>
    <d v="2016-02-09T00:00:00"/>
    <d v="2016-02-09T00:00:00"/>
    <n v="1"/>
    <m/>
    <m/>
    <m/>
    <m/>
    <m/>
    <m/>
    <m/>
    <s v="Actividad programada para reporte posterior al 30-abr-2016"/>
  </r>
  <r>
    <x v="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0"/>
    <s v="Liquidación  del contrato de consultoría  IDU-1651-2015 para el &quot;Plan de manejo de recuperación y restauración ambiental (Cable Ciudad Bolívar)_x000a_IDU-1651-2015_x000a_ (Actividad critica No. 5 del proceso"/>
    <s v="Acta de liquidación del contrato"/>
    <s v="Ing. Sandra M. Aguilar"/>
    <d v="2016-10-06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Terminación del contrato  IDU- 299-2015,  para la Factibilidad, estudios y diseños para la construcción de un (1) puente vehicular en la Calle 129C, entre Carreras 99 y 100 a, sobre el brazo del Humedal Juan Amarillo, en la Localidad de Suba, en Bogotá, D.C. _x000a_ (Actividad critica No. 4 del proceso)_x000a_IDU-299-2015_x000a_IDU-300-2015"/>
    <s v="Acta de terminación  del contrato"/>
    <s v="Ing., Hernán Ricardo Ramírez"/>
    <d v="2016-06-03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 299-2015,  para la Factibilidad, estudios y diseños para la construcción de un (1) puente vehicular en la Calle 129C, entre Carreras 99 y 100 a, sobre el brazo del Humedal Juan Amarillo, en la Localidad de Suba, en Bogotá, D.C. _x000a_ (Actividad critica No.5 del proceso)_x000a_IDU-299-2015_x000a_IDU-300-2015"/>
    <s v="Acta de liquidación del contrato"/>
    <s v="Ing., Hernán Ricardo Ramírez"/>
    <d v="2016-08-01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Terminación del contrato IDU-1844-2014. Estudios y diseños de Av. La Sirena (AC 153) desde Av. Laureano Gómez (ÁK 9ª) hasta Av. Sta. Bárbara (AK 19) Acuerdo 523 de 2013 en Bogotá, D.C._x000a_(Actividad critica No. 4 del proceso)_x000a_IDU-1844-2014_x000a_IDU-1836-2014"/>
    <s v="Acta de terminación  del contrato"/>
    <s v="Judith Astrid Antolinez Amaya"/>
    <d v="2016-03-13T00:00:00"/>
    <d v="2016-03-14T00:00:00"/>
    <n v="1"/>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1844-2014. Estudios y diseños de Av. La Sirena (AC 153) desde Av. Laureano Gómez (ÁK 9ª) hasta Av. Sta. Bárbara (AK 19) Acuerdo 523 de 2013 en Bogotá, D.C._x000a_(Actividad critica No. 5 del proceso)_x000a_IDU-1844-2014_x000a_IDU-1836-2014"/>
    <s v="Acta de liquidación del contrato"/>
    <s v="Judith Astrid Antolinez Amaya"/>
    <d v="2016-11-11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Terminación del contrato IDU-1009-2014, para los Estudios y diseños de la Av. Boyacá (Av. Cra. 72) desde Av. San José (Calle 170) hasta la Avenida San Antonio (Calle 183) en Bogotá, D.C. Acuerdo 523 de 2013._x000a_ (Actividad critica No. 4 del proceso)._x000a_IDU-1009-2014_x000a_IDU-967-2014"/>
    <s v="Acta de terminación  del contrato"/>
    <s v="Ing. Julián Ricardo Reverón"/>
    <d v="2016-03-14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1009-2014, para los Estudios y diseños de la Av. Boyacá (Av. Cra. 72) desde Av. San José (Calle 170) hasta la Avenida San Antonio (Calle 183) en Bogotá, D.C. Acuerdo 523 de 2013._x000a_ (Actividad critica No. 5  del proceso)._x000a_IDU-1009-2014_x000a_IDU-967-2014"/>
    <s v="Acta de liquidación del contrato"/>
    <s v="Ing. Julián Ricardo Reverón"/>
    <d v="2016-11-10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Terminación del contrato IDU-1267-2014, para los   Estudios y diseños de la Avenida San Antonio (Ac - 183) desde la Avenida Boyacá (ak72) hasta la Cra 54d, en Bogotá, D. C._x000a_ (Actividad critica No. 4 del proceso)_x000a_IDU-1267-2014_x000a_IDU-1257-2014"/>
    <s v="Acta de terminación  del contrato"/>
    <s v="Ing. Judith Astrid Antolínez"/>
    <d v="2016-02-12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1267-2014, para los   Estudios y diseños de la Avenida San Antonio (Ac - 183) desde la Avenida Boyacá (ak72) hasta la Cra 54d, en Bogotá, D. C._x000a_ (Actividad critica No. 5 del proceso)_x000a_IDU-1267-2014_x000a_IDU-1257-2014"/>
    <s v="Acta de liquidación del contrato"/>
    <s v="Ing. Judith Astrid Antolínez"/>
    <d v="2016-10-12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Terminación del contrato IDU-326-2014, para los Estudios y diseños de la Av. Laureano Gómez (Av. Cra. 9) desde la Av. San Antonio (Av. Calle 183) hasta la Calle 193, en Bogotá D._x000a_ (Actividad critica No. 4 del proceso)_x000a_IDU-326-2014_x000a_IDU-416-2014"/>
    <s v="Acta de terminación  del contrato"/>
    <s v="Ing. Sonia Katerine Hernández"/>
    <d v="2016-02-11T00:00:00"/>
    <d v="2016-02-11T00:00:00"/>
    <n v="1"/>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326-2014, para los Estudios y diseños de la Av. Laureano Gómez (Av. Cra. 9) desde la Av. San Antonio (Av. Calle 183) hasta la Calle 193, en Bogotá D._x000a_ (Actividad critica No. 5 del proceso)_x000a_IDU-326-2014_x000a_IDU-416-2014"/>
    <s v="Acta de liquidación del contrato"/>
    <s v="Ing. Sonia Katerine Hernández"/>
    <d v="2016-10-09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1805-2014, del Servicio de monitoreo de calidad del agua, aire, ruido e inventario de avifauna, correspondiente a la Avenida Boyacá desde el sector de Yomasa hasta la Avenida San José (Calle 170), y desde la Av. San José, desde la Avenida Boyacá hasta la Autopista Norte._x000a_ (Actividad critica No. 5 del proceso)_x000a_IDU-1805-2014 "/>
    <s v="Acta de liquidación del contrato"/>
    <s v="Ing. Yuddy E. Rodríguez Munevar"/>
    <d v="2016-06-15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 1834-2014, del  Servicio de exploración del subsuelo para detección de redes y cimentación de estructuras existentes mediante la ejecución de sondeos y apiques en el Corredor Vial de la Av. Boyacá para la realización de los diseños del sistema de Troncales de TransMilenio._x000a_ (Actividad critica No. 5 del proceso)_x000a_IDU-1834-2014  "/>
    <s v="Acta de liquidación del contrato"/>
    <s v="Ing. Yuddy E. Rodríguez Munevar"/>
    <d v="2016-06-15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1902-2014,  Servicio de la detección de redes húmedas (Red Matriz Tubito y otras) con  georadar y comprobación puntual con tomografía para derivaciones y cruces, de la Troncal TransMilenio de la Avenida Boyacá._x000a_ (Actividad critica No. 5 del proceso)_x000a_IDU-1902-2014"/>
    <s v="Acta de liquidación del contrato"/>
    <s v="Ing. Francy Paola  Duarte"/>
    <d v="2016-03-15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1879-2014, del  &quot;Grupo C: Diseño estructural de cuatro (4) puentes vehiculares sobre el Rio Tejuelo, para el paso de los buses biarticulados de TransMilenio, en Bogotá D. C._x000a_ (Actividad critica No. 5 del proceso)_x000a_IDU-1879-2014 "/>
    <s v="Acta de liquidación del contrato"/>
    <s v="Ing. Oscar Ruiz Santos"/>
    <d v="2016-05-08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1878-2014, del   Grupo A: Estudios de diagnóstico estructural, funcional y de diseño para el reforzamiento de diez (10) puentes vehiculares y once (11) Box Coulverts, adicionalmente, actualización sísmica, diseño de rampas y del reforzamiento estructural, para la adecuación de diez (10) puentes peatonales que hacen parte del proyecto Troncal Boyacá en Bogotá, D. C._x000a_ (Actividad critica No.5 del proceso)_x000a_IDU-1878-2014"/>
    <s v="Acta de liquidación del contrato"/>
    <s v="Ing. Oscar Ruiz Santos"/>
    <d v="2016-08-09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1898-2014. Grupo B: Estudios y diseños para la ampliación y/o adecuación, análisis de vulnerabilidad sísmica y diseño de rehabilitación de Box Coulverts existentes en la Avenida Boyacá._x000a_ (Actividad critica No. 5 del proceso)_x000a_IDU-1898-2014"/>
    <s v="Acta de liquidación del contrato"/>
    <s v="Ing. Oscar Ruiz Santos"/>
    <d v="2016-06-13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Terminación del contrato IDU-1725-2013, para los Estudios y diseños de los nuevos puentes peatonales del sistema TransMilenio de acceso a las estaciones de la Pepe Sierra con conexión Calle 106; Calle 127; Calle 146 con conexión Calle 142; Mazúren con conexión calle 146; Tobarán costado Sur y de la adecuación rampas del puente peatonal existente, ubicados en la Autopista Norte, en Bogotá, D. C..  _x000a_ (Actividad critica No. 4 del proceso)_x000a_IDU-1725-2013_x000a_IDU-1767-2013"/>
    <s v="Acta de terminación  del contrato"/>
    <s v="Ing. Julián Ricardo Reverón"/>
    <d v="2016-02-26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1725-2013, para los Estudios y diseños de los nuevos puentes peatonales del sistema TransMilenio de acceso a las estaciones de la Pepe Sierra con conexión Calle 106; Calle 127; Calle 146 con conexión Calle 142; Mazúren con conexión calle 146; Tobarán costado Sur y de la adecuación rampas del puente peatonal existente, ubicados en la Autopista Norte, en Bogotá, D. C..  _x000a_ (Actividad critica No. 5 del proceso)_x000a_IDU-1725-2013_x000a_IDU-1767-2013"/>
    <s v="Acta de liquidación del contrato"/>
    <s v="Ing. Julián Ricardo Reverón"/>
    <d v="2016-10-26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Terminación del contrato IDU-1406-2013, de la consultoría de la factibilidad, los estudios y diseños necesarios para la adecuación de accesos para personas con movilidad reducida (Rampas), incluyendo la ampliación, el mantenimiento y la actualización estructural de puentes peatonales (Grupo III) en Bogotá, D.C. (Actividad critica No. 4 del proceso)._x000a_IDU-1406-2013_x000a_IDU-1654-2013"/>
    <s v="Acta de terminación  del contrato"/>
    <s v="Ing. Sonia Katerine Hernández"/>
    <d v="2016-03-11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1406-2013, de la consultoría de la factibilidad, los estudios y diseños necesarios para la adecuación de accesos para personas con movilidad reducida (Rampas), incluyendo la ampliación, el mantenimiento y la actualización estructural de puentes peatonales (Grupo III) en Bogotá, D.C.  (Actividad critica No. 5 del proceso)._x000a_IDU-1406-2013_x000a_IDU-1654-2013"/>
    <s v="Acta de liquidación del contrato"/>
    <s v="Ing. Sonia Katerine Hernández"/>
    <d v="2016-11-16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Terminación del contrato IDU-2166-2013, de la Consultoría para la factibilidad, estudios y diseños para la construcción del puente peatonal ubicado al costado Sur de la Intersección de la Avenida Boyacá con Calle 80, en Bogotá, D. C._x000a_ (Actividad critica No. 3 del proceso)_x000a_IDU-2166-2013"/>
    <s v="Acta de terminación  del contrato"/>
    <s v="In. Hernán Ricardo Ramírez"/>
    <d v="2016-03-14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2166-2013, de la  Consultoría para la factibilidad, estudios y diseños para la construcción del puente peatonal ubicado al costado Sur de la Intersección de la Avenida Boyacá con Calle 80, en Bogotá, D. C._x000a_ (Actividad critica No. 5 del proceso)_x000a_IDU-2166-2013 "/>
    <s v="Acta de liquidación del contrato"/>
    <s v="In. Hernán Ricardo Ramírez"/>
    <d v="2016-11-09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 1841-2013, de la  Consultoría para la factibilidad, estudios y diseños para la construcción del paso peatonal de la Calle 151 con Carrera 15, costado Sur, sobre el Canal del Norte de Bogotá, D. C._x000a_ (Actividad critica No. 5 del proceso)_x000a_IDU-1841-2013 "/>
    <s v="Acta de liquidación del contrato"/>
    <s v="Ing. Yuddy E. Rodríguez Munevar"/>
    <d v="2016-09-15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849-2013, de los ESTUDIOS Y DISEÑOS DE LA PRIMERA LÍNEA DEL METRO_x000a_ (Actividad critica No. 5 del proceso)_x000a_IDU-849-2013"/>
    <s v="Acta de liquidación del contrato"/>
    <s v="Ing. Mario Fernando Bernal "/>
    <d v="2016-03-15T00:00:00"/>
    <m/>
    <n v="0"/>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1472-2013, de la   &quot;Interventoría técnica, legal, administrativa y financiera del contrato cuyo objeto es el diseño para la Primera Línea del Metro en el marco del sistema integrado de transporte público -SITP- para la Ciudad de Bogotá D. C.&quot;_x000a_ (Actividad critica No. 5 del proceso)_x000a_IDU-1472-2013 "/>
    <s v="Acta de liquidación del contrato"/>
    <s v="Ing. Mario Bernal "/>
    <d v="2016-04-15T00:00:00"/>
    <m/>
    <n v="0"/>
    <m/>
    <m/>
    <m/>
    <m/>
    <m/>
    <m/>
    <m/>
    <s v="Actividad programada para reporte posterior al 30-abr-2016"/>
  </r>
  <r>
    <x v="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0"/>
    <s v="Liquidación del contrato IDU-2226-2013, de la  Consultoría del estudio de impacto ambiental, para la construcción y operación de la Primera Línea del Metro de Bogotá, de las estaciones, patios y talleres, en el marco del sistema integrado de transporte público - SITP - para la ciudad de Bogotá, D. C.  _x000a_ (Actividad critica No. 5 del proceso)_x000a_IDU-2226-2013"/>
    <s v="Acta de liquidación del contrato"/>
    <s v="Ing. Luisa Fernanda  Rozo"/>
    <d v="2016-09-15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Inicio del contrato IDU-1787-2015, para el servicio de la detección de redes húmedas (red matriz Tibitoc y otras) con georadar y comprobación puntual con tomografía para derivaciones y cruces, de la troncal TransMilenio de la av. Boyacá. (Actividad 3 del proceso)      IDU-1787-2015_x000a_"/>
    <s v="Acta de inicio del contrato"/>
    <s v="Ing. Oscar Ruiz Santos"/>
    <d v="2016-01-19T00:00:00"/>
    <d v="2016-01-19T00:00:00"/>
    <n v="1"/>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Terminación  del contrato IDU-1787-2015, para el  servicio de la detección de redes húmedas (red matriz Tibitoc y otras) con georadar y comprobación puntual con tomografía para derivaciones y cruces, de la troncal TransMilenio de la av. Boyacá.IDU-1787-2015"/>
    <m/>
    <s v="Ing. Oscar Ruiz Santos"/>
    <d v="2016-03-18T00:00:00"/>
    <d v="2016-03-18T00:00:00"/>
    <n v="1"/>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1787-2015, para el servicio de la detección de redes húmedas (red matriz Tibitoc y otras) con georadar y comprobación puntual con tomografía para derivaciones y cruces, de la troncal TransMilenio de la av. Boyacá. IDU-1787-2015  (Actividad critica No. 5 del proceso)"/>
    <s v="Acta de liquidación del contrato"/>
    <s v="Ing. Oscar Ruiz Santos"/>
    <d v="2016-09-14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42-2012 estudios y diseños de puentes vehiculares y/o peatonales sobre la quebrada limas, en Bogotá. IDU-42-2012 _x000a_(Actividad critica No. 5 del proceso)"/>
    <s v="Acta de liquidación del contrato"/>
    <s v="Arq. Wilson Ruiz "/>
    <d v="2016-12-15T00:00:00"/>
    <m/>
    <m/>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I-43-2012,  factibilidad y  estudios y diseños para la intervención sobre la vía vehicular situada entre la vía paralela al canal Boyacá en el barrio Modelia calle 25c y 24, av. la esperanza en Bogotá D.C.IDUI-43-2012 _x000a_(Actividad critica No. 5 del proceso)"/>
    <s v="Acta de liquidación del contrato"/>
    <s v="Ing. Edgar Comas"/>
    <d v="2016-01-14T00:00:00"/>
    <d v="2016-01-14T00:00:00"/>
    <n v="1"/>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50-2012 estudios y diseños para las obras de estabilización geotécnica en el intercambiador vial de la calle 63 por avenida circunvalar en Bogotá D.C.IDU-50-2012 _x000a_(Actividad critica No. 5 del proceso)"/>
    <s v="Acta de liquidación del contrato"/>
    <s v="Ing. Mary Lorena Sayago"/>
    <d v="2016-01-14T00:00:00"/>
    <d v="2016-01-14T00:00:00"/>
    <n v="1"/>
    <m/>
    <m/>
    <m/>
    <m/>
    <m/>
    <m/>
    <m/>
    <s v="Actividad programada para reporte posterior al 30-abr-2016"/>
  </r>
  <r>
    <x v="9"/>
    <s v="1. Gestionar proyectos sostenibles en función del desarrollo urbano integral y estratégico a través de la inclusión de metodologías innovadoras."/>
    <s v="1.1 Cumplir con las metas del plan de desarrollo de la Bogotá Humana en lo que compete al IDU."/>
    <x v="10"/>
    <s v="Liquidación del contrato IDU-40-2011 , estudios y diseños para la adecuación de accesos para discapacitados (rampas), ampliación, mantenimiento estructural y actualización sísmica de cinco (5) puentes peatonales (grupo ii), en Bogotá D.C.IDU-40-2011   (Actividad critica No. 5 del proceso)"/>
    <s v="Acta de liquidación del contrato"/>
    <s v="Arq. Wilson Ruiz "/>
    <d v="2016-04-20T00:00:00"/>
    <d v="2016-04-21T00:00:00"/>
    <n v="1"/>
    <m/>
    <m/>
    <m/>
    <m/>
    <m/>
    <m/>
    <m/>
    <s v="Actividad programada para reporte posterior al 30-abr-2016"/>
  </r>
  <r>
    <x v="10"/>
    <s v="1. Gestionar proyectos sostenibles en función del desarrollo urbano integral y estratégico a través de la inclusión de metodologías innovadoras."/>
    <s v="1.1 Cumplir con las metas del plan de desarrollo de la Bogotá Humana en lo que compete al IDU."/>
    <x v="17"/>
    <s v="Garantizar viabilidad predial para los proyectos de infraestructura vial programados en la vigencia._x000a_"/>
    <s v="Realizar los insumos Prediales (186 Registros Topográficos) para los proyectos que  inician el proceso de gestión predial"/>
    <s v="_x000a_Área Técnica_x000a_- DTDP"/>
    <s v="30/06/2016"/>
    <m/>
    <n v="0.74"/>
    <m/>
    <m/>
    <m/>
    <m/>
    <m/>
    <m/>
    <m/>
    <s v="Actividad programada para reporte posterior al 30-abr-2016"/>
  </r>
  <r>
    <x v="10"/>
    <s v="1. Gestionar proyectos sostenibles en función del desarrollo urbano integral y estratégico a través de la inclusión de metodologías innovadoras."/>
    <s v="1.1 Cumplir con las metas del plan de desarrollo de la Bogotá Humana en lo que compete al IDU."/>
    <x v="17"/>
    <s v="Garantizar viabilidad predial para los proyectos de infraestructura vial programados en la vigencia._x000a_"/>
    <s v="Realizar los insumos Prediales (186 Estudios de Títulos) para los proyectos que  inician el proceso de gestión predial"/>
    <s v="Área Jurídica_x000a_- DTDP"/>
    <s v="30/06/2016"/>
    <m/>
    <n v="0.21"/>
    <m/>
    <m/>
    <m/>
    <m/>
    <m/>
    <m/>
    <m/>
    <s v="Actividad programada para reporte posterior al 30-abr-2016"/>
  </r>
  <r>
    <x v="10"/>
    <s v="1. Gestionar proyectos sostenibles en función del desarrollo urbano integral y estratégico a través de la inclusión de metodologías innovadoras."/>
    <s v="1.1 Cumplir con las metas del plan de desarrollo de la Bogotá Humana en lo que compete al IDU."/>
    <x v="17"/>
    <s v="Garantizar viabilidad predial para los proyectos de infraestructura vial programados en la vigencia._x000a_"/>
    <s v="Realizar los insumos Prediales (186 Censo Social) para los proyectos que  inician el proceso de gestión predial"/>
    <s v="Área Social _x000a_- DTDP"/>
    <s v="30/06/2016"/>
    <m/>
    <n v="1"/>
    <m/>
    <m/>
    <m/>
    <m/>
    <m/>
    <m/>
    <m/>
    <s v="Actividad programada para reporte posterior al 30-abr-2016"/>
  </r>
  <r>
    <x v="10"/>
    <s v="1. Gestionar proyectos sostenibles en función del desarrollo urbano integral y estratégico a través de la inclusión de metodologías innovadoras."/>
    <s v="1.1 Cumplir con las metas del plan de desarrollo de la Bogotá Humana en lo que compete al IDU."/>
    <x v="17"/>
    <s v="Garantizar viabilidad predial para los proyectos de infraestructura vial programados en la vigencia._x000a_"/>
    <s v="Revisión y aprobación de 260 avalúos, previa elaboración y radicación de los mismos por parte de la UAECD"/>
    <s v="Área de Avalúos - DTDP"/>
    <s v="30/06/2016"/>
    <m/>
    <m/>
    <m/>
    <m/>
    <m/>
    <m/>
    <m/>
    <m/>
    <m/>
    <s v="Actividad programada para reporte posterior al 30-abr-2016"/>
  </r>
  <r>
    <x v="10"/>
    <s v="1. Gestionar proyectos sostenibles en función del desarrollo urbano integral y estratégico a través de la inclusión de metodologías innovadoras."/>
    <s v="1.1 Cumplir con las metas del plan de desarrollo de la Bogotá Humana en lo que compete al IDU."/>
    <x v="17"/>
    <s v="Garantizar viabilidad predial para los proyectos de infraestructura vial programados en la vigencia._x000a_"/>
    <s v="Emitir  260 Resoluciones de oferta para los proyectos de infraestructura vial en ejecución por parte de la DTDP"/>
    <s v="Área Jurídica_x000a_Área Financiera _x000a_- DTDP"/>
    <s v="30/06/2016"/>
    <m/>
    <n v="0.38"/>
    <m/>
    <m/>
    <m/>
    <m/>
    <m/>
    <m/>
    <m/>
    <s v="Actividad programada para reporte posterior al 30-abr-2016"/>
  </r>
  <r>
    <x v="10"/>
    <s v="1. Gestionar proyectos sostenibles en función del desarrollo urbano integral y estratégico a través de la inclusión de metodologías innovadoras."/>
    <s v="1.1 Cumplir con las metas del plan de desarrollo de la Bogotá Humana en lo que compete al IDU."/>
    <x v="17"/>
    <s v="Garantizar viabilidad predial para los proyectos de infraestructura vial programados en la vigencia._x000a_"/>
    <s v="Otorgar la viabilidad predial a 4 proyectos o fases de proyectos de infraestructura vial en ejecución por parte de la DTDP y que cuenten con factibilidad, reserva vial y la apropiación presupuestal 2015"/>
    <s v="Área Jurídica_x000a_Área Técnica_x000a_Área de Avalúos_x000a_Área Social _x000a_Área Financiera _x000a_- DTDP"/>
    <s v="30/06/2016"/>
    <m/>
    <n v="0.25"/>
    <m/>
    <m/>
    <m/>
    <m/>
    <m/>
    <m/>
    <m/>
    <s v="Actividad programada para reporte posterior al 30-abr-2016"/>
  </r>
  <r>
    <x v="10"/>
    <s v="1. Gestionar proyectos sostenibles en función del desarrollo urbano integral y estratégico a través de la inclusión de metodologías innovadoras."/>
    <s v="1.1 Cumplir con las metas del plan de desarrollo de la Bogotá Humana en lo que compete al IDU."/>
    <x v="17"/>
    <s v="Realizar Gestión Predial a través del reasentamiento integral de la población afectada en los proyectos en ejecución por parte de la Dirección Técnica de Predios - DTDP"/>
    <s v="Realizar el traslado de 150 US cesadas en los proyectos de infraestructura vial en ejecución por parte de la DTDP"/>
    <s v="Área Social _x000a_- DTDP"/>
    <s v="30/06/2016"/>
    <m/>
    <n v="1"/>
    <m/>
    <m/>
    <m/>
    <m/>
    <m/>
    <m/>
    <m/>
    <s v="Actividad programada para reporte posterior al 30-abr-2016"/>
  </r>
  <r>
    <x v="10"/>
    <s v="1. Gestionar proyectos sostenibles en función del desarrollo urbano integral y estratégico a través de la inclusión de metodologías innovadoras."/>
    <s v="1.1 Cumplir con las metas del plan de desarrollo de la Bogotá Humana en lo que compete al IDU."/>
    <x v="17"/>
    <s v="Realizar Gestión Predial a través del reasentamiento integral de la población afectada en los proyectos en ejecución por parte de la Dirección Técnica de Predios - DTDP"/>
    <s v="Realizar 3656  Asesorías (Social, Jurídica, Económica, Inmobiliaria)_x000a_por parte del equipo social de la DTDP"/>
    <s v="Área Social _x000a_- DTDP"/>
    <s v="30/06/2016"/>
    <m/>
    <n v="1"/>
    <m/>
    <m/>
    <m/>
    <m/>
    <m/>
    <m/>
    <m/>
    <s v="Actividad programada para reporte posterior al 30-abr-2016"/>
  </r>
  <r>
    <x v="10"/>
    <s v="1. Gestionar proyectos sostenibles en función del desarrollo urbano integral y estratégico a través de la inclusión de metodologías innovadoras."/>
    <s v="1.1 Cumplir con las metas del plan de desarrollo de la Bogotá Humana en lo que compete al IDU."/>
    <x v="17"/>
    <s v="Realizar la Administración predial para los predios en proceso de adquisición predial"/>
    <s v="Realizar la demolición, limpieza y mantenimiento de 321 predios que se encuentran el Administración Predial por parte de la DTDP"/>
    <s v="Área de Administración y Ventas - DTDP"/>
    <s v="30/06/2016"/>
    <m/>
    <n v="0.65"/>
    <m/>
    <m/>
    <m/>
    <m/>
    <m/>
    <m/>
    <m/>
    <s v="Actividad programada para reporte posterior al 30-abr-2016"/>
  </r>
  <r>
    <x v="10"/>
    <s v="1. Gestionar proyectos sostenibles en función del desarrollo urbano integral y estratégico a través de la inclusión de metodologías innovadoras."/>
    <s v="1.1 Cumplir con las metas del plan de desarrollo de la Bogotá Humana en lo que compete al IDU."/>
    <x v="17"/>
    <s v="Realizar la Administración predial para los predios en proceso de adquisición predial"/>
    <s v="Garantizar la vigilancia de 1913 predios a cargo el IDU, incluidos  los 245 remanentes y los que ingresen por adquisición predial"/>
    <s v="Área de Administración y Ventas - DTDP"/>
    <s v="30/06/2016"/>
    <m/>
    <n v="1"/>
    <m/>
    <m/>
    <m/>
    <m/>
    <m/>
    <m/>
    <m/>
    <s v="Actividad programada para reporte posterior al 30-abr-2016"/>
  </r>
  <r>
    <x v="10"/>
    <s v="3. Dirigir la gestión del IDU hacia una Entidad transparente, fortalecida, coordinada y dinámica con el fin de asumir los retos de la Bogotá Humana."/>
    <s v="3.6 Desarrollar una estrategia que articule la implementación de los subsistemas SGSI, SIGA y S&amp;SO."/>
    <x v="17"/>
    <s v="Gestión judicial y seguimiento a los procesos vigentes a cardo de la DTDP"/>
    <s v="Realizar 600 Visitas a los despachos judiciales."/>
    <s v="Área Expropiación Judicial"/>
    <s v="30/06/2016"/>
    <m/>
    <m/>
    <m/>
    <m/>
    <m/>
    <m/>
    <m/>
    <m/>
    <m/>
    <s v="Actividad programada para reporte posterior al 30-abr-2016"/>
  </r>
  <r>
    <x v="10"/>
    <s v="4. Consolidar una cultura organizacional basada en conocimiento, liderazgo, trabajo en equipo y comunicación asertiva."/>
    <s v="4.1 Implementar un plan de intervención para mejorar el clima organizacional  y que promueva una cultura institucional en el marco del fortalecimiento de la entidad."/>
    <x v="17"/>
    <s v="Fortalecimiento de la identidad corporativa de los equipos de trabajo"/>
    <s v="Realizar 4 Sesiones de estudio y alineación a nuevo plan de desarrollo Distrital, aprehensión y generación de plan de acción"/>
    <s v="Área de Comunicaciones - DTDP"/>
    <s v="30/06/2016"/>
    <m/>
    <n v="0.25"/>
    <m/>
    <m/>
    <m/>
    <m/>
    <m/>
    <m/>
    <m/>
    <s v="Actividad programada para reporte posterior al 30-abr-2016"/>
  </r>
  <r>
    <x v="10"/>
    <s v="3. Dirigir la gestión del IDU hacia una Entidad transparente, fortalecida, coordinada y dinámica con el fin de asumir los retos de la Bogotá Humana."/>
    <s v="3.20 Cumplir la totalidad de los planes de mejoramiento establecidos por los entes de control internos y externos, en la vigencia correspondiente."/>
    <x v="17"/>
    <s v="Cumplir con las acciones propuestas de los planes de mejoramiento establecidos por los entes de control internos y externos a cargo de la DTDP"/>
    <s v="Reporte cumplimiento plan de mejoramiento"/>
    <s v="Área Administrativa - DTDP"/>
    <s v="30/06/2016"/>
    <m/>
    <n v="1"/>
    <m/>
    <m/>
    <m/>
    <m/>
    <m/>
    <m/>
    <m/>
    <s v="Actividad programada para reporte posterior al 30-abr-2016"/>
  </r>
  <r>
    <x v="10"/>
    <s v="2. Gestionar recursos para asegurar la sostenibilidad y mantenimiento de los proyectos a cargo del IDU"/>
    <s v="2.4 Mantener por encima del 90% la ejecución presupuestal (eficiencia)de la vigencia, pasivos exigibles y reservas."/>
    <x v="17"/>
    <s v="Mantener por encima del 90% la ejecución presupuestal (eficiencia)de la vigencia, pasivos exigibles y reservas"/>
    <s v="Reporte de avance y cumplimiento de  la ejecución presupuestal asignada a la DTDP"/>
    <s v="Área Financiera - DTDP"/>
    <s v="30/06/2016"/>
    <m/>
    <n v="1"/>
    <m/>
    <m/>
    <m/>
    <m/>
    <m/>
    <m/>
    <m/>
    <s v="Actividad programada para reporte posterior al 30-abr-2016"/>
  </r>
  <r>
    <x v="11"/>
    <s v="3. Dirigir la gestión del IDU hacia una Entidad transparente, fortalecida, coordinada y dinámica con el fin de asumir los retos de la Bogotá Humana."/>
    <s v="3.15 Implementar, evaluar y auditar el 100% del Sistema Integrado de Gestión del IDU."/>
    <x v="14"/>
    <s v="Actualizar los procedimientos de la DTPS, de acuerdo con las modificaciones presentadas en las actividades y la normatividad vigente."/>
    <s v="Procedimientos actualizados "/>
    <s v="Profesional DTPS"/>
    <d v="2016-06-30T00:00:00"/>
    <d v="2016-04-30T00:00:00"/>
    <m/>
    <m/>
    <m/>
    <m/>
    <m/>
    <m/>
    <m/>
    <m/>
    <s v="Actividad programada para reporte posterior al 30-abr-2016"/>
  </r>
  <r>
    <x v="11"/>
    <s v="3. Dirigir la gestión del IDU hacia una Entidad transparente, fortalecida, coordinada y dinámica con el fin de asumir los retos de la Bogotá Humana."/>
    <s v="3.2 Mantener actualizados los portales de contratación (SECOP y CAV) de la información de gestión contractual adelantada por el IDU para la consulta de los ciudadanos."/>
    <x v="14"/>
    <s v="Publicar en los portales de contratación la información precontractual, contractual  y postcontractual de los procesos de selección que le competen a la DTPS. (Actividad No.9 Caracterización Proceso Gestión Contractual)"/>
    <s v="Portales web de contratación actualizados con la información que le compete a la DTPS"/>
    <s v="Técnicos Sala Consulta"/>
    <d v="2016-12-31T00:00:00"/>
    <d v="2016-04-30T00:00:00"/>
    <n v="1"/>
    <m/>
    <m/>
    <m/>
    <m/>
    <m/>
    <m/>
    <m/>
    <s v="Actividad programada para reporte posterior al 30-abr-2016"/>
  </r>
  <r>
    <x v="11"/>
    <s v="1. Gestionar proyectos sostenibles en función del desarrollo urbano integral y estratégico a través de la inclusión de metodologías innovadoras."/>
    <s v="1.1 Cumplir con las metas del plan de desarrollo de la Bogotá Humana en lo que compete al IDU."/>
    <x v="14"/>
    <s v="Adelantar los procesos de selección de contratistas proyectados en el Plan Anual de Adquisiciones, de conformidad con las normas de contratación vigentes (Actividades No. 3, 4 y 5 Caracterización del Proceso de Gestión Contractual)"/>
    <s v="Procesos de selección contractual adelantados de conformidad con las normas que rigen la materia."/>
    <s v="Profesional DTPS"/>
    <d v="2016-12-31T00:00:00"/>
    <d v="2016-04-30T00:00:00"/>
    <n v="1"/>
    <m/>
    <m/>
    <m/>
    <m/>
    <m/>
    <m/>
    <m/>
    <s v="Actividad programada para reporte posterior al 30-abr-2016"/>
  </r>
  <r>
    <x v="11"/>
    <s v="3. Dirigir la gestión del IDU hacia una Entidad transparente, fortalecida, coordinada y dinámica con el fin de asumir los retos de la Bogotá Humana."/>
    <s v="3.2 Mantener actualizados los portales de contratación (SECOP y CAV) de la información de gestión contractual adelantada por el IDU para la consulta de los ciudadanos."/>
    <x v="14"/>
    <s v="Publicar en la pagina web de la Entidad de forma mensual la relación de procesos adjudicados y declarados desiertos dando cumplimiento con la Ley 1712 de 2014 &quot;Ley de Transparencia y del Derecho de Acceso a la Información Pública Nacional y se dictan otras disposiciones&quot;."/>
    <s v="Información de procesos de selección publicados"/>
    <s v="Profesional DTPS"/>
    <d v="2016-12-31T00:00:00"/>
    <d v="2016-04-30T00:00:00"/>
    <n v="1"/>
    <m/>
    <m/>
    <m/>
    <m/>
    <m/>
    <m/>
    <m/>
    <s v="Actividad programada para reporte posterior al 30-abr-2016"/>
  </r>
  <r>
    <x v="12"/>
    <s v="3. Dirigir la gestión del IDU hacia una Entidad transparente, fortalecida, coordinada y dinámica con el fin de asumir los retos de la Bogotá Humana."/>
    <s v="3.16 Mantener un nivel de éxito procesal del 72 %  respecto de los procesos judiciales favorables al IDU."/>
    <x v="12"/>
    <s v="Desarrollar estrategias de Defensa Institucional que permitan mantener el nivel de éxito procesal (Actividades No. 6 y 7 Caracterización Proceso Gestión Legal)"/>
    <s v="Conciliación extrajudicial"/>
    <s v="Director  Técnico de Gestión Judicial _x000a__x000a_Abogado DTGJ"/>
    <d v="2016-12-31T00:00:00"/>
    <d v="2016-04-30T00:00:00"/>
    <n v="1"/>
    <m/>
    <m/>
    <m/>
    <m/>
    <m/>
    <m/>
    <m/>
    <s v="Actividad programada para reporte posterior al 30-abr-2016"/>
  </r>
  <r>
    <x v="12"/>
    <s v="3. Dirigir la gestión del IDU hacia una Entidad transparente, fortalecida, coordinada y dinámica con el fin de asumir los retos de la Bogotá Humana."/>
    <s v="3.16 Mantener un nivel de éxito procesal del 72 %  respecto de los procesos judiciales favorables al IDU."/>
    <x v="12"/>
    <s v="Desarrollar estrategias de Defensa Institucional que permitan mantener el nivel de éxito procesal  (Actividades No. 6 y 7 Caracterización Proceso Gestión Legal)"/>
    <s v="Sentencias Judiciales"/>
    <s v="Director  Técnico de Gestión Judicial _x000a__x000a_Abogado DTGJ"/>
    <d v="2016-12-31T00:00:00"/>
    <d v="2016-04-30T00:00:00"/>
    <n v="1"/>
    <m/>
    <m/>
    <m/>
    <m/>
    <m/>
    <m/>
    <m/>
    <s v="Actividad programada para reporte posterior al 30-abr-2016"/>
  </r>
  <r>
    <x v="13"/>
    <s v="3. Dirigir la gestión del IDU hacia una Entidad transparente, fortalecida, coordinada y dinámica con el fin de asumir los retos de la Bogotá Humana."/>
    <s v="3.7 Integrar los sistemas de información administrativos y financieros de la entidad."/>
    <x v="8"/>
    <s v="1. Implementar en el IDU las Normas Internacionales Contables - NIC"/>
    <s v="Sistema de Información Contable ajustado a las normas NIC "/>
    <s v="Director DTAF,_x000a_Subdirector STPC, Contador del IDU "/>
    <d v="2016-12-31T00:00:00"/>
    <d v="2016-04-30T00:00:00"/>
    <n v="0.15"/>
    <m/>
    <m/>
    <m/>
    <m/>
    <m/>
    <m/>
    <m/>
    <s v="Actividad programada para reporte posterior al 30-abr-2016"/>
  </r>
  <r>
    <x v="13"/>
    <s v="2. Gestionar recursos para asegurar la sostenibilidad y mantenimiento de los proyectos a cargo del IDU"/>
    <s v="2.4 Mantener por encima del 90% la ejecución presupuestal (eficiencia)de la vigencia, pasivos exigibles y reservas."/>
    <x v="8"/>
    <s v="2. Diseñar e Implementar el trámite de vigencias futuras que permita disminuir la programación, para la vigencia 2017, como mínimo en un 20% los pasivos exigibles y las reservas presupuestales del IDU."/>
    <s v="Trámite de vigencias futuras implementado_x000a_Programación de pasivos exigibles y Reservas presupuestales disminuidas en un 20% frente a las programadas en la vigencia 2015 para ejecución en el 2016. "/>
    <s v="Director DTAF,_x000a_Subdirector STPC, _x000a_Subdirector STTR "/>
    <d v="2016-09-30T00:00:00"/>
    <d v="2016-04-30T00:00:00"/>
    <n v="0.3"/>
    <m/>
    <m/>
    <m/>
    <m/>
    <m/>
    <m/>
    <m/>
    <s v="Actividad programada para reporte posterior al 30-abr-2016"/>
  </r>
  <r>
    <x v="14"/>
    <s v="2. Gestionar recursos para asegurar la sostenibilidad y mantenimiento de los proyectos a cargo del IDU"/>
    <s v="2.1 Estructurar la propuesta de modificación del Acuerdo 7 de 1987-Estatuto de Valorización."/>
    <x v="18"/>
    <s v="Realizar seguimiento a las modificaciones y/o ajustes del proyecto de modificación Estatuto de Valorización"/>
    <s v="Proyecto"/>
    <s v="PROFESIONAL DTAV"/>
    <d v="2016-12-31T00:00:00"/>
    <m/>
    <n v="0.5"/>
    <m/>
    <m/>
    <m/>
    <m/>
    <m/>
    <m/>
    <m/>
    <s v="Actividad programada para reporte posterior al 30-abr-2016"/>
  </r>
  <r>
    <x v="14"/>
    <s v="2. Gestionar recursos para asegurar la sostenibilidad y mantenimiento de los proyectos a cargo del IDU"/>
    <s v="2.1 Estructurar la propuesta de modificación del Acuerdo 7 de 1987-Estatuto de Valorización."/>
    <x v="18"/>
    <s v="Realizar mesas de trabajo con la SGJ para revisión de modificación  de la Resolución de Obra por tu Lugar."/>
    <s v="Actualización Resolución Obra por tu Lugar"/>
    <s v="PROFESIONAL DTAV"/>
    <s v="30 de junio de 2016"/>
    <m/>
    <n v="0.5"/>
    <m/>
    <m/>
    <m/>
    <m/>
    <m/>
    <m/>
    <m/>
    <s v="Actividad programada para reporte posterior al 30-abr-2016"/>
  </r>
  <r>
    <x v="14"/>
    <s v="2. Gestionar recursos para asegurar la sostenibilidad y mantenimiento de los proyectos a cargo del IDU"/>
    <s v="2.2 Recuperar el 72% de la cartera vencida por concepto de valorización."/>
    <x v="18"/>
    <s v="Hacer seguimiento a la Generación de los Certificados de Deuda Actual-CDA'S pendientes por Acuerdo 523 de 2013,"/>
    <s v="CDA´S Generados"/>
    <s v="PROFESIONAL DTAV"/>
    <d v="2016-05-31T00:00:00"/>
    <m/>
    <n v="0.99"/>
    <m/>
    <m/>
    <m/>
    <m/>
    <m/>
    <m/>
    <m/>
    <s v="Actividad programada para reporte posterior al 30-abr-2016"/>
  </r>
  <r>
    <x v="14"/>
    <s v="1. Gestionar proyectos sostenibles en función del desarrollo urbano integral y estratégico a través de la inclusión de metodologías innovadoras."/>
    <s v="1,4 Ejecutar el 100% de los proyectos institucionales de acuerdo con los cronogramas establecidos."/>
    <x v="18"/>
    <s v="Realizar el seguimiento a la solicitudes devoluciones"/>
    <s v="Trámite de las devoluciones"/>
    <s v="PROFESIONAL DTAV"/>
    <d v="2016-12-31T00:00:00"/>
    <m/>
    <n v="1"/>
    <m/>
    <m/>
    <m/>
    <m/>
    <m/>
    <m/>
    <m/>
    <s v="Actividad programada para reporte posterior al 30-abr-2016"/>
  </r>
  <r>
    <x v="14"/>
    <s v="2. Gestionar recursos para asegurar la sostenibilidad y mantenimiento de los proyectos a cargo del IDU"/>
    <s v="2.2 Recuperar el 72% de la cartera vencida por concepto de valorización."/>
    <x v="18"/>
    <s v="Realizar seguimiento a la aplicación de los depósitos y saldos crédito"/>
    <s v="Depósitos y saldos créditos depurados"/>
    <s v="PROFESIONAL DTAV"/>
    <d v="2016-12-31T00:00:00"/>
    <m/>
    <n v="0.83"/>
    <m/>
    <m/>
    <m/>
    <m/>
    <m/>
    <m/>
    <m/>
    <s v="Actividad programada para reporte posterior al 30-abr-2016"/>
  </r>
  <r>
    <x v="14"/>
    <s v="2. Gestionar recursos para asegurar la sostenibilidad y mantenimiento de los proyectos a cargo del IDU"/>
    <s v="2.2 Recuperar el 72% de la cartera vencida por concepto de valorización."/>
    <x v="18"/>
    <s v="Realizar seguimiento a la recuperación de cartera del 6% por cada uno de los proyectos de acuerdos de valorización"/>
    <s v="Cartera recuperada"/>
    <s v="PROFESIONAL DTAV"/>
    <d v="2016-12-31T00:00:00"/>
    <m/>
    <n v="21.72"/>
    <m/>
    <m/>
    <m/>
    <m/>
    <m/>
    <m/>
    <m/>
    <s v="Actividad programada para reporte posterior al 30-abr-2016"/>
  </r>
  <r>
    <x v="14"/>
    <s v="3. Dirigir la gestión del IDU hacia una Entidad transparente, fortalecida, coordinada y dinámica con el fin de asumir los retos de la Bogotá Humana."/>
    <s v="3.20 Cumplir la totalidad de los planes de mejoramiento establecidos por los entes de control internos y externos, en la vigencia correspondiente."/>
    <x v="18"/>
    <s v="Hacer seguimiento a las acciones correctivas y preventivas que puedan surgir de auditorias internas o externas"/>
    <s v="Cierre de la acción por parte del ente de control"/>
    <s v="PROFESIONAL DTAV"/>
    <d v="2016-12-31T00:00:00"/>
    <m/>
    <s v="N/A"/>
    <m/>
    <m/>
    <m/>
    <m/>
    <m/>
    <m/>
    <m/>
    <s v="Actividad programada para reporte posterior al 30-abr-2016"/>
  </r>
  <r>
    <x v="15"/>
    <s v="1. Gestionar proyectos sostenibles en función del desarrollo urbano integral y estratégico a través de la inclusión de metodologías innovadoras."/>
    <s v="1.6 Incorporar nuevas tecnologías, técnicas y/o  materiales a los procesos constructivos  al 100% de los proyectos de la Movilidad Humana."/>
    <x v="19"/>
    <s v="Elaborar y actualizar especificaciones y documentos técnicos que sirvan de orientación técnica y tecnológica relacionados con infraestructura vial y espacio publico. "/>
    <s v="Especificaciones y documentos técnicos."/>
    <s v="Componente Innovación "/>
    <s v="30/06/2016_x000a_31/12/2016"/>
    <m/>
    <n v="0.25"/>
    <m/>
    <m/>
    <m/>
    <m/>
    <m/>
    <m/>
    <m/>
    <s v="Actividad programada para reporte posterior al 30-abr-2016"/>
  </r>
  <r>
    <x v="15"/>
    <s v="1. Gestionar proyectos sostenibles en función del desarrollo urbano integral y estratégico a través de la inclusión de metodologías innovadoras."/>
    <s v="1.6 Incorporar nuevas tecnologías, técnicas y/o  materiales a los procesos constructivos  al 100% de los proyectos de la Movilidad Humana."/>
    <x v="19"/>
    <s v="Generar documentos de orientación técnica realizando recopilación y clasificación de estructuras, definición y análisis de acción sísmica, evaluación de comportamiento estructural y estimación de perdidas esperadas para escenarios específicos,  lo anterior para brindar apoyo a la gestión de la infraestructura vial y puentes de la ciudad. "/>
    <s v="Documentos generados de orientación técnica y tecnológica  de la evaluación del riesgo sísmico de los puentes vehiculares y peatonales de la ciudad de Bogotá y definición de estrategias de gestión del riesgo fase I"/>
    <s v="Componente Innovación _x000a_"/>
    <d v="2016-12-31T00:00:00"/>
    <m/>
    <n v="0.9"/>
    <m/>
    <m/>
    <m/>
    <m/>
    <m/>
    <m/>
    <m/>
    <s v="Actividad programada para reporte posterior al 30-abr-2016"/>
  </r>
  <r>
    <x v="15"/>
    <s v="1. Gestionar proyectos sostenibles en función del desarrollo urbano integral y estratégico a través de la inclusión de metodologías innovadoras."/>
    <s v="1.7 Actualizar el 80% del inventario y diagnóstico de la malla vial, espacio público y ciclorutas existentes de competencia de la Entidad."/>
    <x v="19"/>
    <s v="Realizar el levantamiento, procesamiento y análisis de la información del diagnóstico de pavimentos de la malla vial urbana de Bogotá con el propósito de actualizar y administrar el sistema de información. "/>
    <s v="Diagnóstico de pavimentos de la malla vial."/>
    <s v="Componente Innovación"/>
    <d v="2016-12-31T00:00:00"/>
    <m/>
    <n v="0.17"/>
    <m/>
    <m/>
    <m/>
    <m/>
    <m/>
    <m/>
    <m/>
    <s v="Actividad programada para reporte posterior al 30-abr-2016"/>
  </r>
  <r>
    <x v="15"/>
    <s v="1. Gestionar proyectos sostenibles en función del desarrollo urbano integral y estratégico a través de la inclusión de metodologías innovadoras."/>
    <s v="1.6 Incorporar nuevas tecnologías, técnicas y/o  materiales a los procesos constructivos  al 100% de los proyectos de la Movilidad Humana."/>
    <x v="19"/>
    <s v="Realizar un evento de intercambio de conocimiento del Sistema de movilidad y espacio público."/>
    <s v="Evento de intercambio de conocimiento del Sistema de movilidad y espacio público."/>
    <s v="Componente Innovación"/>
    <d v="2016-07-31T00:00:00"/>
    <m/>
    <n v="0.2"/>
    <m/>
    <m/>
    <m/>
    <m/>
    <m/>
    <m/>
    <m/>
    <s v="Actividad programada para reporte posterior al 30-abr-2016"/>
  </r>
  <r>
    <x v="15"/>
    <s v="1. Gestionar proyectos sostenibles en función del desarrollo urbano integral y estratégico a través de la inclusión de metodologías innovadoras."/>
    <s v="1.7 Actualizar el 80% del inventario y diagnóstico de la malla vial, espacio público y ciclorutas existentes de competencia de la Entidad."/>
    <x v="19"/>
    <s v="Realizar la captura del  mobiliario urbano  correspondientes a 17.000 hectáreas del área urbana la ciudad actualizando  el inventario de infraestructura vial y espacio público."/>
    <s v="Inventario de mobiliario urbano"/>
    <s v="Luis Hernan Perez Silva"/>
    <d v="2016-06-30T00:00:00"/>
    <m/>
    <n v="0.47"/>
    <m/>
    <m/>
    <m/>
    <m/>
    <m/>
    <m/>
    <m/>
    <s v="Actividad programada para reporte posterior al 30-abr-2016"/>
  </r>
  <r>
    <x v="15"/>
    <s v="1. Gestionar proyectos sostenibles en función del desarrollo urbano integral y estratégico a través de la inclusión de metodologías innovadoras."/>
    <s v="1.7 Actualizar el 80% del inventario y diagnóstico de la malla vial, espacio público y ciclorutas existentes de competencia de la Entidad."/>
    <x v="19"/>
    <s v="Realizar el inventario vial  de las vías rurales con el fin de actualizar la base de datos del SIG IDU y disponer la información a los usuarios."/>
    <s v="Inventario de las vías rurales"/>
    <s v="Componente Geomatica"/>
    <d v="2016-12-31T00:00:00"/>
    <m/>
    <n v="0.1"/>
    <m/>
    <m/>
    <m/>
    <m/>
    <m/>
    <m/>
    <m/>
    <s v="Actividad programada para reporte posterior al 30-abr-2016"/>
  </r>
  <r>
    <x v="15"/>
    <s v="1. Gestionar proyectos sostenibles en función del desarrollo urbano integral y estratégico a través de la inclusión de metodologías innovadoras."/>
    <s v="1.7 Actualizar el 80% del inventario y diagnóstico de la malla vial, espacio público y ciclorutas existentes de competencia de la Entidad."/>
    <x v="19"/>
    <s v="Actualizar la base de datos geográfica del inventario de la malla vial y espacio público de la ciudad a través de información de reservas de segmentos viales, reportes de ejecución de proyectos externos, reportes de ejecución de contratos IDU, planos record entregados por contratistas y terceros, para ser dispuesta a los usuarios."/>
    <s v="Base de datos geográfica del inventario de la malla vial actualizada."/>
    <s v="Componente Geomatica"/>
    <s v="31/03/2016_x000a_30/06/2016_x000a_30/09/2016_x000a_31/12/2016"/>
    <m/>
    <n v="1"/>
    <m/>
    <m/>
    <m/>
    <m/>
    <m/>
    <m/>
    <m/>
    <s v="Actividad programada para reporte posterior al 30-abr-2016"/>
  </r>
  <r>
    <x v="15"/>
    <s v="1. Gestionar proyectos sostenibles en función del desarrollo urbano integral y estratégico a través de la inclusión de metodologías innovadoras."/>
    <s v="1.7 Actualizar el 80% del inventario y diagnóstico de la malla vial, espacio público y ciclorutas existentes de competencia de la Entidad."/>
    <x v="19"/>
    <s v="Actualización del servicio Web para disposición de información geográfica mediante la utilización herramientas de Gis para ser consultadas por áreas técnicas,  entidades distritales y ciudadanía."/>
    <s v="Servicio Web actualizado y dispuestos."/>
    <s v=" Componente Geomatica"/>
    <s v="31/03/2016_x000a_30/06/2016_x000a_30/09/2016_x000a_31/12/2016"/>
    <m/>
    <n v="1"/>
    <m/>
    <m/>
    <m/>
    <m/>
    <m/>
    <m/>
    <m/>
    <s v="Actividad programada para reporte posterior al 30-abr-2016"/>
  </r>
  <r>
    <x v="15"/>
    <s v="1. Gestionar proyectos sostenibles en función del desarrollo urbano integral y estratégico a través de la inclusión de metodologías innovadoras."/>
    <s v="1.6 Incorporar nuevas tecnologías, técnicas y/o  materiales a los procesos constructivos  al 100% de los proyectos de la Movilidad Humana."/>
    <x v="19"/>
    <s v="Verificar, revisar, organizar la actualización y mantenimiento de la base de datos del Directorio de Proveedores, realizando la publicación, seguimiento y control de la información, con el objetivo de informar al IDU, sus contratistas y demás interesados, los proveedores activos que cumplen con las normas ambientales y mineras vigentes. "/>
    <s v="Directorio de Proveedores de Materiales de Construcción, Sitios de Disposición final, Aprovechamiento y Tratamiento de Residuos de Construcción y Demolición RCD del IDU actualizado."/>
    <s v="Componente Ambiental"/>
    <s v="Permanente_x000a_Dos (2) veces al mes)"/>
    <m/>
    <n v="0.33"/>
    <m/>
    <m/>
    <m/>
    <m/>
    <m/>
    <m/>
    <m/>
    <s v="Actividad programada para reporte posterior al 30-abr-2016"/>
  </r>
  <r>
    <x v="15"/>
    <s v="3. Dirigir la gestión del IDU hacia una Entidad transparente, fortalecida, coordinada y dinámica con el fin de asumir los retos de la Bogotá Humana."/>
    <s v="3.19 Mantener actualizado el 100% de las bases de datos de precios unitarios"/>
    <x v="19"/>
    <s v="Actualizar el Sistema de precios de referencia con estudios de mercado, actualización de APUS, validaciones técnicas y estadísticas y modelos de simulación e impacto,  para brindar a las áreas técnicas una herramienta confiable para la estructuración de presupuestos de obras de infraestructura vial y espacio público. "/>
    <s v="Sistema de precios de referencia actualizado"/>
    <s v="Componente Económico"/>
    <s v="30/jul/2016_x000a_30/dic/2016"/>
    <m/>
    <n v="0.5"/>
    <m/>
    <m/>
    <m/>
    <m/>
    <m/>
    <m/>
    <m/>
    <s v="Actividad programada para reporte posterior al 30-abr-2016"/>
  </r>
  <r>
    <x v="15"/>
    <s v="3. Dirigir la gestión del IDU hacia una Entidad transparente, fortalecida, coordinada y dinámica con el fin de asumir los retos de la Bogotá Humana."/>
    <s v="3.19 Mantener actualizado el 100% de las bases de datos de precios unitarios"/>
    <x v="19"/>
    <s v="Fortalecer el sistema experto del componente económico utilizando como insumo la información remitida por la áreas técnicas con relación a los presupuestos, información que es analizada e ingresada al sistema para la generación de ponderaciones y valores de referencia."/>
    <s v="Sistema experto actualizado"/>
    <s v="Martha Yaneth Vargas Romero"/>
    <s v="31/03/2016_x000a_30/06/2016_x000a_30/09/2016_x000a_31/12/2016"/>
    <m/>
    <n v="0.26"/>
    <m/>
    <m/>
    <m/>
    <m/>
    <m/>
    <m/>
    <m/>
    <s v="Actividad programada para reporte posterior al 30-abr-2016"/>
  </r>
  <r>
    <x v="15"/>
    <s v="3. Dirigir la gestión del IDU hacia una Entidad transparente, fortalecida, coordinada y dinámica con el fin de asumir los retos de la Bogotá Humana."/>
    <s v="3.3 Fortalecer la comunicación de la Entidad con los ciudadanos."/>
    <x v="19"/>
    <s v="Atender los requerimientos realizados en relación a los sistemas de infraestructura vial y espacio público en los tiempos establecido por ley brindando respuestas de forma clara y oportuna."/>
    <s v="Oficios"/>
    <s v="Apoyo transversal grupo de correspondencia"/>
    <s v="Mensual"/>
    <m/>
    <n v="1"/>
    <m/>
    <m/>
    <m/>
    <m/>
    <m/>
    <m/>
    <m/>
    <s v="Actividad programada para reporte posterior al 30-abr-2016"/>
  </r>
  <r>
    <x v="15"/>
    <s v="1. Gestionar proyectos sostenibles en función del desarrollo urbano integral y estratégico a través de la inclusión de metodologías innovadoras."/>
    <s v="1.6 Incorporar nuevas tecnologías, técnicas y/o  materiales a los procesos constructivos  al 100% de los proyectos de la Movilidad Humana."/>
    <x v="19"/>
    <s v="Socializar los productos generados por los componentes de SIIPVIALES (innovación, económico, ambiental y Geomatica) realizando exposiciones a las áreas técnicas y usuarios especializados, los cuales pueden ser consultados en los sitios Web dispuestos._x000a_"/>
    <s v="Socializaciones SIIPVIALES"/>
    <s v="Componente Innovación _x000a_Componente Geomatica_x000a_Componente Ambiental_x000a_Componente Económico_x000a_"/>
    <s v="30/jun/2016_x000a_31/dic/2016"/>
    <m/>
    <n v="0.25"/>
    <m/>
    <m/>
    <m/>
    <m/>
    <m/>
    <m/>
    <m/>
    <s v="Actividad programada para reporte posterior al 30-abr-2016"/>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6"/>
    <m/>
    <m/>
    <x v="20"/>
    <m/>
    <m/>
    <m/>
    <m/>
    <m/>
    <m/>
    <m/>
    <m/>
    <m/>
    <m/>
    <m/>
    <m/>
    <m/>
    <m/>
  </r>
  <r>
    <x v="17"/>
    <s v="1. Gestionar proyectos sostenibles en función del desarrollo urbano integral y estratégico a través de la inclusión de metodologías innovadoras."/>
    <s v="1.1 Cumplir con las metas del plan de desarrollo de la Bogotá Humana en lo que compete al IDU."/>
    <x v="11"/>
    <s v="Realizar el inicio de los contratos de construcción de infraestructura de transporte_x000a__x000a_1. Conexión ciclorrutas Calle 26 con puentes peatonales de Transmilenio"/>
    <s v="Acta de Iniciación suscrita _x000a_"/>
    <s v="Víctor Daniel Cardona -Contratista Supervisor"/>
    <s v="Febrero"/>
    <m/>
    <n v="0"/>
    <m/>
    <m/>
    <m/>
    <m/>
    <m/>
    <m/>
    <m/>
    <s v="Actividad programada para reporte posterior al 30-abr-2016"/>
  </r>
  <r>
    <x v="17"/>
    <s v="1. Gestionar proyectos sostenibles en función del desarrollo urbano integral y estratégico a través de la inclusión de metodologías innovadoras."/>
    <s v="1.1 Cumplir con las metas del plan de desarrollo de la Bogotá Humana en lo que compete al IDU."/>
    <x v="11"/>
    <s v="Realizar el inicio de la etapa de ejecución de los contratos de construcción infraestructura de transporte:_x000a__x000a_1. Conexión ciclorrutas Calle 26 con puentes peatonales de Transmilenio _x000a_2. Cable Aéreo"/>
    <s v="Acta de inicio de etapa de Construcción_x000a_"/>
    <s v="1. Víctor Daniel Cardona -Contratista Supervisor_x000a_2. Diego Luis Rodríguez Naranjo -Contratista Supervisor"/>
    <s v="(1) Mayo_x000a_(2) Febrero"/>
    <m/>
    <n v="0"/>
    <m/>
    <m/>
    <m/>
    <m/>
    <m/>
    <m/>
    <m/>
    <s v="Actividad programada para reporte posterior al 30-abr-2016"/>
  </r>
  <r>
    <x v="17"/>
    <s v="1. Gestionar proyectos sostenibles en función del desarrollo urbano integral y estratégico a través de la inclusión de metodologías innovadoras."/>
    <s v="1.1 Cumplir con las metas del plan de desarrollo de la Bogotá Humana en lo que compete al IDU."/>
    <x v="11"/>
    <s v="Realizar la terminación de la etapa de construcción de los contratos de ejecución de infraestructura de transporte:_x000a__x000a_1. Ampliación de las Estaciones del Sistema Transmilenio Estaciones Calle 146, Mazurén y Toberín - Grupo 2 _x000a_2. Estación Intermedia Avenida Primero de Mayo _x000a_3. Conexión ciclorrutas Calle 26 con puentes peatonales de Transmilenio_x000a_4. Cable Aéreo"/>
    <s v="Acta de terminación del contrato"/>
    <s v="1. Carlos Andrés Orozco -Contratista Supervisor _x000a_2. Gerson Paul Salazar Montaguth -Contratista Supervisor_x000a_3. Víctor Daniel Cardona -Contratista Supervisor_x000a_4. Diego Luis Rodríguez Naranjo -Contratista Supervisor"/>
    <s v="(1) Abril_x000a_(2) Junio_x000a_(3) Agosto_x000a_"/>
    <m/>
    <n v="0"/>
    <m/>
    <m/>
    <m/>
    <m/>
    <m/>
    <m/>
    <m/>
    <s v="Actividad programada para reporte posterior al 30-abr-2016"/>
  </r>
  <r>
    <x v="17"/>
    <s v="1. Gestionar proyectos sostenibles en función del desarrollo urbano integral y estratégico a través de la inclusión de metodologías innovadoras."/>
    <s v="1.1 Cumplir con las metas del plan de desarrollo de la Bogotá Humana en lo que compete al IDU."/>
    <x v="11"/>
    <s v="Realizar la terminación de la etapa de mantenimiento de los contratos de ejecución de infraestructura de Transmilenio Fase III: _x000a__x000a_1. Grupo 1 Carrera Decima  (Cto 134 -2007)_x000a_2. Grupo 2 Carrera Decima (Cto 135 -2007)_x000a_3. Grupo 3 Carrera Decima y Calle 26 (Cto 136-2007)_x000a_4. Calle 26 (Cto 138-2007)"/>
    <s v="Acta de terminación de etapa de mantenimiento"/>
    <s v="1. German Eduardo Soler Tovar -Contratista Supervisor _x000a_2. Hubert Julián Marulanda Márquez  -Contratista Supervisor _x000a_3. Tulia Andrea Santos Cubillos -Contratista Supervisor _x000a_4. Oscar Emilio Hernández Córdoba -Contratista Supervisor "/>
    <s v="(1) Abril"/>
    <m/>
    <n v="1"/>
    <m/>
    <m/>
    <m/>
    <m/>
    <m/>
    <m/>
    <m/>
    <s v="Actividad programada para reporte posterior al 30-abr-2016"/>
  </r>
  <r>
    <x v="17"/>
    <s v="1. Gestionar proyectos sostenibles en función del desarrollo urbano integral y estratégico a través de la inclusión de metodologías innovadoras."/>
    <s v="1.1 Cumplir con las metas del plan de desarrollo de la Bogotá Humana en lo que compete al IDU."/>
    <x v="11"/>
    <s v="Realizar la liquidación de los contratos de ejecución de infraestructura de transporte_x000a__x000a_1. Calle 6_x000a_2. Puente peatonal Autonorte por calle 192_x000a_3. Estación Bosa_x000a_4. Ampliación de las Estaciones del Sistema Transmilenio Estaciones Calle 146, Mazurén y Toberín - Grupo 2 _x000a_5. Estación Intermedia Avenida Primero de Mayo del Sistema Transmilenio_x000a_6. Cable Aéreo Ciudad Bolívar_x000a_7. Conexión ciclorrutas Calle 26 con puentes peatonales de Transmilenio _x000a_8. Paraderos SITP"/>
    <s v="Acta de Liquidación suscrita"/>
    <s v="1.Carlos Andrés Orozco -Contratista Supervisor_x000a_2. Carlos Felipe Jiménez -Contratista Supervisor_x000a_3. Víctor Daniel Cardona -Contratista Supervisor_x000a_4. Carlos Andrés Orozco -Contratista Supervisor _x000a_5. Gerson Paul Salazar Montaguth -Contratista Supervisor_x000a_6. Diego Luis Rodríguez Naranjo -Contratista Supervisor_x000a_7. Víctor Daniel Cardona -Contratista Supervisor_x000a_8. Felipe Jiménez- Contratista Supervisor"/>
    <s v="(1) Marzo_x000a_(2) Abril_x000a_(3) Marzo_x000a_(4) Octubre_x000a_(5) Diciembre_x000a_(8) Abril"/>
    <m/>
    <n v="0"/>
    <m/>
    <m/>
    <m/>
    <m/>
    <m/>
    <m/>
    <m/>
    <s v="Actividad programada para reporte posterior al 30-abr-2016"/>
  </r>
  <r>
    <x v="17"/>
    <s v="1. Gestionar proyectos sostenibles en función del desarrollo urbano integral y estratégico a través de la inclusión de metodologías innovadoras."/>
    <s v="1.1 Cumplir con las metas del plan de desarrollo de la Bogotá Humana en lo que compete al IDU."/>
    <x v="11"/>
    <s v="Realizar la liquidación de los contratos de construcción y mantenimiento de la infraestructura de Transmilenio  Fase III: _x000a__x000a_1. Grupo 1 Carrera Decima  (Cto 134 -2007)_x000a_2. Grupo 2 Carrera Decima (Cto 135 -2007)_x000a_3. Grupo 3 Carrera Decima y Calle 26 (Cto 136-2007)_x000a_4. Calle 26 (Cto 138-2007)"/>
    <s v="Acta de Liquidación suscrita"/>
    <m/>
    <s v="(1) Octubre"/>
    <m/>
    <m/>
    <m/>
    <m/>
    <m/>
    <m/>
    <m/>
    <m/>
    <m/>
    <s v="Actividad programada para reporte posterior al 30-abr-2016"/>
  </r>
  <r>
    <x v="18"/>
    <s v="2. Gestionar recursos para asegurar la sostenibilidad y mantenimiento de los proyectos a cargo del IDU"/>
    <s v="2.2 Recuperar el 72% de la cartera vencida por concepto de valorización."/>
    <x v="18"/>
    <s v="Recuperar el 6% anual del valor de la cartera por cada uno de los Acuerdos de Valorización (Ac. Anteriores, Ac.180/ 2005 Fase I, Ac.398/ 2009, Ac.523/2013), impulsando los procesos de cobro coactivo vigentes con el fin de aumentar el valor del recaudo. "/>
    <s v="Cartera recuperada"/>
    <s v="Profesional STJEF"/>
    <d v="2016-12-31T00:00:00"/>
    <m/>
    <m/>
    <m/>
    <m/>
    <m/>
    <m/>
    <m/>
    <m/>
    <m/>
    <s v="Actividad programada para reporte posterior al 30-abr-2016"/>
  </r>
  <r>
    <x v="18"/>
    <s v="2. Gestionar recursos para asegurar la sostenibilidad y mantenimiento de los proyectos a cargo del IDU"/>
    <s v="2.2 Recuperar el 72% de la cartera vencida por concepto de valorización."/>
    <x v="18"/>
    <s v="Gestionar los 95.189, vigentes a 31 de diciembre de 2015, con al menos una actuación jurídica, adelantada por los abogados ejecutores, que conduzca a la reducción de la cartera y a la eventual terminación de los mismos."/>
    <s v="Terminación de procesos"/>
    <s v="Profesional STJEF"/>
    <d v="2016-12-31T00:00:00"/>
    <m/>
    <m/>
    <m/>
    <m/>
    <m/>
    <m/>
    <m/>
    <m/>
    <m/>
    <s v="Actividad programada para reporte posterior al 30-abr-2016"/>
  </r>
  <r>
    <x v="18"/>
    <s v="3. Dirigir la gestión del IDU hacia una Entidad transparente, fortalecida, coordinada y dinámica con el fin de asumir los retos de la Bogotá Humana."/>
    <s v="3.5 Lograr el  85% de satisfacción  frente al servicio de atención al ciudadano en los puntos dispuestos por la entidad."/>
    <x v="18"/>
    <s v="Dar respuesta oportuna a los requerimientos de la ciudadanía, generando las respuestas con anticipación para revisión de los supervisores, logrando  el envío de las mismas en el tiempo establecido y con la información solicitada. "/>
    <s v="Oficios de respuesta a solicitudes de Levantamiento de inscripción de gravamen"/>
    <s v="Profesional STJEF"/>
    <d v="2016-12-31T00:00:00"/>
    <m/>
    <m/>
    <m/>
    <m/>
    <m/>
    <m/>
    <m/>
    <m/>
    <m/>
    <s v="Actividad programada para reporte posterior al 30-abr-2016"/>
  </r>
  <r>
    <x v="18"/>
    <s v="3. Dirigir la gestión del IDU hacia una Entidad transparente, fortalecida, coordinada y dinámica con el fin de asumir los retos de la Bogotá Humana."/>
    <s v="3.20 Cumplir la totalidad de los planes de mejoramiento establecidos por los entes de control internos y externos, en la vigencia correspondiente."/>
    <x v="18"/>
    <s v="Hacer seguimiento a las acciones correctivas y preventivas que puedan surgir de auditorias internas o externas, con la implementación de las acciones que se determinen, con el fin de corregir y prevenir circunstancias que afecten el desarrollo de los procesos."/>
    <s v="Cierre de la acción por parte del ente de control"/>
    <s v="Profesional  STJEF"/>
    <d v="2016-12-31T00:00:00"/>
    <m/>
    <m/>
    <m/>
    <m/>
    <m/>
    <m/>
    <m/>
    <m/>
    <m/>
    <s v="Actividad programada para reporte posterior al 30-abr-2016"/>
  </r>
  <r>
    <x v="19"/>
    <s v="1. Gestionar proyectos sostenibles en función del desarrollo urbano integral y estratégico a través de la inclusión de metodologías innovadoras."/>
    <s v="1.1 Cumplir con las metas del plan de desarrollo de la Bogotá Humana en lo que compete al IDU."/>
    <x v="15"/>
    <s v="Hacer seguimiento a los contratos de conservación  a cargo de la STMST con el fin de obtener los productos esperados en los términos y plazos previstos."/>
    <s v="4  Actas de Inicio del Contrato._x000a__x000a_1 Actas de Inicio de la fase  ejecución._x000a__x000a_3 Actas de Terminación del contrato._x000a_ _x000a_12 Actas de Recibo Final de Obra._x000a__x000a_13 Actas de cierre Social._x000a__x000a_13 Actas de Cierre Ambiental._x000a__x000a_15 Informes Final de Interventoría._x000a__x000a_15 Actas  de Liquidación._x000a_"/>
    <s v="STMST"/>
    <s v="_x000a_31/01/2016_x000a__x000a__x000a_30/06/2016_x000a__x000a__x000a_31/08/2016_x000a__x000a__x000a_31/10/2016_x000a__x000a_31/10/2016_x000a__x000a__x000a_31/10/2016_x000a__x000a__x000a_31/10/2016_x000a__x000a__x000a__x000a_31/10/2016"/>
    <s v="_x000a_30/04/2016_x000a__x000a__x000a_30/04/2016_x000a__x000a__x000a_30/04/2016_x000a__x000a__x000a_30/04/2016_x000a__x000a_30/04/2016_x000a__x000a__x000a_30/04/2016_x000a__x000a__x000a_30/04/2016_x000a__x000a__x000a__x000a_30/04/2016"/>
    <s v="_x000a_100%_x000a__x000a__x000a_0%_x000a__x000a__x000a_67%_x000a__x000a__x000a_8%_x000a__x000a_8%_x000a__x000a__x000a_8%_x000a__x000a__x000a_0%_x000a__x000a__x000a__x000a_20%"/>
    <m/>
    <m/>
    <m/>
    <m/>
    <m/>
    <m/>
    <m/>
    <s v="Actividad programada para reporte posterior al 30-abr-2016"/>
  </r>
  <r>
    <x v="19"/>
    <s v="1. Gestionar proyectos sostenibles en función del desarrollo urbano integral y estratégico a través de la inclusión de metodologías innovadoras."/>
    <s v="1.3 Realizar el 100% de la gestión y coordinación interinstitucional para la ejecución de las obras."/>
    <x v="15"/>
    <s v="Remisión a las Empresas de Servicios Públicos y Secretaría Distrital de Movilidad la información sobre los Contratos a iniciar en la vigencia 2016._x000a_"/>
    <s v="0 oficios remitidos a las ESP´s y  a la SDM."/>
    <s v="STMST"/>
    <s v="N.A."/>
    <s v="N.A"/>
    <s v="N.A"/>
    <m/>
    <m/>
    <m/>
    <m/>
    <m/>
    <m/>
    <m/>
    <s v="Actividad programada para reporte posterior al 30-abr-2016"/>
  </r>
  <r>
    <x v="19"/>
    <s v="1. Gestionar proyectos sostenibles en función del desarrollo urbano integral y estratégico a través de la inclusión de metodologías innovadoras."/>
    <s v="1.3 Realizar el 100% de la gestión y coordinación interinstitucional para la ejecución de las obras."/>
    <x v="15"/>
    <s v="Obtener las autorizaciones y/o permisos requeridos de la autoridad competente para ejecutar las obras objeto de los contratos a cargo"/>
    <s v="6 PMTs aprobados"/>
    <s v="STMST"/>
    <s v="31/08/2016"/>
    <s v="30/04/206"/>
    <n v="0.5"/>
    <m/>
    <m/>
    <m/>
    <m/>
    <m/>
    <m/>
    <m/>
    <s v="Actividad programada para reporte posterior al 30-abr-2016"/>
  </r>
  <r>
    <x v="19"/>
    <s v="1. Gestionar proyectos sostenibles en función del desarrollo urbano integral y estratégico a través de la inclusión de metodologías innovadoras."/>
    <s v="1,4 Ejecutar el 100% de los proyectos institucionales de acuerdo con los cronogramas establecidos."/>
    <x v="15"/>
    <s v="Adelantar la gestión que conlleve  a la obtención para cada contrato, del cronograma aprobado por la  Interventoría  y cumplimiento del mismo por el contratista dentro del plazo establecido."/>
    <s v="2 Cronogramas de obra aprobados por la interventoría._x000a__x000a_22 Actas de recibo parcial de obra._x000a__x000a_100 Informes semanales de interventoría._x000a__x000a_32 Informes mensuales de interventoría  aprobados (componente técnico)."/>
    <s v="STMST"/>
    <s v="_x000a__x000a_31/05/2016_x000a__x000a__x000a_31/12/2016_x000a__x000a__x000a__x000a_31/12/2016_x000a__x000a__x000a__x000a_31/12/2016"/>
    <s v="_x000a__x000a_30/04/2014_x000a__x000a__x000a_30/04/2016_x000a__x000a__x000a__x000a_30/04/2016_x000a__x000a__x000a__x000a_30/04/2016"/>
    <s v="_x000a__x000a_100%_x000a__x000a__x000a_27%_x000a__x000a__x000a__x000a_47%_x000a__x000a__x000a__x000a_31%"/>
    <m/>
    <m/>
    <m/>
    <m/>
    <m/>
    <m/>
    <m/>
    <s v="Actividad programada para reporte posterior al 30-abr-2016"/>
  </r>
  <r>
    <x v="19"/>
    <s v="1. Gestionar proyectos sostenibles en función del desarrollo urbano integral y estratégico a través de la inclusión de metodologías innovadoras."/>
    <s v="1.7 Actualizar el 80% del inventario y diagnóstico de la malla vial, espacio público y ciclorutas existentes de competencia de la Entidad."/>
    <x v="15"/>
    <s v="Hacer entrega a la DTE de la información para actualización del inventario de la Malla Vial y el estado de las vías, a través de los planos record generados en las etapa de diagnóstico y etapa de ejecución de cada contrato."/>
    <s v="15 Planos Record y SIGIDU._x000a__x000a_12 Informes de Interventoría para seguimiento a contratos con póliza de estabilidad._x000a_"/>
    <s v="STMST"/>
    <s v="31/10/2016_x000a__x000a__x000a__x000a__x000a__x000a_31/08/2016"/>
    <s v="30/04/2016_x000a__x000a__x000a__x000a__x000a__x000a_30/04/2016"/>
    <s v="47%_x000a__x000a__x000a__x000a__x000a__x000a_8%"/>
    <m/>
    <m/>
    <m/>
    <m/>
    <m/>
    <m/>
    <m/>
    <s v="Actividad programada para reporte posterior al 30-abr-2016"/>
  </r>
  <r>
    <x v="19"/>
    <s v="3. Dirigir la gestión del IDU hacia una Entidad transparente, fortalecida, coordinada y dinámica con el fin de asumir los retos de la Bogotá Humana."/>
    <s v="3.1 El 100% de los proyectos IDU contaran  con mecanismos de seguimiento y evaluación que permitan medir la satisfacción y percepción ciudadana frente al desarrollo de los mismos."/>
    <x v="15"/>
    <s v="Implementar durante el desarrollo de la obras objeto de los contratos, los mecanismos de seguimiento que conlleven al cumplimiento de  las obligaciones contractuales en materia de gestión social, particularmente las reuniones periódicas  de &quot;Comité Crea&quot; que se realizan en forma conjunta entre la comunidad, IDU, Interventoría y Contratista."/>
    <s v="12 Actas de reunión de Comité CREA"/>
    <s v="STMST"/>
    <s v="31/12/2016"/>
    <d v="2016-04-30T00:00:00"/>
    <n v="0.08"/>
    <m/>
    <m/>
    <m/>
    <m/>
    <m/>
    <m/>
    <m/>
    <s v="Actividad programada para reporte posterior al 30-abr-2016"/>
  </r>
  <r>
    <x v="1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5"/>
    <s v="Implementar durante el desarrollo de la obras objeto de los contratos, los mecanismos de seguimiento que conlleven al cumplimiento de  las obligaciones contractuales de contratistas e interventores en materia de gestión ambiental y social. "/>
    <s v="2 PIPMA aprobados._x000a__x000a_2 Planes de Acción (ambiental, SST y forestal)._x000a__x000a_2 Planes de Acción Social._x000a__x000a_2 Planes de Gestión Social._x000a__x000a_29 Informes mensuales de interventoría aprobados (componente ambiental, social y SST)_x000a_"/>
    <s v="STMST"/>
    <s v="_x000a_31/05/2016_x000a_          _x000a__x000a_3105/2016_x000a__x000a__x000a_31/03/2016_x000a__x000a__x000a_29/02/2016_x000a__x000a__x000a__x000a_31/12/2016_x000a__x000a_"/>
    <s v="30/04/2016_x000a_          _x000a__x000a_30/04/2016_x000a__x000a__x000a_30/04/2016_x000a__x000a__x000a_30/04/2016_x000a__x000a__x000a__x000a_30/04/2016_x000a_"/>
    <s v="50%_x000a_          _x000a__x000a_50%_x000a__x000a__x000a_100%_x000a__x000a__x000a_100%_x000a__x000a__x000a__x000a_31%_x000a_"/>
    <m/>
    <m/>
    <m/>
    <m/>
    <m/>
    <m/>
    <m/>
    <s v="Actividad programada para reporte posterior al 30-abr-2016"/>
  </r>
  <r>
    <x v="20"/>
    <s v="1. Gestionar proyectos sostenibles en función del desarrollo urbano integral y estratégico a través de la inclusión de metodologías innovadoras."/>
    <s v="1.1 Cumplir con las metas del plan de desarrollo de la Bogotá Humana en lo que compete al IDU."/>
    <x v="15"/>
    <s v="Hacer seguimiento a los contratos de conservación  a cargo de la STMSV con el fin de obtener los productos esperados en los términos y plazos previstos_x000a__x000a_Actividades críticas asociadas a la caracterización del proceso:_x000a__x000a_1. Realizar seguimiento a la etapa de preliminares ."/>
    <s v="2  Actas de Inicio del Contrato de contrato de obra"/>
    <s v="Supervisores de contratos _x000a_STMSV"/>
    <d v="2016-01-31T00:00:00"/>
    <s v="enero de 2016"/>
    <n v="1"/>
    <m/>
    <m/>
    <m/>
    <m/>
    <m/>
    <m/>
    <m/>
    <s v="Actividad programada para reporte posterior al 30-abr-2016"/>
  </r>
  <r>
    <x v="20"/>
    <s v="1. Gestionar proyectos sostenibles en función del desarrollo urbano integral y estratégico a través de la inclusión de metodologías innovadoras."/>
    <s v="1.1 Cumplir con las metas del plan de desarrollo de la Bogotá Humana en lo que compete al IDU."/>
    <x v="15"/>
    <s v="Hacer seguimiento a los contratos de conservación  a cargo de la STMSV con el fin de obtener los productos esperados en los términos y plazos previstos_x000a__x000a_Actividades críticas asociadas a la caracterización del proceso:_x000a__x000a_1. Realizar seguimiento a la etapa de preliminares _x000a__x000a_2. Coordinar y controlar la ejecución de los contratos ."/>
    <s v="1 Acta de Inicio de la fase  ejecución"/>
    <s v="Supervisores de contratos _x000a_STMSV"/>
    <d v="2016-03-31T00:00:00"/>
    <s v="marzo de 2016"/>
    <n v="1"/>
    <m/>
    <m/>
    <m/>
    <m/>
    <m/>
    <m/>
    <m/>
    <s v="Actividad programada para reporte posterior al 30-abr-2016"/>
  </r>
  <r>
    <x v="20"/>
    <s v="1. Gestionar proyectos sostenibles en función del desarrollo urbano integral y estratégico a través de la inclusión de metodologías innovadoras."/>
    <s v="1.1 Cumplir con las metas del plan de desarrollo de la Bogotá Humana en lo que compete al IDU."/>
    <x v="15"/>
    <s v="Hacer seguimiento a los contratos de conservación  a cargo de la STMSV con el fin de obtener los productos esperados en los términos y plazos previstos_x000a__x000a_Actividades críticas asociadas a la caracterización del proceso:_x000a__x000a_2. Coordinar y controlar la ejecución de los contratos _x000a__x000a_3. Coordinar el recibo final de las obras y la liquidación de los contratos "/>
    <s v="10 Actas de Terminación del contrato "/>
    <s v="Supervisores de contratos _x000a_STMSV"/>
    <d v="2016-09-30T00:00:00"/>
    <s v="enero - abril de 2016"/>
    <n v="0.6"/>
    <m/>
    <m/>
    <m/>
    <m/>
    <m/>
    <m/>
    <m/>
    <s v="Actividad programada para reporte posterior al 30-abr-2016"/>
  </r>
  <r>
    <x v="20"/>
    <s v="1. Gestionar proyectos sostenibles en función del desarrollo urbano integral y estratégico a través de la inclusión de metodologías innovadoras."/>
    <s v="1.1 Cumplir con las metas del plan de desarrollo de la Bogotá Humana en lo que compete al IDU."/>
    <x v="15"/>
    <s v="Hacer seguimiento a los contratos de conservación  a cargo de la STMSV con el fin de obtener los productos esperados en los términos y plazos previstos_x000a__x000a_Actividades críticas asociadas a la caracterización del proceso:_x000a__x000a_3. Coordinar el recibo final de las obras y la liquidación de los contratos "/>
    <s v="13 Actas de Recibo Final de Obra"/>
    <s v="Supervisores de contratos _x000a_STMSV"/>
    <d v="2016-10-31T00:00:00"/>
    <s v="marzo-  abril de 2016"/>
    <n v="0.23076923076923078"/>
    <m/>
    <m/>
    <m/>
    <m/>
    <m/>
    <m/>
    <m/>
    <s v="Actividad programada para reporte posterior al 30-abr-2016"/>
  </r>
  <r>
    <x v="20"/>
    <s v="1. Gestionar proyectos sostenibles en función del desarrollo urbano integral y estratégico a través de la inclusión de metodologías innovadoras."/>
    <s v="1.1 Cumplir con las metas del plan de desarrollo de la Bogotá Humana en lo que compete al IDU."/>
    <x v="15"/>
    <s v="Hacer seguimiento a los contratos de conservación  a cargo de la STMSV con el fin de obtener los productos esperados en los términos y plazos previstos_x000a__x000a_Actividades críticas asociadas a la caracterización del proceso:_x000a__x000a_3. Coordinar el recibo final de las obras y la liquidación de los contratos "/>
    <s v="22 Actas de cierre Social"/>
    <s v="Supervisores de contratos _x000a_STMSV"/>
    <d v="2016-12-31T00:00:00"/>
    <s v="enero - abril de 2016"/>
    <n v="9.0909090909090912E-2"/>
    <m/>
    <m/>
    <m/>
    <m/>
    <m/>
    <m/>
    <m/>
    <s v="Actividad programada para reporte posterior al 30-abr-2016"/>
  </r>
  <r>
    <x v="20"/>
    <s v="1. Gestionar proyectos sostenibles en función del desarrollo urbano integral y estratégico a través de la inclusión de metodologías innovadoras."/>
    <s v="1.1 Cumplir con las metas del plan de desarrollo de la Bogotá Humana en lo que compete al IDU."/>
    <x v="15"/>
    <s v="Hacer seguimiento a los contratos de conservación  a cargo de la STMSV con el fin de obtener los productos esperados en los términos y plazos previstos_x000a__x000a_Actividades críticas asociadas a la caracterización del proceso:_x000a__x000a_3. Coordinar el recibo final de las obras y la liquidación de los contratos "/>
    <s v="23 Actas de Cierre Ambiental"/>
    <s v="Supervisores de contratos _x000a_STMSV"/>
    <d v="2016-12-31T00:00:00"/>
    <s v="enero - abril de 2016"/>
    <n v="8.6956521739130432E-2"/>
    <m/>
    <m/>
    <m/>
    <m/>
    <m/>
    <m/>
    <m/>
    <s v="Actividad programada para reporte posterior al 30-abr-2016"/>
  </r>
  <r>
    <x v="20"/>
    <s v="1. Gestionar proyectos sostenibles en función del desarrollo urbano integral y estratégico a través de la inclusión de metodologías innovadoras."/>
    <s v="1.1 Cumplir con las metas del plan de desarrollo de la Bogotá Humana en lo que compete al IDU."/>
    <x v="15"/>
    <s v="Hacer seguimiento a los contratos de conservación  a cargo de la STMSV con el fin de obtener los productos esperados en los términos y plazos previstos_x000a__x000a_Actividades críticas asociadas a la caracterización del proceso:_x000a__x000a_3. Coordinar el recibo final de las obras y la liquidación de los contratos "/>
    <s v="20 Informes Final de Interventoría"/>
    <s v="Supervisores de contratos _x000a_STMSV"/>
    <d v="2016-12-31T00:00:00"/>
    <m/>
    <n v="0"/>
    <m/>
    <m/>
    <m/>
    <m/>
    <m/>
    <m/>
    <m/>
    <s v="Actividad programada para reporte posterior al 30-abr-2016"/>
  </r>
  <r>
    <x v="20"/>
    <s v="1. Gestionar proyectos sostenibles en función del desarrollo urbano integral y estratégico a través de la inclusión de metodologías innovadoras."/>
    <s v="1.1 Cumplir con las metas del plan de desarrollo de la Bogotá Humana en lo que compete al IDU."/>
    <x v="15"/>
    <s v="Hacer seguimiento a los contratos de conservación  a cargo de la STMSV con el fin de obtener los productos esperados en los términos y plazos previstos_x000a__x000a_Actividades críticas asociadas a la caracterización del proceso:_x000a__x000a_3. Coordinar el recibo final de las obras y la liquidación de los contratos "/>
    <s v="23 Actas  de Liquidación"/>
    <s v="Supervisores de contratos _x000a_STMSV"/>
    <d v="2016-12-31T00:00:00"/>
    <s v="enero - abril de 2016"/>
    <n v="0.2608695652173913"/>
    <m/>
    <m/>
    <m/>
    <m/>
    <m/>
    <m/>
    <m/>
    <s v="Actividad programada para reporte posterior al 30-abr-2016"/>
  </r>
  <r>
    <x v="20"/>
    <s v="1. Gestionar proyectos sostenibles en función del desarrollo urbano integral y estratégico a través de la inclusión de metodologías innovadoras."/>
    <s v="1.3 Realizar el 100% de la gestión y coordinación interinstitucional para la ejecución de las obras."/>
    <x v="15"/>
    <s v="Remisión a las Empresas de Servicios Públicos y Secretaría Distrital de Movilidad de la información sobre los contratos a iniciar en la vigencia 2016_x000a__x000a_Actividades críticas asociadas a la caracterización del proceso:_x000a__x000a_1. Realizar seguimiento a la etapa de preliminares "/>
    <s v=" 2  oficios remitidos a las ESP´s y  a la SDM."/>
    <s v="Supervisores de contratos _x000a_STMSV"/>
    <d v="2016-02-29T00:00:00"/>
    <s v="enero - marzo de 2016"/>
    <n v="3.5"/>
    <m/>
    <m/>
    <m/>
    <m/>
    <m/>
    <m/>
    <m/>
    <s v="Actividad programada para reporte posterior al 30-abr-2016"/>
  </r>
  <r>
    <x v="20"/>
    <s v="1. Gestionar proyectos sostenibles en función del desarrollo urbano integral y estratégico a través de la inclusión de metodologías innovadoras."/>
    <s v="1.3 Realizar el 100% de la gestión y coordinación interinstitucional para la ejecución de las obras."/>
    <x v="15"/>
    <s v="Obtener las autorizaciones y/o permisos requeridos de la autoridad competente para ejecutar las obras objeto de los contratos a cargo_x000a__x000a_Actividades críticas asociadas a la caracterización del proceso:_x000a__x000a_1. Realizar seguimiento a la etapa de preliminares "/>
    <s v="21 PMTs aprobados"/>
    <s v="Supervisores de contratos _x000a_STMSV"/>
    <d v="2016-07-31T00:00:00"/>
    <s v="enero - marzo de 2016"/>
    <n v="0.76190476190476186"/>
    <m/>
    <m/>
    <m/>
    <m/>
    <m/>
    <m/>
    <m/>
    <s v="Actividad programada para reporte posterior al 30-abr-2016"/>
  </r>
  <r>
    <x v="20"/>
    <s v="1. Gestionar proyectos sostenibles en función del desarrollo urbano integral y estratégico a través de la inclusión de metodologías innovadoras."/>
    <s v="1.7 Actualizar el 80% del inventario y diagnóstico de la malla vial, espacio público y ciclorutas existentes de competencia de la Entidad."/>
    <x v="15"/>
    <s v="Hacer entrega a la DTE de la información para actualización del inventario de la malla vial y el estado de las vías, a través de los planos record generados en la etapa de diagnóstico y etapa de ejecución de cada contrato_x000a__x000a_Actividades críticas asociadas a la caracterización del proceso:_x000a__x000a_3. Coordinar el recibo final de las obras y la liquidación de los contratos "/>
    <s v="15  Trámites de entrega de planos Record y SIGIDU _x000a_"/>
    <s v="Supervisores de contratos _x000a_STMSV"/>
    <d v="2016-12-31T00:00:00"/>
    <s v="enero - abril de 2016"/>
    <n v="0.13333333333333333"/>
    <m/>
    <m/>
    <m/>
    <m/>
    <m/>
    <m/>
    <m/>
    <s v="Actividad programada para reporte posterior al 30-abr-2016"/>
  </r>
  <r>
    <x v="20"/>
    <s v="1. Gestionar proyectos sostenibles en función del desarrollo urbano integral y estratégico a través de la inclusión de metodologías innovadoras."/>
    <s v="1.7 Actualizar el 80% del inventario y diagnóstico de la malla vial, espacio público y ciclorutas existentes de competencia de la Entidad."/>
    <x v="15"/>
    <s v="Hacer entrega a la DTAI  de la información para el seguimiento a las pólizas de estabilidad de cada contrato_x000a__x000a_Actividades críticas asociadas a la caracterización del proceso:_x000a__x000a_3. Coordinar el recibo final de las obras y la liquidación de los contratos "/>
    <s v="_x000a_18 Informes de Interventoría para seguimiento a contratos con póliza de estabilidad_x000a_"/>
    <s v="Supervisores de contratos _x000a_STMSV"/>
    <d v="2016-12-31T00:00:00"/>
    <m/>
    <n v="0"/>
    <m/>
    <m/>
    <m/>
    <m/>
    <m/>
    <m/>
    <m/>
    <s v="Actividad programada para reporte posterior al 30-abr-2016"/>
  </r>
  <r>
    <x v="20"/>
    <s v="3. Dirigir la gestión del IDU hacia una Entidad transparente, fortalecida, coordinada y dinámica con el fin de asumir los retos de la Bogotá Humana."/>
    <s v="3.2 Mantener actualizados los portales de contratación (SECOP y CAV) de la información de gestión contractual adelantada por el IDU para la consulta de los ciudadanos."/>
    <x v="15"/>
    <s v="Implementar durante el desarrollo de la obras objeto de los contratos, los mecanismos de seguimiento que conlleven al cumplimiento de  las obligaciones contractuales en materia de gestión social, particularmente las reuniones periódicas  de &quot;Comité Crea&quot; que se realizan en forma conjunta entre la comunidad, IDU, Interventoría y Contratista, _x000a__x000a_Actividades críticas asociadas a la caracterización del proceso:_x000a__x000a_2. Coordinar y controlar la ejecución de los contratos"/>
    <s v="27  Actas de reunión de Comité CREA"/>
    <s v="Supervisores de contratos _x000a_STMSV"/>
    <d v="2016-08-31T00:00:00"/>
    <s v="enero - abril de 2016"/>
    <n v="0.37037037037037035"/>
    <m/>
    <m/>
    <m/>
    <m/>
    <m/>
    <m/>
    <m/>
    <s v="Actividad programada para reporte posterior al 30-abr-2016"/>
  </r>
  <r>
    <x v="20"/>
    <s v="3. Dirigir la gestión del IDU hacia una Entidad transparente, fortalecida, coordinada y dinámica con el fin de asumir los retos de la Bogotá Humana."/>
    <s v="3.5 Lograr el  85% de satisfacción  frente al servicio de atención al ciudadano en los puntos dispuestos por la entidad."/>
    <x v="15"/>
    <s v="Implementar durante el desarrollo de la obras objeto de los contratos, los mecanismos de seguimiento que conlleven al cumplimiento de  las obligaciones contractuales de contratistas e interventores en materia de gestión ambiental y social _x000a__x000a_Actividades críticas asociadas a la caracterización del proceso:_x000a__x000a_1. Realizar seguimiento a la etapa de preliminares _x000a__x000a_2. Coordinar y controlar la ejecución de los contratos"/>
    <s v="3 PIPMA aprobados"/>
    <s v="Supervisores de contratos _x000a_STMSV"/>
    <d v="2016-03-31T00:00:00"/>
    <s v="enero - abril de 2016"/>
    <n v="1"/>
    <m/>
    <m/>
    <m/>
    <m/>
    <m/>
    <m/>
    <m/>
    <s v="Actividad programada para reporte posterior al 30-abr-2016"/>
  </r>
  <r>
    <x v="20"/>
    <s v="3. Dirigir la gestión del IDU hacia una Entidad transparente, fortalecida, coordinada y dinámica con el fin de asumir los retos de la Bogotá Humana."/>
    <s v="3.5 Lograr el  85% de satisfacción  frente al servicio de atención al ciudadano en los puntos dispuestos por la entidad."/>
    <x v="15"/>
    <s v="Implementar durante el desarrollo de la obras objeto de los contratos, los mecanismos de seguimiento que conlleven al cumplimiento de  las obligaciones contractuales de contratistas e interventores en materia de gestión ambiental y social _x000a__x000a_Actividades críticas asociadas a la caracterización del proceso:_x000a__x000a_1. Realizar seguimiento a la etapa de preliminares _x000a__x000a_2. Coordinar y controlar la ejecución de los contratos"/>
    <s v="3 Planes de Acción (ambiental, SST y forestal) "/>
    <s v="Supervisores de contratos _x000a_STMSV"/>
    <d v="2016-03-31T00:00:00"/>
    <s v="enero - abril de 2016"/>
    <n v="1"/>
    <m/>
    <m/>
    <m/>
    <m/>
    <m/>
    <m/>
    <m/>
    <s v="Actividad programada para reporte posterior al 30-abr-2016"/>
  </r>
  <r>
    <x v="20"/>
    <s v="3. Dirigir la gestión del IDU hacia una Entidad transparente, fortalecida, coordinada y dinámica con el fin de asumir los retos de la Bogotá Humana."/>
    <s v="3.5 Lograr el  85% de satisfacción  frente al servicio de atención al ciudadano en los puntos dispuestos por la entidad."/>
    <x v="15"/>
    <s v="Implementar durante el desarrollo de la obras objeto de los contratos, los mecanismos de seguimiento que conlleven al cumplimiento de  las obligaciones contractuales de contratistas e interventores en materia de gestión ambiental y social _x000a__x000a_Actividades críticas asociadas a la caracterización del proceso:_x000a__x000a_1. Realizar seguimiento a la etapa de preliminares _x000a__x000a_2. Coordinar y controlar la ejecución de los contratos"/>
    <s v="3 Planes de Acción Social"/>
    <s v="Supervisores de contratos _x000a_STMSV"/>
    <d v="2016-03-31T00:00:00"/>
    <s v="enero - abril de 2016"/>
    <n v="1"/>
    <m/>
    <m/>
    <m/>
    <m/>
    <m/>
    <m/>
    <m/>
    <s v="Actividad programada para reporte posterior al 30-abr-2016"/>
  </r>
  <r>
    <x v="20"/>
    <s v="3. Dirigir la gestión del IDU hacia una Entidad transparente, fortalecida, coordinada y dinámica con el fin de asumir los retos de la Bogotá Humana."/>
    <s v="3.5 Lograr el  85% de satisfacción  frente al servicio de atención al ciudadano en los puntos dispuestos por la entidad."/>
    <x v="15"/>
    <s v="Implementar durante el desarrollo de la obras objeto de los contratos, los mecanismos de seguimiento que conlleven al cumplimiento de  las obligaciones contractuales de contratistas e interventores en materia de gestión ambiental y social _x000a__x000a_Actividades críticas asociadas a la caracterización del proceso:_x000a__x000a_1. Realizar seguimiento a la etapa de preliminares _x000a__x000a_2. Coordinar y controlar la ejecución de los contratos"/>
    <s v="3 Planes de Gestión Social"/>
    <s v="Supervisores de contratos _x000a_STMSV"/>
    <d v="2016-03-31T00:00:00"/>
    <s v="enero - abril de 2016"/>
    <n v="1"/>
    <m/>
    <m/>
    <m/>
    <m/>
    <m/>
    <m/>
    <m/>
    <s v="Actividad programada para reporte posterior al 30-abr-2016"/>
  </r>
  <r>
    <x v="20"/>
    <s v="3. Dirigir la gestión del IDU hacia una Entidad transparente, fortalecida, coordinada y dinámica con el fin de asumir los retos de la Bogotá Humana."/>
    <s v="3.5 Lograr el  85% de satisfacción  frente al servicio de atención al ciudadano en los puntos dispuestos por la entidad."/>
    <x v="15"/>
    <s v="Implementar durante el desarrollo de la obras objeto de los contratos, los mecanismos de seguimiento que conlleven al cumplimiento de  las obligaciones contractuales de contratistas e interventores en materia de gestión ambiental y social _x000a__x000a_Actividades críticas asociadas a la caracterización del proceso:_x000a__x000a_1. Realizar seguimiento a la etapa de preliminares _x000a__x000a_2. Coordinar y controlar la ejecución de los contratos"/>
    <s v="57 Informes mensuales de interventoría aprobados (componente ambiental, social y SST)"/>
    <s v="Supervisores de contratos _x000a_STMSV"/>
    <d v="2016-10-31T00:00:00"/>
    <s v="enero - abril de 2016"/>
    <n v="0.31578947368421051"/>
    <m/>
    <m/>
    <m/>
    <m/>
    <m/>
    <m/>
    <m/>
    <s v="Actividad programada para reporte posterior al 30-abr-2016"/>
  </r>
  <r>
    <x v="20"/>
    <s v="3. Dirigir la gestión del IDU hacia una Entidad transparente, fortalecida, coordinada y dinámica con el fin de asumir los retos de la Bogotá Humana."/>
    <s v="3.7 Integrar los sistemas de información administrativos y financieros de la entidad."/>
    <x v="15"/>
    <s v="Adelantar la gestión que conlleve  a la obtención en cada contrato, del cronograma aprobado por la  Interventoría  y cumplimiento del mismo por el contratista dentro del plazo establecido_x000a__x000a_Actividades críticas asociadas a la caracterización del proceso:_x000a__x000a__x000a_2. Coordinar y controlar la ejecución de los contratos"/>
    <s v="6 Cronogramas de obra aprobado por la interventoría"/>
    <s v="Supervisores de contratos _x000a_STMSV"/>
    <d v="2016-03-31T00:00:00"/>
    <s v="marzo -abril de 2016"/>
    <n v="0.66666666666666663"/>
    <m/>
    <m/>
    <m/>
    <m/>
    <m/>
    <m/>
    <m/>
    <s v="Actividad programada para reporte posterior al 30-abr-2016"/>
  </r>
  <r>
    <x v="20"/>
    <s v="1. Gestionar proyectos sostenibles en función del desarrollo urbano integral y estratégico a través de la inclusión de metodologías innovadoras."/>
    <s v="1,4 Ejecutar el 100% de los proyectos institucionales de acuerdo con los cronogramas establecidos."/>
    <x v="15"/>
    <s v="Adelantar la gestión que conlleve  a la obtención en cada contrato, del cronograma aprobado por la  Interventoría  y cumplimiento del mismo por el contratista dentro del plazo establecido_x000a__x000a_Actividades críticas asociadas a la caracterización del proceso:_x000a__x000a__x000a_2. Coordinar y controlar la ejecución de los contratos"/>
    <s v="44 Actas de recibo parcial de obra"/>
    <s v="Supervisores de contratos _x000a_STMSV"/>
    <d v="2016-10-31T00:00:00"/>
    <s v="enero - abril de 2016"/>
    <n v="0.34090909090909088"/>
    <m/>
    <m/>
    <m/>
    <m/>
    <m/>
    <m/>
    <m/>
    <s v="Actividad programada para reporte posterior al 30-abr-2016"/>
  </r>
  <r>
    <x v="20"/>
    <s v="1. Gestionar proyectos sostenibles en función del desarrollo urbano integral y estratégico a través de la inclusión de metodologías innovadoras."/>
    <s v="1,4 Ejecutar el 100% de los proyectos institucionales de acuerdo con los cronogramas establecidos."/>
    <x v="15"/>
    <s v="Adelantar la gestión que conlleve  a la obtención en cada contrato, del cronograma aprobado por la  Interventoría  y cumplimiento del mismo por el contratista dentro del plazo establecido_x000a__x000a_Actividades críticas asociadas a la caracterización del proceso:_x000a__x000a__x000a_2. Coordinar y controlar la ejecución de los contratos"/>
    <s v="118 Informes semanales de interventoría"/>
    <s v="Supervisores de contratos _x000a_STMSV"/>
    <d v="2016-09-30T00:00:00"/>
    <s v="enero - abril de 2016"/>
    <n v="0.77118644067796616"/>
    <m/>
    <m/>
    <m/>
    <m/>
    <m/>
    <m/>
    <m/>
    <s v="Actividad programada para reporte posterior al 30-abr-2016"/>
  </r>
  <r>
    <x v="20"/>
    <s v="1. Gestionar proyectos sostenibles en función del desarrollo urbano integral y estratégico a través de la inclusión de metodologías innovadoras."/>
    <s v="1,4 Ejecutar el 100% de los proyectos institucionales de acuerdo con los cronogramas establecidos."/>
    <x v="15"/>
    <s v="Adelantar la gestión que conlleve  a la obtención en cada contrato, del cronograma aprobado por la  Interventoría  y cumplimiento del mismo por el contratista dentro del plazo establecido_x000a__x000a_Actividades críticas asociadas a la caracterización del proceso:_x000a__x000a__x000a_2. Coordinar y controlar la ejecución de los contratos"/>
    <s v="57 Informes mensuales de interventoría  aprobados (componente técnico)"/>
    <s v="Supervisores de contratos _x000a_STMSV"/>
    <d v="2016-10-31T00:00:00"/>
    <s v="enero - abril de 2016"/>
    <n v="0.31578947368421051"/>
    <m/>
    <m/>
    <m/>
    <m/>
    <m/>
    <m/>
    <m/>
    <s v="Actividad programada para reporte posterior al 30-abr-2016"/>
  </r>
  <r>
    <x v="21"/>
    <s v="1. Gestionar proyectos sostenibles en función del desarrollo urbano integral y estratégico a través de la inclusión de metodologías innovadoras."/>
    <s v="1,4 Ejecutar el 100% de los proyectos institucionales de acuerdo con los cronogramas establecidos."/>
    <x v="18"/>
    <s v="Tramitar  las radicaciones  de los contribuyentes por devoluciones efectuadas por concepto del Acuerdo 523 de 2013"/>
    <s v="Trámite de las devoluciones realizadas"/>
    <s v="Profesionales STOP"/>
    <d v="2016-12-31T00:00:00"/>
    <s v="30 de abril de 2016"/>
    <n v="1"/>
    <m/>
    <m/>
    <m/>
    <m/>
    <m/>
    <m/>
    <m/>
    <s v="Actividad programada para reporte posterior al 30-abr-2016"/>
  </r>
  <r>
    <x v="21"/>
    <s v="3. Dirigir la gestión del IDU hacia una Entidad transparente, fortalecida, coordinada y dinámica con el fin de asumir los retos de la Bogotá Humana."/>
    <s v="3.5 Lograr el  85% de satisfacción  frente al servicio de atención al ciudadano en los puntos dispuestos por la entidad."/>
    <x v="18"/>
    <s v="Responder las solicitudes efectuadas por los contribuyentes en los puntos de atención dispuestos por la entidad"/>
    <s v="Responder satisfactoriamente las solicitudes"/>
    <s v="Profesionales STOP"/>
    <d v="2016-12-31T00:00:00"/>
    <s v="30 de abril de 2016"/>
    <n v="1"/>
    <m/>
    <m/>
    <m/>
    <m/>
    <m/>
    <m/>
    <m/>
    <s v="Actividad programada para reporte posterior al 30-abr-2016"/>
  </r>
  <r>
    <x v="21"/>
    <s v="3. Dirigir la gestión del IDU hacia una Entidad transparente, fortalecida, coordinada y dinámica con el fin de asumir los retos de la Bogotá Humana."/>
    <s v="3.5 Lograr el  85% de satisfacción  frente al servicio de atención al ciudadano en los puntos dispuestos por la entidad."/>
    <x v="18"/>
    <s v=" Resolver  las solicitudes  de los contribuyentes que requieran estudios técnicos para certificados de estado de cuenta para trámite notarial"/>
    <s v="Documento de respuesta al contribuyente"/>
    <s v="Profesionales STOP"/>
    <d v="2016-12-31T00:00:00"/>
    <s v="30 de abril de 2016"/>
    <n v="0.87"/>
    <m/>
    <m/>
    <m/>
    <m/>
    <m/>
    <m/>
    <m/>
    <s v="Actividad programada para reporte posterior al 30-abr-2016"/>
  </r>
  <r>
    <x v="21"/>
    <s v="2. Gestionar recursos para asegurar la sostenibilidad y mantenimiento de los proyectos a cargo del IDU"/>
    <s v="2.2 Recuperar el 72% de la cartera vencida por concepto de valorización."/>
    <x v="18"/>
    <s v="Realizar la depuración de los saldos crédito y depósitos"/>
    <s v="Depósitos y saldos créditos depurados"/>
    <s v="Profesionales STOP"/>
    <d v="2016-12-31T00:00:00"/>
    <s v="30 de abril de 2016"/>
    <n v="0.83"/>
    <m/>
    <m/>
    <m/>
    <m/>
    <m/>
    <m/>
    <m/>
    <s v="Actividad programada para reporte posterior al 30-abr-2016"/>
  </r>
  <r>
    <x v="21"/>
    <s v="2. Gestionar recursos para asegurar la sostenibilidad y mantenimiento de los proyectos a cargo del IDU"/>
    <s v="2.2 Recuperar el 72% de la cartera vencida por concepto de valorización."/>
    <x v="18"/>
    <s v="Generar los Certificados de Deuda Actual-CDA'S pendientes por Acuerdo 523 de 2013"/>
    <s v="CDA'S generados"/>
    <s v="Profesionales STOP"/>
    <d v="2016-12-31T00:00:00"/>
    <s v="30 de abril de 2016"/>
    <n v="0.99"/>
    <m/>
    <m/>
    <m/>
    <m/>
    <m/>
    <m/>
    <m/>
    <s v="Actividad programada para reporte posterior al 30-abr-2016"/>
  </r>
  <r>
    <x v="21"/>
    <s v="3. Dirigir la gestión del IDU hacia una Entidad transparente, fortalecida, coordinada y dinámica con el fin de asumir los retos de la Bogotá Humana."/>
    <s v="3.20 Cumplir la totalidad de los planes de mejoramiento establecidos por los entes de control internos y externos, en la vigencia correspondiente."/>
    <x v="18"/>
    <s v="Cumplir con  las acciones de mejora establecidas en los Planes de Mejoramiento con las Contralorías de Bogotá y General de la República "/>
    <s v="Cierre de la acción por parte del ente de control"/>
    <s v="Profesionales STOP"/>
    <d v="2017-01-01T00:00:00"/>
    <s v="30 de abril de 2016"/>
    <s v="N/A"/>
    <m/>
    <m/>
    <m/>
    <m/>
    <m/>
    <m/>
    <m/>
    <s v="Actividad programada para reporte posterior al 30-abr-2016"/>
  </r>
  <r>
    <x v="22"/>
    <s v="2. Gestionar recursos para asegurar la sostenibilidad y mantenimiento de los proyectos a cargo del IDU"/>
    <s v="2.4 Mantener por encima del 90% la ejecución presupuestal (eficiencia)de la vigencia, pasivos exigibles y reservas."/>
    <x v="8"/>
    <s v="Facilitar el recaudo de la valorización a través de la suscripción, ejecución y supervisión de convenios y/o contratos bancarios"/>
    <s v="Convenios y Contratos Bancarios"/>
    <s v="Guiovanni Cubides Moreno (Subdirector Técnico) - Julio Cesar Cardona (Contratista)"/>
    <s v="Diciembre 31/2016"/>
    <s v="Abril 30 de 2016"/>
    <n v="0.33329999999999999"/>
    <m/>
    <m/>
    <m/>
    <m/>
    <m/>
    <m/>
    <m/>
    <s v="Actividad programada para reporte posterior al 30-abr-2016"/>
  </r>
  <r>
    <x v="22"/>
    <s v="2. Gestionar recursos para asegurar la sostenibilidad y mantenimiento de los proyectos a cargo del IDU"/>
    <s v="2.4 Mantener por encima del 90% la ejecución presupuestal (eficiencia)de la vigencia, pasivos exigibles y reservas."/>
    <x v="8"/>
    <s v="Garantizar la disponibilidad de los recursos para el cumplimiento de las obligaciones y facilitar la toma de decisiones financieras"/>
    <s v="Programa Anual Mensualizado de Caja - PAC"/>
    <s v="Luz Marina Rincón (TO3)"/>
    <s v="Diciembre 31/2016"/>
    <s v="Abril 30 de 2016"/>
    <n v="0.33329999999999999"/>
    <m/>
    <m/>
    <m/>
    <m/>
    <m/>
    <m/>
    <m/>
    <s v="Actividad programada para reporte posterior al 30-abr-2016"/>
  </r>
  <r>
    <x v="22"/>
    <s v="2. Gestionar recursos para asegurar la sostenibilidad y mantenimiento de los proyectos a cargo del IDU"/>
    <s v="2.4 Mantener por encima del 90% la ejecución presupuestal (eficiencia)de la vigencia, pasivos exigibles y reservas."/>
    <x v="8"/>
    <s v="Garantizar la disponibilidad de los recursos para el cumplimiento de las obligaciones y facilitar la toma de decisiones financieras"/>
    <s v=" Tablero de control (PAC)con seguimiento semanal detallado por área "/>
    <s v="Luz Marina Rincón (TO3)"/>
    <s v="Diciembre 31/2016"/>
    <s v="Abril 30 de 2016"/>
    <n v="0.33329999999999999"/>
    <m/>
    <m/>
    <m/>
    <m/>
    <m/>
    <m/>
    <m/>
    <s v="Actividad programada para reporte posterior al 30-abr-2016"/>
  </r>
  <r>
    <x v="22"/>
    <s v="2. Gestionar recursos para asegurar la sostenibilidad y mantenimiento de los proyectos a cargo del IDU"/>
    <s v="2.4 Mantener por encima del 90% la ejecución presupuestal (eficiencia)de la vigencia, pasivos exigibles y reservas."/>
    <x v="8"/>
    <s v="Garantizar la disponibilidad de los recursos para el cumplimiento de las obligaciones y facilitar la toma de decisiones financieras"/>
    <s v="Una (1) Conciliación Bancaria mensual por cada cuenta bancaria"/>
    <s v="Clara Puerto (PU3), Carmen Lucia Niampira (PU2), Lina Paola Espejo (PU1), "/>
    <s v="Diciembre 31/2016"/>
    <s v="Abril 30 de 2016"/>
    <n v="0.33329999999999999"/>
    <m/>
    <m/>
    <m/>
    <m/>
    <m/>
    <m/>
    <m/>
    <s v="Actividad programada para reporte posterior al 30-abr-2016"/>
  </r>
  <r>
    <x v="22"/>
    <s v="2. Gestionar recursos para asegurar la sostenibilidad y mantenimiento de los proyectos a cargo del IDU"/>
    <s v="2.4 Mantener por encima del 90% la ejecución presupuestal (eficiencia)de la vigencia, pasivos exigibles y reservas."/>
    <x v="8"/>
    <s v="Garantizar la disponibilidad de los recursos para el cumplimiento de las obligaciones y facilitar la toma de decisiones financieras"/>
    <s v="Orden de Pago  girada dentro del tiempo estipulado"/>
    <s v="Carlos Forero (PE6), Liliana López (PU2), Clara Puerto (PU3), Eddier Mahecha (TO3),Luz Marina Rincón (TO3),Nelba Alarcón  (PE4),  William González (PE4) Sandra Ropero (Contratista), Sandra María Moreno (PE6), Guiovanni Cubides Moreno(Subdirector Técnico) y Contratistas Devoluciones"/>
    <s v="Diciembre 31/2016"/>
    <s v="Abril 30 de 2016"/>
    <n v="0.33329999999999999"/>
    <m/>
    <m/>
    <m/>
    <m/>
    <m/>
    <m/>
    <m/>
    <s v="Actividad programada para reporte posterior al 30-abr-2016"/>
  </r>
  <r>
    <x v="22"/>
    <s v="3. Dirigir la gestión del IDU hacia una Entidad transparente, fortalecida, coordinada y dinámica con el fin de asumir los retos de la Bogotá Humana."/>
    <s v="3.14 Evaluar el 100% de los procesos y la gestión de las dependencias del IDU."/>
    <x v="8"/>
    <s v="Disponer de la información veraz y oportuna para la toma de decisiones financieras"/>
    <s v="Informes Financieros para toma de decisiones, entregados en forma completa y oportuna"/>
    <s v="Todo los funcionarios  de STTR asignados"/>
    <s v="Diciembre 31/2016"/>
    <s v="Abril 30 de 2016"/>
    <n v="0.33329999999999999"/>
    <m/>
    <m/>
    <m/>
    <m/>
    <m/>
    <m/>
    <m/>
    <s v="Actividad programada para reporte posterior al 30-abr-2016"/>
  </r>
  <r>
    <x v="22"/>
    <s v="2. Gestionar recursos para asegurar la sostenibilidad y mantenimiento de los proyectos a cargo del IDU"/>
    <s v="2.4 Mantener por encima del 90% la ejecución presupuestal (eficiencia)de la vigencia, pasivos exigibles y reservas."/>
    <x v="8"/>
    <s v="Garantizar la disponibilidad de los recursos para el cumplimiento de las obligaciones y facilitar la toma de decisiones financieras"/>
    <s v="Inversiones de Liquidez  realizadas de acuerdo con las políticas y la normatividad vigente"/>
    <s v="Rafael Rodríguez (PU4), Guiovanni Cubides  Moreno(Subdirector Técnico), Cecilia Malte Álvarez (Directora Técnica Administrativa y Financiera)"/>
    <s v="Diciembre 31/2016"/>
    <s v="Abril 30 de 2016"/>
    <n v="0.33329999999999999"/>
    <m/>
    <m/>
    <m/>
    <m/>
    <m/>
    <m/>
    <m/>
    <s v="Actividad programada para reporte posterior al 30-abr-2016"/>
  </r>
  <r>
    <x v="22"/>
    <s v="2. Gestionar recursos para asegurar la sostenibilidad y mantenimiento de los proyectos a cargo del IDU"/>
    <s v="2.4 Mantener por encima del 90% la ejecución presupuestal (eficiencia)de la vigencia, pasivos exigibles y reservas."/>
    <x v="8"/>
    <s v="Garantizar la disponibilidad de los recursos para el cumplimiento de las obligaciones y facilitar la toma de decisiones financieras"/>
    <s v="Depósitos Judiciales debidamente gestionados y custodiados"/>
    <s v="Rafael Rodríguez (PE6), Sandra María Moreno (PE6)"/>
    <s v="Diciembre 31/2016"/>
    <s v="Abril 30 de 2016"/>
    <n v="0.33329999999999999"/>
    <m/>
    <m/>
    <m/>
    <m/>
    <m/>
    <m/>
    <m/>
    <s v="Actividad programada para reporte posterior al 30-abr-2016"/>
  </r>
  <r>
    <x v="22"/>
    <s v="2. Gestionar recursos para asegurar la sostenibilidad y mantenimiento de los proyectos a cargo del IDU"/>
    <s v="2.4 Mantener por encima del 90% la ejecución presupuestal (eficiencia)de la vigencia, pasivos exigibles y reservas."/>
    <x v="8"/>
    <s v="Garantizar la disponibilidad de los recursos para el cumplimiento de las obligaciones y facilitar la toma de decisiones financieras"/>
    <s v="Ingresos y/o Recaudo"/>
    <s v="Eddier Mahecha (TO3) Luz Stella Ortiz (TO3), Todo los funcionarios  de STTR asignados"/>
    <s v="Diciembre 31/2016"/>
    <s v="Abril 30 de 2016"/>
    <n v="0.33329999999999999"/>
    <m/>
    <m/>
    <m/>
    <m/>
    <m/>
    <m/>
    <m/>
    <s v="Actividad programada para reporte posterior al 30-abr-2016"/>
  </r>
  <r>
    <x v="23"/>
    <s v="3. Dirigir la gestión del IDU hacia una Entidad transparente, fortalecida, coordinada y dinámica con el fin de asumir los retos de la Bogotá Humana."/>
    <s v="3.7 Integrar los sistemas de información administrativos y financieros de la entidad."/>
    <x v="8"/>
    <s v="Registrar en línea el 100% de las transacciones presupuestales en el sistema PREDIS (Secretaria Distrital de Hacienda)"/>
    <s v="Reporte Mensual de Ejecución Presupuestal de Ingresos y Gastos entregado"/>
    <s v="Profesionales y Técnicos de Presupuesto de la Subdirección."/>
    <d v="2016-06-30T00:00:00"/>
    <m/>
    <n v="0.375"/>
    <m/>
    <m/>
    <m/>
    <m/>
    <m/>
    <m/>
    <m/>
    <s v="Actividad programada para reporte posterior al 30-abr-2016"/>
  </r>
  <r>
    <x v="23"/>
    <s v="2. Gestionar recursos para asegurar la sostenibilidad y mantenimiento de los proyectos a cargo del IDU"/>
    <s v="2.4 Mantener por encima del 90% la ejecución presupuestal (eficiencia)de la vigencia, pasivos exigibles y reservas."/>
    <x v="8"/>
    <s v="Gestionar y hacer seguimiento  al cumplimiento de la ejecución  presupuestal de la vigencia."/>
    <s v="Informe Mensual de Gestión  y Seguimiento de la Ejecución Presupuestal de la Vigencia._x000a__x000a_Tablero de Control de la Ejecución Presupuestal de la Vigencia Semanal"/>
    <s v="Profesionales y Técnicos de Presupuesto de la Subdirección."/>
    <d v="2016-06-30T00:00:00"/>
    <m/>
    <n v="0.375"/>
    <m/>
    <m/>
    <m/>
    <m/>
    <m/>
    <m/>
    <m/>
    <s v="Actividad programada para reporte posterior al 30-abr-2016"/>
  </r>
  <r>
    <x v="23"/>
    <s v="2. Gestionar recursos para asegurar la sostenibilidad y mantenimiento de los proyectos a cargo del IDU"/>
    <s v="2.4 Mantener por encima del 90% la ejecución presupuestal (eficiencia)de la vigencia, pasivos exigibles y reservas."/>
    <x v="8"/>
    <s v="Gestionar y hacer seguimiento  al cumplimiento de la ejecución  presupuestal de reservas.  "/>
    <s v="Informe Mensual de Gestión  y Seguimiento de la Ejecución Presupuestal de Reservas._x000a__x000a_Tablero de Control de la Ejecución Presupuestal de Reservas Semanal"/>
    <s v="Profesionales y Técnicos de Presupuesto de la Subdirección."/>
    <d v="2016-06-30T00:00:00"/>
    <m/>
    <n v="0.375"/>
    <m/>
    <m/>
    <m/>
    <m/>
    <m/>
    <m/>
    <m/>
    <s v="Actividad programada para reporte posterior al 30-abr-2016"/>
  </r>
  <r>
    <x v="23"/>
    <s v="2. Gestionar recursos para asegurar la sostenibilidad y mantenimiento de los proyectos a cargo del IDU"/>
    <s v="2.4 Mantener por encima del 90% la ejecución presupuestal (eficiencia)de la vigencia, pasivos exigibles y reservas."/>
    <x v="8"/>
    <s v="Gestionar y hacer seguimiento  al cumplimiento de la ejecución  presupuestal de pasivos exigibles. "/>
    <s v="Informe Mensual de Gestión  y Seguimiento de la Ejecución Presupuestal de Pasivos Exigibles._x000a_ _x000a_Tablero de Control de la Ejecución Presupuestal de Pasivos Exigibles Semanal"/>
    <s v="Profesionales y Técnicos de Presupuesto de la Subdirección."/>
    <d v="2016-06-30T00:00:00"/>
    <m/>
    <n v="0.375"/>
    <m/>
    <m/>
    <m/>
    <m/>
    <m/>
    <m/>
    <m/>
    <s v="Actividad programada para reporte posterior al 30-abr-2016"/>
  </r>
  <r>
    <x v="23"/>
    <s v="3. Dirigir la gestión del IDU hacia una Entidad transparente, fortalecida, coordinada y dinámica con el fin de asumir los retos de la Bogotá Humana."/>
    <s v="3.7 Integrar los sistemas de información administrativos y financieros de la entidad."/>
    <x v="8"/>
    <s v="Gestionar y tramitar  oportunamente las ordenes de pago que se radiquen en el área. "/>
    <s v="Informe Mensual de Ordenes de Pago tramitadas"/>
    <s v="Profesionales y Técnicos de la Subdirección."/>
    <d v="2016-06-30T00:00:00"/>
    <m/>
    <n v="0.375"/>
    <m/>
    <m/>
    <m/>
    <m/>
    <m/>
    <m/>
    <m/>
    <s v="Actividad programada para reporte posterior al 30-abr-2016"/>
  </r>
  <r>
    <x v="23"/>
    <s v="1. Gestionar proyectos sostenibles en función del desarrollo urbano integral y estratégico a través de la inclusión de metodologías innovadoras."/>
    <s v="1,4 Ejecutar el 100% de los proyectos institucionales de acuerdo con los cronogramas establecidos."/>
    <x v="8"/>
    <s v="Gestionar la razonabilidad de los Estados Contables y garantizar la entrega oportuna de informes a entes de control y entidades pertinentes"/>
    <s v="Informe de Gestión sobre razonabilidad de los Estados Contables y Reporte Trimestral de Informes Contables entregados"/>
    <s v="Profesionales y Técnicos de Contabilidad de la Subdirección."/>
    <d v="2016-06-30T00:00:00"/>
    <m/>
    <n v="0.375"/>
    <m/>
    <m/>
    <m/>
    <m/>
    <m/>
    <m/>
    <m/>
    <s v="Actividad programada para reporte posterior al 30-abr-2016"/>
  </r>
  <r>
    <x v="23"/>
    <s v="1. Gestionar proyectos sostenibles en función del desarrollo urbano integral y estratégico a través de la inclusión de metodologías innovadoras."/>
    <s v="1,4 Ejecutar el 100% de los proyectos institucionales de acuerdo con los cronogramas establecidos."/>
    <x v="8"/>
    <s v="Gestionar y tramitar  oportunamente las solicitudes de liquidación del valor a compensar por el Fondo Compensatorio de Cesiones Públicas que se radiquen en el área. "/>
    <s v="Informe Mensual de Liquidaciones tramitadas"/>
    <s v="Profesionales y Técnicos de la Subdirección."/>
    <d v="2016-06-30T00:00:00"/>
    <m/>
    <n v="0.375"/>
    <m/>
    <m/>
    <m/>
    <m/>
    <m/>
    <m/>
    <m/>
    <s v="Actividad programada para reporte posterior al 30-abr-2016"/>
  </r>
  <r>
    <x v="23"/>
    <s v="3. Dirigir la gestión del IDU hacia una Entidad transparente, fortalecida, coordinada y dinámica con el fin de asumir los retos de la Bogotá Humana."/>
    <s v="3.7 Integrar los sistemas de información administrativos y financieros de la entidad."/>
    <x v="8"/>
    <s v="Revisar la articulación institucional para la elaboración de Plan Financiero de la Entidad"/>
    <s v="Documento que recoja la articulación institucional entre las áreas técnicas, la OAP y STPC para la elaboración del Plan Financiero "/>
    <s v="Profesionales y Técnicos de Presupuesto de la Subdirección."/>
    <d v="2016-06-30T00:00:00"/>
    <m/>
    <n v="0.1"/>
    <m/>
    <m/>
    <m/>
    <m/>
    <m/>
    <m/>
    <m/>
    <s v="Actividad programada para reporte posterior al 30-abr-2016"/>
  </r>
  <r>
    <x v="24"/>
    <s v="3. Dirigir la gestión del IDU hacia una Entidad transparente, fortalecida, coordinada y dinámica con el fin de asumir los retos de la Bogotá Humana."/>
    <s v="3.22 Implementar el Proyecto Cero papel"/>
    <x v="13"/>
    <s v="1. Implementar el 80% de la Etapa 1 de la Línea  Acervo Documental de Infraestructura Urbana y de Movilidad del proyecto Centro de Memoria Histórica Documental del IDU "/>
    <s v="80% del total de imágenes digitalizadas de informes técnicos, planos, registros fotográfico y topográficos."/>
    <s v="Subdirectora - Profesional Especializado"/>
    <d v="2016-12-31T00:00:00"/>
    <m/>
    <n v="0.51800000000000002"/>
    <m/>
    <m/>
    <m/>
    <m/>
    <m/>
    <m/>
    <m/>
    <s v="Actividad programada para reporte posterior al 30-abr-2016"/>
  </r>
  <r>
    <x v="24"/>
    <s v="3. Dirigir la gestión del IDU hacia una Entidad transparente, fortalecida, coordinada y dinámica con el fin de asumir los retos de la Bogotá Humana."/>
    <s v="3.6 Desarrollar una estrategia que articule la implementación de los subsistemas SGSI, SIGA y S&amp;SO."/>
    <x v="13"/>
    <s v="2. Implementar el 70% de la Etapa 1 de la Línea Acervo Documental de la Gestión Institucional Interna del proyecto Centro de Memoria Histórica Documental del IDU  "/>
    <s v="70% de imágenes digitalizadas de la serie historias labores activas y serie de contratos de los años 2014 a 2016"/>
    <s v="Subdirectora - Profesional Especializado"/>
    <d v="2016-12-31T00:00:00"/>
    <m/>
    <n v="0"/>
    <m/>
    <m/>
    <m/>
    <m/>
    <m/>
    <m/>
    <m/>
    <s v="Actividad programada para reporte posterior al 30-abr-2016"/>
  </r>
  <r>
    <x v="24"/>
    <s v="3. Dirigir la gestión del IDU hacia una Entidad transparente, fortalecida, coordinada y dinámica con el fin de asumir los retos de la Bogotá Humana."/>
    <s v="3.6 Desarrollar una estrategia que articule la implementación de los subsistemas SGSI, SIGA y S&amp;SO."/>
    <x v="13"/>
    <s v="3. Estudio de normalización del sistema eléctrico de la sede calle 22  bajo las normas RETIE"/>
    <s v="Estudio de normalización recibido y socializado a la SGGC"/>
    <s v="Subdirectora - Profesional Especializado"/>
    <d v="2016-11-30T00:00:00"/>
    <m/>
    <n v="0"/>
    <m/>
    <m/>
    <m/>
    <m/>
    <m/>
    <m/>
    <m/>
    <s v="Actividad programada para reporte posterior al 30-abr-2016"/>
  </r>
  <r>
    <x v="24"/>
    <s v="3. Dirigir la gestión del IDU hacia una Entidad transparente, fortalecida, coordinada y dinámica con el fin de asumir los retos de la Bogotá Humana."/>
    <s v="3.6 Desarrollar una estrategia que articule la implementación de los subsistemas SGSI, SIGA y S&amp;SO."/>
    <x v="13"/>
    <s v="4. Estudio de patología, vulnerabilidad y diseño de  reforzamiento estructural de la sede calle 22."/>
    <s v="Estudio recibido y socializado a la SGGC"/>
    <s v="Subdirectora - Profesional Especializado o contratista asignado"/>
    <s v="30/10/216"/>
    <m/>
    <n v="0"/>
    <m/>
    <m/>
    <m/>
    <m/>
    <m/>
    <m/>
    <m/>
    <s v="Actividad programada para reporte posterior al 30-abr-2016"/>
  </r>
  <r>
    <x v="24"/>
    <s v="3. Dirigir la gestión del IDU hacia una Entidad transparente, fortalecida, coordinada y dinámica con el fin de asumir los retos de la Bogotá Humana."/>
    <s v="3.6 Desarrollar una estrategia que articule la implementación de los subsistemas SGSI, SIGA y S&amp;SO."/>
    <x v="21"/>
    <s v="5. Implementación de un Plan  Integral de Servicio de Transporte Interno"/>
    <s v="Plan Integral  de Servicio de Transporte Interno implementado"/>
    <s v="Subdirector -   contratista asignado"/>
    <d v="2016-11-30T00:00:00"/>
    <m/>
    <n v="0.1"/>
    <m/>
    <m/>
    <m/>
    <m/>
    <m/>
    <m/>
    <m/>
    <s v="Actividad programada para reporte posterior al 30-abr-2016"/>
  </r>
  <r>
    <x v="24"/>
    <s v="3. Dirigir la gestión del IDU hacia una Entidad transparente, fortalecida, coordinada y dinámica con el fin de asumir los retos de la Bogotá Humana."/>
    <s v="3.6 Desarrollar una estrategia que articule la implementación de los subsistemas SGSI, SIGA y S&amp;SO."/>
    <x v="21"/>
    <s v="6. Ejecutar las obras de mejoramiento de la infraestructura física de la sedes calle 22 y calle 20 "/>
    <s v="1. 10 Pisos intervenidos en calle 20._x000a__x000a_2. 100% de áreas de auditorio, cafetería y recepción de sede calle 22 intervenidos_x000a__x000a_ "/>
    <s v="Subdirectora - Contratista asignado"/>
    <d v="2016-11-30T00:00:00"/>
    <m/>
    <n v="0.35"/>
    <m/>
    <m/>
    <m/>
    <m/>
    <m/>
    <m/>
    <m/>
    <s v="Actividad programada para reporte posterior al 30-abr-2016"/>
  </r>
  <r>
    <x v="25"/>
    <s v="3. Dirigir la gestión del IDU hacia una Entidad transparente, fortalecida, coordinada y dinámica con el fin de asumir los retos de la Bogotá Humana."/>
    <s v="3.6 Desarrollar una estrategia que articule la implementación de los subsistemas SGSI, SIGA y S&amp;SO."/>
    <x v="5"/>
    <s v="1. Elaborar y ejecutar el Plan Anual de Seguridad y Salud en el Trabajo, para identificar los riesgos que se presentan en el ambiente laboral."/>
    <s v="Matriz de Riesgos y Peligros actualizada"/>
    <s v="Subdirector, Profesional Especializado 222-05 STRH _x000a_Milena León"/>
    <d v="2016-04-30T00:00:00"/>
    <d v="2016-04-30T00:00:00"/>
    <n v="1"/>
    <m/>
    <m/>
    <m/>
    <m/>
    <m/>
    <m/>
    <m/>
    <s v="Actividad programada para reporte posterior al 30-abr-2016"/>
  </r>
  <r>
    <x v="25"/>
    <s v="3. Dirigir la gestión del IDU hacia una Entidad transparente, fortalecida, coordinada y dinámica con el fin de asumir los retos de la Bogotá Humana."/>
    <s v="3.6 Desarrollar una estrategia que articule la implementación de los subsistemas SGSI, SIGA y S&amp;SO."/>
    <x v="5"/>
    <s v="2. Elaborar y ejecutar el Plan de Seguridad y Salud en el Trabajo, para que el IDU esté preparado en caso de una emergencia."/>
    <s v="Plan de Emergencias actualizado"/>
    <s v="Subdirector, Profesional Especializado 222-05 STRH _x000a_Rosalba Torres"/>
    <d v="2016-04-30T00:00:00"/>
    <m/>
    <n v="0.9"/>
    <m/>
    <m/>
    <m/>
    <m/>
    <m/>
    <m/>
    <m/>
    <s v="Actividad programada para reporte posterior al 30-abr-2016"/>
  </r>
  <r>
    <x v="25"/>
    <s v="3. Dirigir la gestión del IDU hacia una Entidad transparente, fortalecida, coordinada y dinámica con el fin de asumir los retos de la Bogotá Humana."/>
    <s v="3.6 Desarrollar una estrategia que articule la implementación de los subsistemas SGSI, SIGA y S&amp;SO."/>
    <x v="5"/>
    <s v="3. Elaborar y ejecutar el Plan de Seguridad y Salud en el Trabajo, para diseñar estrategias en prevención de accidentes laborales."/>
    <s v="Informe anual de accidentalidad"/>
    <s v="Subdirector, Profesional Especializado 222-05 STRH _x000a_Milena León"/>
    <d v="2016-12-31T00:00:00"/>
    <m/>
    <n v="0"/>
    <m/>
    <m/>
    <m/>
    <m/>
    <m/>
    <m/>
    <m/>
    <s v="Actividad programada para reporte posterior al 30-abr-2016"/>
  </r>
  <r>
    <x v="25"/>
    <s v="3. Dirigir la gestión del IDU hacia una Entidad transparente, fortalecida, coordinada y dinámica con el fin de asumir los retos de la Bogotá Humana."/>
    <s v="3.6 Desarrollar una estrategia que articule la implementación de los subsistemas SGSI, SIGA y S&amp;SO."/>
    <x v="5"/>
    <s v="4. Elaborar y ejecutar el Plan de Seguridad y Salud en el Trabajo para controlar los factores de riesgo asociados a los Programas de Vigilancia Epidemiológica: PVE"/>
    <s v="Informes de los Programas de Vigilancia Epidemiológica: PVE en riesgo cardiovascular, psicosocial, biomecánico y visual."/>
    <s v="Subdirector, Profesional Especializado 222-05 STRH _x000a_Rosalba Torres_x000a_Milena León"/>
    <d v="2016-12-31T00:00:00"/>
    <m/>
    <n v="0.5"/>
    <m/>
    <m/>
    <m/>
    <m/>
    <m/>
    <m/>
    <m/>
    <s v="Actividad programada para reporte posterior al 30-abr-2016"/>
  </r>
  <r>
    <x v="25"/>
    <s v="4. Consolidar una cultura organizacional basada en conocimiento, liderazgo, trabajo en equipo y comunicación asertiva."/>
    <s v="4.2 Implementar el sistema de estímulos que contribuya al mejoramiento de la calidad de vida laboral."/>
    <x v="16"/>
    <s v="5. Elaborar y ejecutar el Sistema de Estímulos para el mejoramiento de la calidad de vida laboral de los funcionarios de la Entidad."/>
    <s v="Informe de ejecución de los Planes de Bienestar Social e Incentivos "/>
    <s v="Subdirector, _x000a_ Fulvia Vásquez"/>
    <d v="2016-12-31T00:00:00"/>
    <m/>
    <n v="4.4999999999999998E-2"/>
    <m/>
    <m/>
    <m/>
    <m/>
    <m/>
    <m/>
    <m/>
    <s v="Actividad programada para reporte posterior al 30-abr-2016"/>
  </r>
  <r>
    <x v="25"/>
    <s v="4. Consolidar una cultura organizacional basada en conocimiento, liderazgo, trabajo en equipo y comunicación asertiva."/>
    <s v="4.3 Establecer y consolidar  un sistema de monitoreo y evaluación de la gestión del IDU."/>
    <x v="16"/>
    <s v="6. Diseñar y adoptar un Sistema de evaluación del desempeño propio para el IDU, previamente aprobado por la CNSC. "/>
    <s v="Propuesta  del nuevo sistema de evaluación del desempeño para los funcionarios de la entidad "/>
    <s v="Subdirector, _x000a_ Fulvia Vásquez"/>
    <d v="2016-10-30T00:00:00"/>
    <m/>
    <n v="0.7"/>
    <m/>
    <m/>
    <m/>
    <m/>
    <m/>
    <m/>
    <m/>
    <s v="Actividad programada para reporte posterior al 30-abr-2016"/>
  </r>
  <r>
    <x v="25"/>
    <s v="4. Consolidar una cultura organizacional basada en conocimiento, liderazgo, trabajo en equipo y comunicación asertiva."/>
    <s v="4.2 Implementar el sistema de estímulos que contribuya al mejoramiento de la calidad de vida laboral."/>
    <x v="16"/>
    <s v="7. Elaborar y ejecutar el Plan Institucional de Capacitación - PIC., para desarrollar, fortalecer competencias y conocimientos laborales para los funcionarios de la Entidad."/>
    <s v="Informe de Ejecución del PIC"/>
    <s v="Subdirector, _x000a_ Carolina Gutiérrez"/>
    <d v="2016-12-31T00:00:00"/>
    <m/>
    <n v="0.33"/>
    <m/>
    <m/>
    <m/>
    <m/>
    <m/>
    <m/>
    <m/>
    <s v="Actividad programada para reporte posterior al 30-abr-2016"/>
  </r>
  <r>
    <x v="25"/>
    <s v="4. Consolidar una cultura organizacional basada en conocimiento, liderazgo, trabajo en equipo y comunicación asertiva."/>
    <s v="4.1 Implementar un plan de intervención para mejorar el clima organizacional  y que promueva una cultura institucional en el marco del fortalecimiento de la entidad."/>
    <x v="16"/>
    <s v="8. Realizar estudio técnico de levantamiento de cargas de trabajo de los procesos del IDU de acuerdo con la normativa vigente"/>
    <s v="Estudio técnico de cargas de trabajo elaborado"/>
    <s v="Equipo de Trabajo SGGC - OAP -  STRH"/>
    <d v="2016-07-30T00:00:00"/>
    <m/>
    <n v="0"/>
    <m/>
    <m/>
    <m/>
    <m/>
    <m/>
    <m/>
    <m/>
    <s v="Actividad programada para reporte posterior al 30-abr-2016"/>
  </r>
  <r>
    <x v="26"/>
    <s v="3. Dirigir la gestión del IDU hacia una Entidad transparente, fortalecida, coordinada y dinámica con el fin de asumir los retos de la Bogotá Humana."/>
    <s v="3.6 Desarrollar una estrategia que articule la implementación de los subsistemas SGSI, SIGA y S&amp;SO."/>
    <x v="22"/>
    <s v="1. Desarrollar en conjunto con la Subdirección General de Gestión Corporativa la implementación de los Subsistemas de Gestión para los componentes y controles relacionados con TIC´s "/>
    <s v="Implementación del Sistema de Gestión de Seguridad de la Información, según plan de acción._x000a__x000a_Plan de Operación que permita la continuidad en la prestación de los servicios de TIC."/>
    <s v="Apoyo a la Gestión - Héctor Andrés Mafla Trujillo"/>
    <d v="2016-12-31T00:00:00"/>
    <m/>
    <n v="0.13"/>
    <m/>
    <m/>
    <m/>
    <m/>
    <m/>
    <m/>
    <m/>
    <s v="Actividad programada para reporte posterior al 30-abr-2016"/>
  </r>
  <r>
    <x v="26"/>
    <s v="3. Dirigir la gestión del IDU hacia una Entidad transparente, fortalecida, coordinada y dinámica con el fin de asumir los retos de la Bogotá Humana."/>
    <s v="3.17 Implementar un plan de modernización tecnológica del IDU."/>
    <x v="22"/>
    <s v="2. Mejorar la atención a los usuarios en la prestación de los servicios de T.I. plasmados en el catálogo de servicios"/>
    <s v="Transferencia de conocimiento en servicio al cliente (Para el personal de mesa de servicios)_x000a__x000a_Sostener la calidad en la prestación de los servicios de T.I_x000a__x000a_Transferencia de conocimiento en herramientas  de software de uso general (Para la gente IDU)_x000a__x000a_Promover la utilización de los puntos únicos de digitalización e impresión en gran formato"/>
    <s v="Mesa de Servicios - Yadira Muñoz_x000a__x000a__x000a__x000a__x000a_Mesa de Servicios - Yadira Muñoz_x000a__x000a__x000a_Mesa de Servicios - Yadira Muñoz_x000a__x000a__x000a__x000a__x000a_Mesa de Servicios - Malven Carvajal"/>
    <s v="30/06/2016_x000a__x000a__x000a__x000a__x000a_31/12/2016_x000a__x000a__x000a__x000a__x000a_31/12/2016_x000a__x000a__x000a__x000a__x000a_30/06/2016"/>
    <m/>
    <n v="0.09"/>
    <m/>
    <m/>
    <m/>
    <m/>
    <m/>
    <m/>
    <m/>
    <s v="Actividad programada para reporte posterior al 30-abr-2016"/>
  </r>
  <r>
    <x v="26"/>
    <s v="3. Dirigir la gestión del IDU hacia una Entidad transparente, fortalecida, coordinada y dinámica con el fin de asumir los retos de la Bogotá Humana."/>
    <s v="3.7 Integrar los sistemas de información administrativos y financieros de la entidad."/>
    <x v="22"/>
    <s v="3. Mantener y mejorar el modelo de integración e interoperabilidad de los sistemas de información."/>
    <s v="Mantenimiento preventivo, evolutivo y correctivo de los sistemas de información en producción._x000a__x000a_Herramienta tecnológica unificada que soporta el proceso de pago a terceros."/>
    <s v="GESIN - Leonardo Mayorga Fajardo"/>
    <s v="31/12/2016_x000a__x000a__x000a__x000a__x000a_30/04/2016"/>
    <m/>
    <n v="0.2"/>
    <m/>
    <m/>
    <m/>
    <m/>
    <m/>
    <m/>
    <m/>
    <s v="Actividad programada para reporte posterior al 30-abr-2016"/>
  </r>
  <r>
    <x v="26"/>
    <s v="3. Dirigir la gestión del IDU hacia una Entidad transparente, fortalecida, coordinada y dinámica con el fin de asumir los retos de la Bogotá Humana."/>
    <s v="3.9 Incrementar el uso de software libre para el desarrollo de las aplicaciones requeridas en la entidad y que sean viables bajo este tipo de  licenciamiento."/>
    <x v="22"/>
    <s v="4. Apoyar la operación de los procesos de la entidad poniendo a su disposición Sistemas de Información desarrollados internamente en plataformas de software libre."/>
    <s v="Fase II de ZIPA (Sistema de Gestión Integral de Proyectos) en producción_x000a__x000a_Sistema ZIPA con nuevas funcionalidades en los módulos: Gestión EDT, Portafolio de Proyectos, Tablero de Seguimiento, Seguimiento a Obras y Gestión Ambiental en Obras._x000a__x000a_Sistema BACHUE (Gestión Social, Participación Ciudadana y Open Data) con nuevas funcionalidades en los módulos: PQRS, Gest. Social Obras, Gest. Social Predios y Datos Abiertos_x000a__x000a_Sistema CHIE (Apoyo Administrativo y Mejora continua) _x000a__x000a_Sistema SUE (S.I. para la Gestión de la Plataforma Estratégica y los Indicadores de Gestión)"/>
    <s v="I+D+I  -  Cinxgler Mariaca"/>
    <s v="31/10/2016_x000a__x000a__x000a__x000a__x000a__x000a_31/12/2016_x000a__x000a__x000a__x000a__x000a__x000a__x000a__x000a_31/12/2016_x000a__x000a__x000a__x000a__x000a__x000a__x000a__x000a_30/04/2016_x000a__x000a__x000a__x000a__x000a__x000a_31/08/2016"/>
    <m/>
    <n v="0.09"/>
    <m/>
    <m/>
    <m/>
    <m/>
    <m/>
    <m/>
    <m/>
    <s v="Actividad programada para reporte posterior al 30-abr-2016"/>
  </r>
  <r>
    <x v="26"/>
    <s v="3. Dirigir la gestión del IDU hacia una Entidad transparente, fortalecida, coordinada y dinámica con el fin de asumir los retos de la Bogotá Humana."/>
    <s v="3.17 Implementar un plan de modernización tecnológica del IDU."/>
    <x v="22"/>
    <s v="5. Modernización de la infraestructura tecnológica de la Entidad"/>
    <s v="Renovación de las UPS._x000a__x000a_Servicio de correo electrónico y herramientas de colaboración web_x000a__x000a_Servicio de infraestructura  de canales de comunicación externos e infraestructura de usuario final por demanda._x000a__x000a_Plataforma que soporta dos (2) de los Sistemas de Información unificada, actualizada y migrada."/>
    <s v="_x000a__x000a__x000a__x000a__x000a__x000a_Infraestructura - Marco Fidel Guerrero_x000a__x000a__x000a__x000a__x000a_+ Mesa de Servicios / Yadira Muñoz_x000a__x000a__x000a__x000a__x000a_+ Gesin / Leonardo Mayorga"/>
    <s v="30/06/2016_x000a__x000a__x000a_15/04/2016_x000a__x000a__x000a__x000a__x000a__x000a_15/06/2016_x000a__x000a__x000a__x000a__x000a__x000a__x000a_31/12/2016"/>
    <m/>
    <n v="0.6"/>
    <m/>
    <m/>
    <m/>
    <m/>
    <m/>
    <m/>
    <m/>
    <s v="Actividad programada para reporte posterior al 30-abr-2016"/>
  </r>
  <r>
    <x v="26"/>
    <s v="3. Dirigir la gestión del IDU hacia una Entidad transparente, fortalecida, coordinada y dinámica con el fin de asumir los retos de la Bogotá Humana."/>
    <s v="3.17 Implementar un plan de modernización tecnológica del IDU."/>
    <x v="22"/>
    <s v="6. Fortalecimiento a los procesos de integración e interoperabilidad de sistemas de información. (SOA, BPM, BI)"/>
    <s v="Sistema de Información para el apoyo de los procesos de la Dirección Técnica de Administración de Infraestructura - DTAI._x000a__x000a_Completar la implementación del proceso de Gestión Contractual en la disciplina BPM y arquitectura SOA_x000a__x000a_Documento de metodología de estándares aplicados para la construcción de soluciones de TI para el IDU._x000a__x000a_Herramientas de software para la implementación de SOA - BPM oficiales para el IDU, actualizadas a la versión oficial del proveedor._x000a__x000a_Plataforma ESRI para la gestión de datos Georreferenciados actualizada"/>
    <s v="Arquitectura TI - Fredy Varón"/>
    <s v="_x000a_31/07/2016_x000a__x000a__x000a__x000a__x000a__x000a__x000a_31/12/2016_x000a__x000a__x000a__x000a__x000a__x000a__x000a_31/12/2016_x000a__x000a__x000a__x000a__x000a__x000a__x000a_30/06/2016_x000a__x000a__x000a__x000a__x000a__x000a_31/12/2016"/>
    <m/>
    <n v="0.17"/>
    <m/>
    <m/>
    <m/>
    <m/>
    <m/>
    <m/>
    <m/>
    <s v="Actividad programada para reporte posterior al 30-abr-2016"/>
  </r>
  <r>
    <x v="26"/>
    <s v="3. Dirigir la gestión del IDU hacia una Entidad transparente, fortalecida, coordinada y dinámica con el fin de asumir los retos de la Bogotá Humana."/>
    <s v="3.17 Implementar un plan de modernización tecnológica del IDU."/>
    <x v="22"/>
    <s v="7. Construir una Entidad más eficiente, más transparente y más participativa gracias a las TIC"/>
    <s v="Implementación de la Estrategia GEL en el IDU de acuerdo con el plan de trabajo definido._x000a__x000a_Promoción de los trámites y servicios electrónicos de la entidad hacia el ciudadano._x000a__x000a_Correo electrónico certificado para el proceso de correspondencia"/>
    <s v="Apoyo a la Gestión - Héctor Andrés Mafla Trujillo_x000a__x000a__x000a_Apoyo a la Gestión - Héctor Andrés Mafla Trujillo_x000a__x000a__x000a_GESIN - Leonardo Mayorga Fajardo"/>
    <s v="31/12/2016_x000a__x000a__x000a__x000a__x000a_31/12/2016_x000a__x000a__x000a__x000a__x000a_30/09/2016"/>
    <m/>
    <n v="0.23"/>
    <m/>
    <m/>
    <m/>
    <m/>
    <m/>
    <m/>
    <m/>
    <s v="Actividad programada para reporte posterior al 30-abr-2016"/>
  </r>
  <r>
    <x v="27"/>
    <s v="1. Gestionar proyectos sostenibles en función del desarrollo urbano integral y estratégico a través de la inclusión de metodologías innovadoras."/>
    <s v="1.1 Cumplir con las metas del plan de desarrollo de la Bogotá Humana en lo que compete al IDU."/>
    <x v="14"/>
    <s v="Garantizar el cumplimiento de los términos para cada una de las etapas del proceso de contratación dando cumplimiento a la normatividad vigente._x000a_(Actividades 6 y 7 Caracterización Proceso de Gestión Contractual )."/>
    <s v="Contratos, convenios y/o modificaciones contractuales elaborados."/>
    <s v="Abogados DTGC "/>
    <s v="Mensual durante la vigencia del plan de desarrollo Bogotá Humana_x000a__x000a_Las definidas en la normatividad vigente"/>
    <s v="Mensual durante la vigencia del plan de desarrollo Bogotá Humana_x000a__x000a_Las definidas en la normatividad vigente"/>
    <n v="0.33329999999999999"/>
    <m/>
    <m/>
    <m/>
    <m/>
    <m/>
    <m/>
    <m/>
    <s v="Actividad programada para reporte posterior al 30-abr-2016"/>
  </r>
  <r>
    <x v="27"/>
    <s v="1. Gestionar proyectos sostenibles en función del desarrollo urbano integral y estratégico a través de la inclusión de metodologías innovadoras."/>
    <s v="1.1 Cumplir con las metas del plan de desarrollo de la Bogotá Humana en lo que compete al IDU."/>
    <x v="14"/>
    <s v="Revisar y analizar la información suministrada por las áreas para el inicio del procedimiento sancionatorio y acompañar cada una de las etapas del procedimiento en el caso de que se determine el incumplimiento de acuerdo a los tiempos establecidos en el procedimiento._x000a_(Actividad 8 Caracterización Proceso de Gestión Contractual )."/>
    <s v="1 - Reunión con el área técnica para establecer el presunto incumplimiento y determinar si se inicia o no procedimiento administrativo sancionatorio._x000a_2 - Actos administrativos de trámite y decisión del procedimiento administrativo sancionatorio."/>
    <s v="Ordenador del Gasto._x000a_Supervisores de contrato._x000a__x000a_Abogados DTGC "/>
    <s v="Mensual durante la vigencia del plan de desarrollo Bogotá Humana_x000a__x000a_Las definidas en la normatividad vigente"/>
    <s v="Mensual durante la vigencia del plan de desarrollo Bogotá Humana_x000a__x000a_Las definidas en la normatividad vigente"/>
    <n v="0.33329999999999999"/>
    <m/>
    <m/>
    <m/>
    <m/>
    <m/>
    <m/>
    <m/>
    <s v="Actividad programada para reporte posterior al 30-abr-2016"/>
  </r>
  <r>
    <x v="27"/>
    <s v="1. Gestionar proyectos sostenibles en función del desarrollo urbano integral y estratégico a través de la inclusión de metodologías innovadoras."/>
    <s v="1.1 Cumplir con las metas del plan de desarrollo de la Bogotá Humana en lo que compete al IDU."/>
    <x v="14"/>
    <s v="Acompañar cada uno de los procesos de liquidación que sean solicitados por las áreas supervisoras del IDU. (Actividad 8 Caracterización Proceso de Gestión Contractual )."/>
    <s v="1 - Revisión de las actas de liquidación de contratos._x000a_2- Proyecto de Actas de Liquidación. _x000a_3- Proyecto de Acto administrativo de liquidación unilateral. "/>
    <s v="Ordenador del Gasto._x000a_Supervisores de contrato._x000a__x000a_Abogados DTGC "/>
    <s v="Mensual durante la vigencia del plan de desarrollo Bogotá Humana_x000a__x000a_Las definidas en la normatividad vigente"/>
    <s v="Mensual durante la vigencia del plan de desarrollo Bogotá Humana_x000a__x000a_Las definidas en la normatividad vigente"/>
    <n v="0.33329999999999999"/>
    <m/>
    <m/>
    <m/>
    <m/>
    <m/>
    <m/>
    <m/>
    <s v="Actividad programada para reporte posterior al 30-abr-2016"/>
  </r>
  <r>
    <x v="27"/>
    <s v="3. Dirigir la gestión del IDU hacia una Entidad transparente, fortalecida, coordinada y dinámica con el fin de asumir los retos de la Bogotá Humana."/>
    <s v="3.2 Mantener actualizados los portales de contratación (SECOP y CAV) de la información de gestión contractual adelantada por el IDU para la consulta de los ciudadanos."/>
    <x v="14"/>
    <s v="Publicar en los plazos legales establecidos la información contractual que radiquen las áreas en los portales de contratación, para de esta manera promover la transparencia en cada una de las actuaciones en materia contractual._x000a_(Actividad 9 Caracterización Proceso de Gestión Contractual )."/>
    <s v="Constancia de publicación en los portales de contratación. "/>
    <s v="Áreas Supervisoras de contratos _x000a_Grupo SECOP"/>
    <s v="Mensual durante la vigencia del plan de desarrollo Bogotá Humana_x000a__x000a_Las definidas en la normatividad vigente"/>
    <s v="Mensual durante la vigencia del plan de desarrollo Bogotá Humana_x000a__x000a_Las definidas en la normatividad vigente"/>
    <n v="0.33329999999999999"/>
    <m/>
    <m/>
    <m/>
    <m/>
    <m/>
    <m/>
    <m/>
    <s v="Actividad programada para reporte posterior al 30-abr-2016"/>
  </r>
  <r>
    <x v="28"/>
    <s v="1. Gestionar proyectos sostenibles en función del desarrollo urbano integral y estratégico a través de la inclusión de metodologías innovadoras"/>
    <s v="1.1 Cumplir con las metas del plan de desarrollo de la Bogotá Humana en lo que compete al IDU."/>
    <x v="11"/>
    <s v="Realizar el acompañamiento para liquidar el convenio CONV-36-2009"/>
    <s v="Acta de Liquidación suscrita"/>
    <s v="Julie Martínez"/>
    <d v="2016-06-20T00:00:00"/>
    <m/>
    <n v="0"/>
    <m/>
    <m/>
    <m/>
    <m/>
    <m/>
    <m/>
    <m/>
    <s v="Actividad programada para reporte posterior al 30-abr-2016"/>
  </r>
  <r>
    <x v="28"/>
    <s v="1. Gestionar proyectos sostenibles en función del desarrollo urbano integral y estratégico a través de la inclusión de metodologías innovadoras"/>
    <s v="1.1 Cumplir con las metas del plan de desarrollo de la Bogotá Humana en lo que compete al IDU."/>
    <x v="11"/>
    <s v="Realizar el acompañamiento para liquidar el convenio CONV-28-2009"/>
    <s v="Acta de Liquidación suscrita"/>
    <s v=" Jaime Camelo"/>
    <d v="2016-06-30T00:00:00"/>
    <m/>
    <n v="0"/>
    <m/>
    <m/>
    <m/>
    <m/>
    <m/>
    <m/>
    <m/>
    <s v="Actividad programada para reporte posterior al 30-abr-2016"/>
  </r>
  <r>
    <x v="28"/>
    <s v="1. Gestionar proyectos sostenibles en función del desarrollo urbano integral y estratégico a través de la inclusión de metodologías innovadoras"/>
    <s v="1.1 Cumplir con las metas del plan de desarrollo de la Bogotá Humana en lo que compete al IDU."/>
    <x v="11"/>
    <s v="Realizar el acompañamiento para liquidar el convenio CONV-8-2012"/>
    <s v="Acta de Liquidación suscrita"/>
    <s v="Javier Paipa"/>
    <m/>
    <m/>
    <n v="0"/>
    <m/>
    <m/>
    <m/>
    <m/>
    <m/>
    <m/>
    <m/>
    <s v="Actividad programada para reporte posterior al 30-abr-2016"/>
  </r>
  <r>
    <x v="28"/>
    <s v="2. Gestionar recursos para asegurar la sostenibilidad y mantenimiento de los proyectos a cargo del IDU"/>
    <s v="2.4 Mantener por encima del 90% la ejecución presupuestal (eficiencia)de la vigencia, pasivos exigibles y reservas."/>
    <x v="11"/>
    <s v="Realizar el seguimiento Mensual para la ejecución de los pasivos Exigibles a cargo de la DTC y sus Subdirecciones Técnicas"/>
    <s v="STONE - SIAC"/>
    <s v="Fernando Ivo Márquez"/>
    <s v="Mensual"/>
    <s v="Todos los meses"/>
    <n v="1"/>
    <m/>
    <m/>
    <m/>
    <m/>
    <m/>
    <m/>
    <m/>
    <s v="Actividad programada para reporte posterior al 30-abr-2016"/>
  </r>
  <r>
    <x v="28"/>
    <s v="2. Gestionar recursos para asegurar la sostenibilidad y mantenimiento de los proyectos a cargo del IDU"/>
    <s v="2.4 Mantener por encima del 90% la ejecución presupuestal (eficiencia)de la vigencia, pasivos exigibles y reservas."/>
    <x v="11"/>
    <s v="Realizar el seguimiento Mensual para la ejecución de las Reservas a cargo de la DTC y sus Subdirecciones Técnicas"/>
    <s v="STONE - SIAC"/>
    <s v="Fernando Ivo Márquez"/>
    <s v="Mensual"/>
    <s v="Todos los meses"/>
    <n v="1"/>
    <m/>
    <m/>
    <m/>
    <m/>
    <m/>
    <m/>
    <m/>
    <s v="Actividad programada para reporte posterior al 30-abr-2016"/>
  </r>
  <r>
    <x v="28"/>
    <s v="3. Dirigir la gestión del IDU hacia una Entidad transparente, fortalecida, coordinada y dinámica con el fin de asumir los retos de la Bogotá Humana."/>
    <s v="3.15 Implementar, evaluar y auditar el 100% del Sistema Integrado de Gestión del IDU."/>
    <x v="11"/>
    <s v="Realizar el Reporte Mensual de los productos no Conformes identificados en el área"/>
    <s v="Carpeta compartida - Formato FO-AC-12 reporte Producto No conforme"/>
    <s v="Habib Leonardo Mejía "/>
    <s v="Mensual"/>
    <s v="Todos los meses"/>
    <n v="1"/>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ctualización sísmica Plazoleta y sótanos del Concejo de Bogotá. IDU-759-2013"/>
    <s v="Terminación del contrato"/>
    <s v="Loyda Enith Cristancho Barajas -  Contratista "/>
    <d v="2016-04-19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ctualización sísmica Plazoleta y sótanos del Concejo de Bogotá. IDU-759-2013"/>
    <s v="Recibo Final de la Obra"/>
    <s v="Loyda Enith Cristancho Barajas -  Contratista "/>
    <d v="2016-05-19T00:00:00"/>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Actualización sísmica Plazoleta y sótanos del Concejo de Bogotá. IDU-759-2013"/>
    <s v="Acta de recibo de obras por parte de la ESP suscrita"/>
    <s v="Loyda Enith Cristancho Barajas -  Contratista "/>
    <d v="2016-10-19T00:00:00"/>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Actualización sísmica Plazoleta y sótanos del Concejo de Bogotá. IDU-759-2013"/>
    <s v="Acta de cierre social"/>
    <s v="Loyda Enith Cristancho Barajas -  Contratista "/>
    <d v="2016-10-19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ctualización sísmica Plazoleta y sótanos del Concejo de Bogotá. IDU-759-2013"/>
    <s v="Acta de cierre Ambiental"/>
    <s v="Loyda Enith Cristancho Barajas -  Contratista "/>
    <d v="2016-10-19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ctualización sísmica Plazoleta y sótanos del Concejo de Bogotá. IDU-759-2013"/>
    <s v="Acta de liquidación suscrita"/>
    <s v="Loyda Enith Cristancho Barajas -  Contratista "/>
    <d v="2016-10-19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 Sirena, calzada sur calle 153 entre Autonorte y Av. Boyacá.  IDU-032-2011"/>
    <s v="Acta de recibo de obras por parte de la ESP suscrita"/>
    <s v="Ernesto Díaz Morales -Profesional Especializado Grado 04"/>
    <d v="2016-04-01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 Sirena, calzada sur calle 153 entre Autonorte y Av. Boyacá.  IDU-032-2011"/>
    <s v="Acta de cierre social"/>
    <s v="Ernesto Díaz Morales -Profesional Especializado Grado 04"/>
    <d v="2016-04-01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 Sirena, calzada sur calle 153 entre Autonorte y Av. Boyacá.  IDU-032-2011"/>
    <s v="Acta de cierre Ambiental"/>
    <s v="Ernesto Díaz Morales -Profesional Especializado Grado 04"/>
    <d v="2016-04-01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 Sirena, calzada sur calle 153 entre Autonorte y Av. Boyacá.  IDU-032-2011"/>
    <s v="Acta de liquidación suscrita"/>
    <s v="Ernesto Díaz Morales -Profesional Especializado Grado 04"/>
    <d v="2016-04-01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 Sirena, calzada sur calle 153 entre Autonorte y Av. Boyacá.  IDU-032-2011"/>
    <s v="Acta de Inicio"/>
    <s v="Ernesto Díaz Morales -Profesional Especializado Grado 04"/>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 Sirena, calzada sur calle 153 entre Autonorte y Av. Boyacá.  IDU-032-2011"/>
    <s v="Plan de Acción y Plan de Gestión Social en Obra"/>
    <s v="Ernesto Díaz Morales -Profesional Especializado Grado 04"/>
    <m/>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Av. La Sirena, calzada sur calle 153 entre Autonorte y Av. Boyacá.  IDU-032-2011"/>
    <s v="Plan de Acción y Plan de Gestión PIPMA"/>
    <s v="Ernesto Díaz Morales -Profesional Especializado Grado 04"/>
    <m/>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Av. La Sirena, calzada sur calle 153 entre Autonorte y Av. Boyacá.  IDU-032-2011"/>
    <s v="Productos relacionados en la lista de chequeo / Terminación de preliminares, inicio de construcción"/>
    <s v="Ernesto Díaz Morales -Profesional Especializado Grado 04"/>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 Sirena, calzada sur calle 153 entre Autonorte y Av. Boyacá.  IDU-032-2011"/>
    <s v="Terminación del contrato"/>
    <s v="Ernesto Díaz Morales -Profesional Especializado Grado 04"/>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 Sirena, calzada sur calle 153 entre Autonorte y Av. Boyacá.  IDU-032-2011"/>
    <s v="Recibo Final de la Obra"/>
    <s v="Ernesto Díaz Morales -Profesional Especializado Grado 04"/>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ureano Gómez (AK 9) por Calle 94.  IDU-005-2012"/>
    <s v="Terminación del contrato"/>
    <s v="Martín Eugenio Zuluaga Marín - Profesionales Especializado Grado 05"/>
    <d v="2016-07-22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ureano Gómez (AK 9) por Calle 94.  IDU-005-2012"/>
    <s v="Recibo Final de la Obra"/>
    <s v="Martín Eugenio Zuluaga Marín - Profesionales Especializado Grado 05"/>
    <d v="2016-09-22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ureano Gómez (AK 9) por Calle 94.  IDU-005-2012"/>
    <s v="Acta de Inicio"/>
    <s v="Martín Eugenio Zuluaga Marín - Profesionales Especializado Grado 05"/>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ureano Gómez (AK 9) por Calle 94.  IDU-005-2012"/>
    <s v="Plan de Acción y Plan de Gestión Social en Obra"/>
    <s v="Martín Eugenio Zuluaga Marín - Profesionales Especializado Grado 05"/>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ureano Gómez (AK 9) por Calle 94.  IDU-005-2012"/>
    <s v="Plan de Acción y Plan de Gestión PIPMA"/>
    <s v="Martín Eugenio Zuluaga Marín - Profesionales Especializado Grado 05"/>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ureano Gómez (AK 9) por Calle 94.  IDU-005-2012"/>
    <s v="Productos relacionados en la lista de chequeo / Terminación de preliminares, inicio de construcción"/>
    <s v="Martín Eugenio Zuluaga Marín - Profesionales Especializado Grado 05"/>
    <m/>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Av. Laureano Gómez (AK 9) por Calle 94.  IDU-005-2012"/>
    <s v="Acta de recibo de obras por parte de la ESP suscrita"/>
    <s v="Martín Eugenio Zuluaga Marín - Profesionales Especializado Grado 05"/>
    <m/>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Av. Laureano Gómez (AK 9) por Calle 94.  IDU-005-2012"/>
    <s v="Acta de cierre social"/>
    <s v="Martín Eugenio Zuluaga Marín - Profesionales Especializado Grado 05"/>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ureano Gómez (AK 9) por Calle 94.  IDU-005-2012"/>
    <s v="Acta de cierre Ambiental"/>
    <s v="Martín Eugenio Zuluaga Marín - Profesionales Especializado Grado 05"/>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ureano Gómez (AK 9) por Calle 94.  IDU-005-2012"/>
    <s v="Acta de liquidación suscrita"/>
    <s v="Martín Eugenio Zuluaga Marín - Profesionales Especializado Grado 05"/>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CIUDAD DE CALI IDU-1662-2014"/>
    <s v="Acta de Inicio"/>
    <s v="CARLOS SARMIENTO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CIUDAD DE CALI IDU-1662-2014"/>
    <s v="Plan de Acción y Plan de Gestión Social en Obra"/>
    <s v="CARLOS SARMIENTO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CIUDAD DE CALI IDU-1662-2014"/>
    <s v="Plan de Acción y Plan de Gestión PIPMA"/>
    <s v="CARLOS SARMIENTO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CIUDAD DE CALI IDU-1662-2014"/>
    <s v="Diseños Aprobados / Terminación de etapa de estudios y diseños."/>
    <s v="CARLOS SARMIENTO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CIUDAD DE CALI IDU-1662-2014"/>
    <s v="Terminación del contrato"/>
    <s v="CARLOS SARMIENTO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CIUDAD DE CALI IDU-1662-2014"/>
    <s v="Recibo Final de la Obra"/>
    <s v="CARLOS SARMIENTO CONTRATISTA "/>
    <m/>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AV. CIUDAD DE CALI IDU-1662-2014"/>
    <s v="Acta de recibo de obras por parte de la ESP suscrita"/>
    <s v="CARLOS SARMIENTO CONTRATISTA "/>
    <m/>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AV. CIUDAD DE CALI IDU-1662-2014"/>
    <s v="Acta de cierre social"/>
    <s v="CARLOS SARMIENTO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CIUDAD DE CALI IDU-1662-2014"/>
    <s v="Acta de cierre Ambiental"/>
    <s v="CARLOS SARMIENTO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CIUDAD DE CALI IDU-1662-2014"/>
    <s v="Acta de liquidación suscrita"/>
    <s v="CARLOS SARMIENTO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DE LOS CERROS IDU-1746-2014"/>
    <s v="Terminación del contrato"/>
    <s v="JOHAN VADITH GÓMEZ R. CONTRATISTA "/>
    <d v="2016-04-11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DE LOS CERROS IDU-1746-2014"/>
    <s v="Recibo Final de la Obra"/>
    <s v="JOHAN VADITH GÓMEZ R. CONTRATISTA "/>
    <d v="2016-05-11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DE LOS CERROS IDU-1746-2014"/>
    <s v="Acta de recibo de obras por parte de la ESP suscrita"/>
    <s v="JOHAN VADITH GÓMEZ R. CONTRATISTA "/>
    <d v="2016-12-11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DE LOS CERROS IDU-1746-2014"/>
    <s v="Acta de cierre social"/>
    <s v="JOHAN VADITH GÓMEZ R. CONTRATISTA "/>
    <d v="2016-12-11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DE LOS CERROS IDU-1746-2014"/>
    <s v="Acta de cierre Ambiental"/>
    <s v="JOHAN VADITH GÓMEZ R. CONTRATISTA "/>
    <d v="2016-12-11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DE LOS CERROS IDU-1746-2014"/>
    <s v="Acta de liquidación suscrita"/>
    <s v="JOHAN VADITH GÓMEZ R. CONTRATISTA "/>
    <d v="2016-12-11T00:00:00"/>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AV. DE LOS CERROS IDU-1746-2014"/>
    <s v="Acta de Inicio"/>
    <s v="JOHAN VADITH GÓMEZ R. CONTRATISTA "/>
    <m/>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AV. DE LOS CERROS IDU-1746-2014"/>
    <s v="Plan de Acción y Plan de Gestión Social en Obra"/>
    <s v="JOHAN VADITH GÓMEZ R.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DE LOS CERROS IDU-1746-2014"/>
    <s v="Plan de Acción y Plan de Gestión PIPMA"/>
    <s v="JOHAN VADITH GÓMEZ R.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DE LOS CERROS IDU-1746-2014"/>
    <s v="Diseños Aprobados / Terminación de etapa de estudios y diseños."/>
    <s v="JOHAN VADITH GÓMEZ R.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EL FERROCARRIL IDU-1835-2014"/>
    <s v="Plan de Acción y Plan de Gestión Social en Obra"/>
    <s v="Jheison Steve Jiménez Gavilán CONTRATISTA"/>
    <d v="2016-02-06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EL FERROCARRIL IDU-1835-2014"/>
    <s v="Plan de Acción y Plan de Gestión PIPMA"/>
    <s v="Jheison Steve Jiménez Gavilán CONTRATISTA"/>
    <d v="2016-02-06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EL FERROCARRIL IDU-1835-2014"/>
    <s v="Productos relacionados en la lista de chequeo / Terminación de preliminares, inicio de construcción"/>
    <s v="Jheison Steve Jiménez Gavilán CONTRATISTA"/>
    <d v="2016-02-06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EL FERROCARRIL IDU-1835-2014"/>
    <s v="Terminación del contrato"/>
    <s v="Jheison Steve Jiménez Gavilán CONTRATISTA"/>
    <d v="2016-09-07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EL FERROCARRIL IDU-1835-2014"/>
    <s v="Recibo Final de la Obra"/>
    <s v="Jheison Steve Jiménez Gavilán CONTRATISTA"/>
    <d v="2016-10-07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EL FERROCARRIL IDU-1835-2014"/>
    <s v="Acta de Inicio"/>
    <s v="Jheison Steve Jiménez Gavilán CONTRATISTA"/>
    <m/>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AV. EL FERROCARRIL IDU-1835-2014"/>
    <s v="Acta de recibo de obras por parte de la ESP suscrita"/>
    <s v="Jheison Steve Jiménez Gavilán CONTRATISTA"/>
    <m/>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AV. EL FERROCARRIL IDU-1835-2014"/>
    <s v="Acta de cierre social"/>
    <s v="Jheison Steve Jiménez Gavilán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EL FERROCARRIL IDU-1835-2014"/>
    <s v="Acta de cierre Ambiental"/>
    <s v="Jheison Steve Jiménez Gavilán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EL FERROCARRIL IDU-1835-2014"/>
    <s v="Acta de liquidación suscrita"/>
    <s v="Jheison Steve Jiménez Gavilán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 SIRENA DE LA 9 a 7 IDU-1654-2014"/>
    <s v="Acta de recibo de obras por parte de la ESP suscrita"/>
    <s v=" BELLA E. RAMOS CONTRATISTA"/>
    <d v="2016-04-15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 SIRENA DE LA 9 a 7 IDU-1654-2014"/>
    <s v="Acta de cierre social"/>
    <s v=" BELLA E. RAMOS CONTRATISTA"/>
    <d v="2016-04-15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 SIRENA DE LA 9 a 7 IDU-1654-2014"/>
    <s v="Acta de cierre Ambiental"/>
    <s v=" BELLA E. RAMOS CONTRATISTA"/>
    <d v="2016-04-15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 SIRENA DE LA 9 a 7 IDU-1654-2014"/>
    <s v="Acta de liquidación suscrita"/>
    <s v=" BELLA E. RAMOS CONTRATISTA"/>
    <d v="2016-04-15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 SIRENA DE LA 9 a 7 IDU-1654-2014"/>
    <s v="Terminación del contrato"/>
    <s v=" BELLA E. RAMOS CONTRATISTA"/>
    <d v="2016-06-15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 SIRENA DE LA 9 a 7 IDU-1654-2014"/>
    <s v="Recibo Final de la Obra"/>
    <s v=" BELLA E. RAMOS CONTRATISTA"/>
    <d v="2016-07-15T00:00:00"/>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AV. LA SIRENA DE LA 9 a 7 IDU-1654-2014"/>
    <s v="Acta de Inicio"/>
    <s v=" BELLA E. RAMOS CONTRATISTA"/>
    <m/>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AV. LA SIRENA DE LA 9 a 7 IDU-1654-2014"/>
    <s v="Plan de Acción y Plan de Gestión Social en Obra"/>
    <s v=" BELLA E. RAMOS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 SIRENA DE LA 9 a 7 IDU-1654-2014"/>
    <s v="Plan de Acción y Plan de Gestión PIPMA"/>
    <s v=" BELLA E. RAMOS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LA SIRENA DE LA 9 a 7 IDU-1654-2014"/>
    <s v="Diseños Aprobados / Terminación de etapa de estudios y diseños."/>
    <s v=" BELLA E. RAMOS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RINCON TABOR IDU-1725-2014 "/>
    <s v="Plan de Acción y Plan de Gestión Social en Obra"/>
    <s v="JORGE A.  CORTES CONTRATISTA"/>
    <d v="2016-02-10T00:00:00"/>
    <m/>
    <n v="1"/>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RINCON TABOR IDU-1725-2014 "/>
    <s v="Plan de Acción y Plan de Gestión PIPMA"/>
    <s v="JORGE A.  CORTES CONTRATISTA"/>
    <d v="2016-02-10T00:00:00"/>
    <m/>
    <n v="1"/>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RINCON TABOR IDU-1725-2014 "/>
    <s v="Diseños Aprobados / Terminación de etapa de estudios y diseños."/>
    <s v="JORGE A.  CORTES CONTRATISTA"/>
    <d v="2016-03-10T00:00:00"/>
    <m/>
    <n v="0.96"/>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RINCON TABOR IDU-1725-2014 "/>
    <s v="Acta de Inicio"/>
    <s v="JORGE A.  CORTES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RINCON TABOR IDU-1725-2014 "/>
    <s v="Terminación del contrato"/>
    <s v="JORGE A.  CORTES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RINCON TABOR IDU-1725-2014 "/>
    <s v="Recibo Final de la Obra"/>
    <s v="JORGE A.  CORTES CONTRATISTA"/>
    <m/>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AV. RINCON TABOR IDU-1725-2014 "/>
    <s v="Acta de recibo de obras por parte de la ESP suscrita"/>
    <s v="JORGE A.  CORTES CONTRATISTA"/>
    <m/>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AV. RINCON TABOR IDU-1725-2014 "/>
    <s v="Acta de cierre social"/>
    <s v="JORGE A.  CORTES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RINCON TABOR IDU-1725-2014 "/>
    <s v="Acta de cierre Ambiental"/>
    <s v="JORGE A.  CORTES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 RINCON TABOR IDU-1725-2014 "/>
    <s v="Acta de liquidación suscrita"/>
    <s v="JORGE A.  CORTES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COLOMBIA, ENTRE LA CALLE 76 Y LA AVENIDA CALLE 80 IDU-1259-2014."/>
    <s v="Recibo Final de la Obra"/>
    <s v="Luís Enrique Peña Profesional Universitario grado 02"/>
    <d v="2016-02-14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COLOMBIA, ENTRE LA CALLE 76 Y LA AVENIDA CALLE 80 IDU-1259-2014."/>
    <s v="Acta de recibo de obras por parte de la ESP suscrita"/>
    <s v="Luís Enrique Peña Profesional Universitario grado 02"/>
    <d v="2016-08-14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COLOMBIA, ENTRE LA CALLE 76 Y LA AVENIDA CALLE 80 IDU-1259-2014."/>
    <s v="Acta de cierre social"/>
    <s v="Luís Enrique Peña Profesional Universitario grado 02"/>
    <d v="2016-08-14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COLOMBIA, ENTRE LA CALLE 76 Y LA AVENIDA CALLE 80 IDU-1259-2014."/>
    <s v="Acta de cierre Ambiental"/>
    <s v="Luís Enrique Peña Profesional Universitario grado 02"/>
    <d v="2016-08-14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COLOMBIA, ENTRE LA CALLE 76 Y LA AVENIDA CALLE 80 IDU-1259-2014."/>
    <s v="Acta de liquidación suscrita"/>
    <s v="Luís Enrique Peña Profesional Universitario grado 02"/>
    <d v="2016-08-14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COLOMBIA, ENTRE LA CALLE 76 Y LA AVENIDA CALLE 80 IDU-1259-2014."/>
    <s v="Acta de Inicio"/>
    <s v="Luís Enrique Peña Profesional Universitario grado 02"/>
    <m/>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AVENIDA COLOMBIA, ENTRE LA CALLE 76 Y LA AVENIDA CALLE 80 IDU-1259-2014."/>
    <s v="Plan de Acción y Plan de Gestión Social en Obra"/>
    <s v="Luís Enrique Peña Profesional Universitario grado 02"/>
    <m/>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AVENIDA COLOMBIA, ENTRE LA CALLE 76 Y LA AVENIDA CALLE 80 IDU-1259-2014."/>
    <s v="Plan de Acción y Plan de Gestión PIPMA"/>
    <s v="Luís Enrique Peña Profesional Universitario grado 02"/>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COLOMBIA, ENTRE LA CALLE 76 Y LA AVENIDA CALLE 80 IDU-1259-2014."/>
    <s v="Diseños Aprobados / Terminación de etapa de estudios y diseños."/>
    <s v="Luís Enrique Peña Profesional Universitario grado 02"/>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COLOMBIA, ENTRE LA CALLE 76 Y LA AVENIDA CALLE 80 IDU-1259-2014."/>
    <s v="Terminación del contrato"/>
    <s v="Luís Enrique Peña Profesional Universitario grado 02"/>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JOSE CELESTINO MUTIS"/>
    <s v="Acta de Inicio"/>
    <s v="Jaime Augusto Bermúdez"/>
    <d v="2016-02-15T00:00:00"/>
    <m/>
    <n v="1"/>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JOSE CELESTINO MUTIS"/>
    <s v="Diseños Aprobados / Terminación de etapa de estudios y diseños."/>
    <s v="Jaime Augusto Bermúdez"/>
    <d v="2016-08-14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JOSE CELESTINO MUTIS"/>
    <s v="Plan de Acción y Plan de Gestión Social en Obra"/>
    <s v="Jaime Augusto Bermúdez"/>
    <d v="2016-09-14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JOSE CELESTINO MUTIS"/>
    <s v="Plan de Acción y Plan de Gestión PIPMA"/>
    <s v="Jaime Augusto Bermúdez"/>
    <d v="2016-09-14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JOSE CELESTINO MUTIS"/>
    <s v="Acta de cierre Ambiental"/>
    <s v="Jaime Augusto Bermúdez"/>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JOSE CELESTINO MUTIS"/>
    <s v="Terminación del contrato"/>
    <s v="Jaime Augusto Bermúdez"/>
    <m/>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AVENIDA JOSE CELESTINO MUTIS"/>
    <s v="Recibo Final de la Obra"/>
    <s v="Jaime Augusto Bermúdez"/>
    <m/>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AVENIDA JOSE CELESTINO MUTIS"/>
    <s v="Acta de recibo de obras por parte de la ESP suscrita"/>
    <s v="Jaime Augusto Bermúdez"/>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JOSE CELESTINO MUTIS"/>
    <s v="Acta de cierre social"/>
    <s v="Jaime Augusto Bermúdez"/>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JOSE CELESTINO MUTIS"/>
    <s v="Acta de liquidación suscrita"/>
    <s v="Jaime Augusto Bermúdez"/>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SAN ANTONIO DE AV. SÉPTIMA A AV. NORTE.  IDU-1300-2014"/>
    <s v="Diseños Aprobados / Terminación de etapa de estudios y diseños."/>
    <s v="William Ramírez Sarmiento"/>
    <d v="2016-03-15T00:00:00"/>
    <m/>
    <n v="1"/>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SAN ANTONIO DE AV. SÉPTIMA A AV. NORTE.  IDU-1300-2014"/>
    <s v="Terminación del contrato"/>
    <s v="William Ramírez Sarmiento"/>
    <d v="2016-11-22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SAN ANTONIO DE AV. SÉPTIMA A AV. NORTE.  IDU-1300-2014"/>
    <s v="Recibo Final de la Obra"/>
    <s v="William Ramírez Sarmiento"/>
    <d v="2016-11-22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SAN ANTONIO DE AV. SÉPTIMA A AV. NORTE.  IDU-1300-2014"/>
    <s v="Acta de recibo de obras por parte de la ESP suscrita"/>
    <s v="William Ramírez Sarmiento"/>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SAN ANTONIO DE AV. SÉPTIMA A AV. NORTE.  IDU-1300-2014"/>
    <s v="Acta de cierre social"/>
    <s v="William Ramírez Sarmiento"/>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SAN ANTONIO DE AV. SÉPTIMA A AV. NORTE.  IDU-1300-2014"/>
    <s v="Acta de liquidación suscrita"/>
    <s v="William Ramírez Sarmiento"/>
    <m/>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AVENIDA SAN ANTONIO DE AV. SÉPTIMA A AV. NORTE.  IDU-1300-2014"/>
    <s v="Acta de Inicio"/>
    <s v="William Ramírez Sarmiento"/>
    <m/>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AVENIDA SAN ANTONIO DE AV. SÉPTIMA A AV. NORTE.  IDU-1300-2014"/>
    <s v="Plan de Acción y Plan de Gestión Social en Obra"/>
    <s v="William Ramírez Sarmiento"/>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SAN ANTONIO DE AV. SÉPTIMA A AV. NORTE.  IDU-1300-2014"/>
    <s v="Plan de Acción y Plan de Gestión PIPMA"/>
    <s v="William Ramírez Sarmiento"/>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AVENIDA SAN ANTONIO DE AV. SÉPTIMA A AV. NORTE.  IDU-1300-2014"/>
    <s v="Acta de cierre Ambiental"/>
    <s v="William Ramírez Sarmiento"/>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BICICARRIL RED TINTAL IDU-1877-2014"/>
    <s v="Terminación del contrato"/>
    <s v="Martín Eugenio Zuluaga Marín - Profesionales Especializado Grado 05"/>
    <d v="2016-08-28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BICICARRIL RED TINTAL IDU-1877-2014"/>
    <s v="Recibo Final de la Obra"/>
    <s v="Martín Eugenio Zuluaga Marín - Profesionales Especializado Grado 05"/>
    <d v="2016-09-28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BICICARRIL RED TINTAL IDU-1877-2014"/>
    <s v="Acta de recibo de obras por parte de la ESP suscrita"/>
    <s v="Martín Eugenio Zuluaga Marín - Profesionales Especializado Grado 05"/>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BICICARRIL RED TINTAL IDU-1877-2014"/>
    <s v="Acta de cierre social"/>
    <s v="Martín Eugenio Zuluaga Marín - Profesionales Especializado Grado 05"/>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BICICARRIL RED TINTAL IDU-1877-2014"/>
    <s v="Acta de liquidación suscrita"/>
    <s v="Martín Eugenio Zuluaga Marín - Profesionales Especializado Grado 05"/>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BICICARRIL RED TINTAL IDU-1877-2014"/>
    <s v="Acta de Inicio"/>
    <s v="Martín Eugenio Zuluaga Marín - Profesionales Especializado Grado 05"/>
    <m/>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BICICARRIL RED TINTAL IDU-1877-2014"/>
    <s v="Plan de Acción y Plan de Gestión Social en Obra"/>
    <s v="Martín Eugenio Zuluaga Marín - Profesionales Especializado Grado 05"/>
    <m/>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BICICARRIL RED TINTAL IDU-1877-2014"/>
    <s v="Plan de Acción y Plan de Gestión PIPMA"/>
    <s v="Martín Eugenio Zuluaga Marín - Profesionales Especializado Grado 05"/>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BICICARRIL RED TINTAL IDU-1877-2014"/>
    <s v="Acta de cierre Ambiental"/>
    <s v="Martín Eugenio Zuluaga Marín - Profesionales Especializado Grado 05"/>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BICICARRIL RED TINTAL IDU-1877-2014"/>
    <s v="Diseños Aprobados / Terminación de etapa de estudios y diseños."/>
    <s v="Martín Eugenio Zuluaga Marín - Profesionales Especializado Grado 05"/>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lle 169 entre Av. Boyacá y Canal Córdoba IDU-070-2012"/>
    <s v="Recibo Final de la Obra"/>
    <s v="Jaime Augusto Bermúdez - Profesional Especializado - Grado 4"/>
    <d v="2016-04-15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lle 169 entre Av. Boyacá y Canal Córdoba IDU-070-2012"/>
    <s v="Acta de recibo de obras por parte de la ESP suscrita"/>
    <s v="Jaime Augusto Bermúdez - Profesional Especializado - Grado 4"/>
    <d v="2016-04-15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lle 169 entre Av. Boyacá y Canal Córdoba IDU-070-2012"/>
    <s v="Acta de cierre social"/>
    <s v="Jaime Augusto Bermúdez - Profesional Especializado - Grado 4"/>
    <d v="2016-04-15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lle 169 entre Av. Boyacá y Canal Córdoba IDU-070-2012"/>
    <s v="Acta de cierre Ambiental"/>
    <s v="Jaime Augusto Bermúdez - Profesional Especializado - Grado 4"/>
    <d v="2016-04-15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lle 169 entre Av. Boyacá y Canal Córdoba IDU-070-2012"/>
    <s v="Acta de liquidación suscrita"/>
    <s v="Jaime Augusto Bermúdez - Profesional Especializado - Grado 4"/>
    <d v="2016-05-01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lle 169 entre Av. Boyacá y Canal Córdoba IDU-070-2012"/>
    <s v="Productos relacionados en la lista de chequeo / Terminación de preliminares, inicio de construcción"/>
    <s v="Jaime Augusto Bermúdez - Profesional Especializado - Grado 4"/>
    <m/>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Calle 169 entre Av. Boyacá y Canal Córdoba IDU-070-2012"/>
    <s v="Terminación del contrato"/>
    <s v="Jaime Augusto Bermúdez - Profesional Especializado - Grado 4"/>
    <m/>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Calle 169 entre Av. Boyacá y Canal Córdoba IDU-070-2012"/>
    <s v="Acta de Inicio"/>
    <s v="Jaime Augusto Bermúdez - Profesional Especializado - Grado 4"/>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lle 169 entre Av. Boyacá y Canal Córdoba IDU-070-2012"/>
    <s v="Plan de Acción y Plan de Gestión Social en Obra"/>
    <s v="Jaime Augusto Bermúdez - Profesional Especializado - Grado 4"/>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lle 169 entre Av. Boyacá y Canal Córdoba IDU-070-2012"/>
    <s v="Plan de Acción y Plan de Gestión PIPMA"/>
    <s v="Jaime Augusto Bermúdez - Profesional Especializado - Grado 4"/>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lle 45 de Cra. 7a. a Cra 13 IDU-1885-2013 Proyecto Valorización Ac.25 y 48 2001"/>
    <s v="Recibo Final de la Obra"/>
    <s v="Luís Enrique Peña Profesional Universitario grado 02"/>
    <d v="2016-03-01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lle 45 de Cra. 7a. a Cra 13 IDU-1885-2013 Proyecto Valorización Ac.25 y 48 2001"/>
    <s v="Acta de recibo de obras por parte de la ESP suscrita"/>
    <s v="Luís Enrique Peña Profesional Universitario grado 02"/>
    <d v="2016-03-30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lle 45 de Cra. 7a. a Cra 13 IDU-1885-2013 Proyecto Valorización Ac.25 y 48 2001"/>
    <s v="Acta de cierre social"/>
    <s v="Luís Enrique Peña Profesional Universitario grado 02"/>
    <d v="2016-03-30T00:00:00"/>
    <m/>
    <n v="1"/>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lle 45 de Cra. 7a. a Cra 13 IDU-1885-2013 Proyecto Valorización Ac.25 y 48 2001"/>
    <s v="Acta de cierre Ambiental"/>
    <s v="Luís Enrique Peña Profesional Universitario grado 02"/>
    <d v="2016-03-30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lle 45 de Cra. 7a. a Cra 13 IDU-1885-2013 Proyecto Valorización Ac.25 y 48 2001"/>
    <s v="Acta de liquidación suscrita"/>
    <s v="Luís Enrique Peña Profesional Universitario grado 02"/>
    <d v="2016-05-30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lle 45 de Cra. 7a. a Cra 13 IDU-1885-2013 Proyecto Valorización Ac.25 y 48 2001"/>
    <s v="Productos relacionados en la lista de chequeo / Terminación de preliminares, inicio de construcción"/>
    <s v="Luís Enrique Peña Profesional Universitario grado 02"/>
    <m/>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Calle 45 de Cra. 7a. a Cra 13 IDU-1885-2013 Proyecto Valorización Ac.25 y 48 2001"/>
    <s v="Terminación del contrato"/>
    <s v="Luís Enrique Peña Profesional Universitario grado 02"/>
    <m/>
    <m/>
    <m/>
    <m/>
    <m/>
    <m/>
    <m/>
    <m/>
    <m/>
    <m/>
    <s v="Actividad programada para reporte posterior al 30-abr-2016"/>
  </r>
  <r>
    <x v="29"/>
    <s v="3. Dirigir la gestión del IDU hacia una Entidad transparente, fortalecida, coordinada y dinámica con el fin de asumir los retos de la Bogotá Humana."/>
    <s v="3.4 Fortalecer la comunicación de la entidad con los ciudadanos. "/>
    <x v="11"/>
    <s v="Calle 45 de Cra. 7a. a Cra 13 IDU-1885-2013 Proyecto Valorización Ac.25 y 48 2001"/>
    <s v="Acta de Inicio"/>
    <s v="Luís Enrique Peña Profesional Universitario grado 02"/>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lle 45 de Cra. 7a. a Cra 13 IDU-1885-2013 Proyecto Valorización Ac.25 y 48 2001"/>
    <s v="Plan de Acción y Plan de Gestión Social en Obra"/>
    <s v="Luís Enrique Peña Profesional Universitario grado 02"/>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lle 45 de Cra. 7a. a Cra 13 IDU-1885-2013 Proyecto Valorización Ac.25 y 48 2001"/>
    <s v="Plan de Acción y Plan de Gestión PIPMA"/>
    <s v="Luís Enrique Peña Profesional Universitario grado 02"/>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NAL BOYACÁ "/>
    <s v="Productos relacionados en la lista de chequeo / Terminación de preliminares, inicio de construcción"/>
    <m/>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NAL BOYACÁ "/>
    <s v="Terminación del contrato"/>
    <m/>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NAL BOYACÁ "/>
    <s v="Recibo Final de la Obra"/>
    <m/>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NAL BOYACÁ "/>
    <s v="Acta de recibo de obras por parte de la ESP suscrita"/>
    <m/>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NAL BOYACÁ "/>
    <s v="Acta de cierre social"/>
    <m/>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NAL BOYACÁ "/>
    <s v="Acta de liquidación suscrita"/>
    <m/>
    <m/>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CANAL BOYACÁ "/>
    <s v="Acta de Inicio"/>
    <m/>
    <m/>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CANAL BOYACÁ "/>
    <s v="Plan de Acción y Plan de Gestión Social en Obra"/>
    <m/>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NAL BOYACÁ "/>
    <s v="Plan de Acción y Plan de Gestión PIPMA"/>
    <m/>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NAL BOYACÁ "/>
    <s v="Acta de cierre Ambiental"/>
    <m/>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ntón Norte. Cra 11 desde calle 100 hasta calle 106. IDU-074-2012. CONVENIO ASOCIADO 08-2012"/>
    <s v="Acta de cierre Ambiental"/>
    <s v="Carlos Alberto Sarmiento - Contratista"/>
    <d v="2016-03-10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ntón Norte. Cra 11 desde calle 100 hasta calle 106. IDU-074-2012. CONVENIO ASOCIADO 08-2012"/>
    <s v="Acta de liquidación suscrita"/>
    <s v="Carlos Alberto Sarmiento - Contratista"/>
    <d v="2016-03-15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ntón Norte. Cra 11 desde calle 100 hasta calle 106. IDU-074-2012. CONVENIO ASOCIADO 08-2012"/>
    <s v="Acta de recibo de obras por parte de la ESP suscrita"/>
    <s v="Carlos Alberto Sarmiento - Contratista"/>
    <d v="2016-03-30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ntón Norte. Cra 11 desde calle 100 hasta calle 106. IDU-074-2012. CONVENIO ASOCIADO 08-2012"/>
    <s v="Productos relacionados en la lista de chequeo / Terminación de preliminares, inicio de construcción"/>
    <s v="Carlos Alberto Sarmiento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ntón Norte. Cra 11 desde calle 100 hasta calle 106. IDU-074-2012. CONVENIO ASOCIADO 08-2012"/>
    <s v="Terminación del contrato"/>
    <s v="Carlos Alberto Sarmiento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ntón Norte. Cra 11 desde calle 100 hasta calle 106. IDU-074-2012. CONVENIO ASOCIADO 08-2012"/>
    <s v="Recibo Final de la Obra"/>
    <s v="Carlos Alberto Sarmiento - Contratista"/>
    <m/>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Cantón Norte. Cra 11 desde calle 100 hasta calle 106. IDU-074-2012. CONVENIO ASOCIADO 08-2012"/>
    <s v="Acta de cierre social"/>
    <s v="Carlos Alberto Sarmiento - Contratista"/>
    <m/>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Cantón Norte. Cra 11 desde calle 100 hasta calle 106. IDU-074-2012. CONVENIO ASOCIADO 08-2012"/>
    <s v="Acta de Inicio"/>
    <s v="Carlos Alberto Sarmiento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ntón Norte. Cra 11 desde calle 100 hasta calle 106. IDU-074-2012. CONVENIO ASOCIADO 08-2012"/>
    <s v="Plan de Acción y Plan de Gestión Social en Obra"/>
    <s v="Carlos Alberto Sarmiento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antón Norte. Cra 11 desde calle 100 hasta calle 106. IDU-074-2012. CONVENIO ASOCIADO 08-2012"/>
    <s v="Plan de Acción y Plan de Gestión PIPMA"/>
    <s v="Carlos Alberto Sarmiento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iclo puente Av. Esmeralda entre la Biblioteca Virgilio Barco y_x000a_el Parque Simón Bolívar.  IDU-066-2011"/>
    <s v="Acta de recibo de obras por parte de la ESP suscrita"/>
    <s v="Luis Alfonso Sánchez -Profesional Especializado Grado 06"/>
    <d v="2016-06-30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iclo puente Av. Esmeralda entre la Biblioteca Virgilio Barco y_x000a_el Parque Simón Bolívar.  IDU-066-2011"/>
    <s v="Acta de cierre social"/>
    <s v="Luis Alfonso Sánchez -Profesional Especializado Grado 06"/>
    <d v="2016-06-30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iclo puente Av. Esmeralda entre la Biblioteca Virgilio Barco y_x000a_el Parque Simón Bolívar.  IDU-066-2011"/>
    <s v="Acta de cierre Ambiental"/>
    <s v="Luis Alfonso Sánchez -Profesional Especializado Grado 06"/>
    <d v="2016-06-30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iclo puente Av. Esmeralda entre la Biblioteca Virgilio Barco y_x000a_el Parque Simón Bolívar.  IDU-066-2011"/>
    <s v="Acta de liquidación suscrita"/>
    <s v="Luis Alfonso Sánchez -Profesional Especializado Grado 06"/>
    <d v="2016-08-30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iclo puente Av. Esmeralda entre la Biblioteca Virgilio Barco y_x000a_el Parque Simón Bolívar.  IDU-066-2011"/>
    <s v="Productos relacionados en la lista de chequeo / Terminación de preliminares, inicio de construcción"/>
    <s v="Luis Alfonso Sánchez -Profesional Especializado Grado 06"/>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iclo puente Av. Esmeralda entre la Biblioteca Virgilio Barco y_x000a_el Parque Simón Bolívar.  IDU-066-2011"/>
    <s v="Terminación del contrato"/>
    <s v="Luis Alfonso Sánchez -Profesional Especializado Grado 06"/>
    <m/>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Ciclo puente Av. Esmeralda entre la Biblioteca Virgilio Barco y_x000a_el Parque Simón Bolívar.  IDU-066-2011"/>
    <s v="Recibo Final de la Obra"/>
    <s v="Luis Alfonso Sánchez -Profesional Especializado Grado 06"/>
    <m/>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Ciclo puente Av. Esmeralda entre la Biblioteca Virgilio Barco y_x000a_el Parque Simón Bolívar.  IDU-066-2011"/>
    <s v="Acta de Inicio"/>
    <s v="Luis Alfonso Sánchez -Profesional Especializado Grado 06"/>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iclo puente Av. Esmeralda entre la Biblioteca Virgilio Barco y_x000a_el Parque Simón Bolívar.  IDU-066-2011"/>
    <s v="Plan de Acción y Plan de Gestión Social en Obra"/>
    <s v="Luis Alfonso Sánchez -Profesional Especializado Grado 06"/>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iclo puente Av. Esmeralda entre la Biblioteca Virgilio Barco y_x000a_el Parque Simón Bolívar.  IDU-066-2011"/>
    <s v="Plan de Acción y Plan de Gestión PIPMA"/>
    <s v="Luis Alfonso Sánchez -Profesional Especializado Grado 06"/>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ICLORUTA DE LA CALLE 116"/>
    <s v="Acta de Inicio"/>
    <s v="CARLOS SABOGAL "/>
    <d v="2016-02-15T00:00:00"/>
    <m/>
    <n v="1"/>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ICLORUTA DE LA CALLE 116"/>
    <s v="Diseños Aprobados / Terminación de etapa de estudios y diseños."/>
    <s v="CARLOS SABOGAL "/>
    <d v="2016-08-14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ICLORUTA DE LA CALLE 116"/>
    <s v="Plan de Acción y Plan de Gestión Social en Obra"/>
    <s v="CARLOS SABOGAL "/>
    <d v="2016-09-14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CICLORUTA DE LA CALLE 116"/>
    <s v="Plan de Acción y Plan de Gestión PIPMA"/>
    <s v="CARLOS SABOGAL "/>
    <d v="2016-09-14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Estabilización de Talud entre Restaurante Tramonti y Mirador de La Paloma.  IDU-047-2012"/>
    <s v="Productos relacionados en la lista de chequeo / Terminación de preliminares, inicio de construcción"/>
    <s v="Rodrigo Enrique Lamadrid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Estabilización de Talud entre Restaurante Tramonti y Mirador de La Paloma.  IDU-047-2012"/>
    <s v="Terminación del contrato"/>
    <s v="Rodrigo Enrique Lamadrid - Contratista"/>
    <m/>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Estabilización de Talud entre Restaurante Tramonti y Mirador de La Paloma.  IDU-047-2012"/>
    <s v="Recibo Final de la Obra"/>
    <s v="Rodrigo Enrique Lamadrid - Contratista"/>
    <m/>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Estabilización de Talud entre Restaurante Tramonti y Mirador de La Paloma.  IDU-047-2012"/>
    <s v="Acta de recibo de obras por parte de la ESP suscrita"/>
    <s v="Rodrigo Enrique Lamadrid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Estabilización de Talud entre Restaurante Tramonti y Mirador de La Paloma.  IDU-047-2012"/>
    <s v="Acta de cierre social"/>
    <s v="Rodrigo Enrique Lamadrid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Estabilización de Talud entre Restaurante Tramonti y Mirador de La Paloma.  IDU-047-2012"/>
    <s v="Acta de liquidación suscrita"/>
    <s v="Rodrigo Enrique Lamadrid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Estabilización de Talud entre Restaurante Tramonti y Mirador de La Paloma.  IDU-047-2012"/>
    <s v="Acta de cierre Ambiental"/>
    <s v="Rodrigo Enrique Lamadrid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Estabilización de Talud entre Restaurante Tramonti y Mirador de La Paloma.  IDU-047-2012"/>
    <s v="Acta de Inicio"/>
    <s v="Rodrigo Enrique Lamadrid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Estabilización de Talud entre Restaurante Tramonti y Mirador de La Paloma.  IDU-047-2012"/>
    <s v="Plan de Acción y Plan de Gestión Social en Obra"/>
    <s v="Rodrigo Enrique Lamadrid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Estabilización de Talud entre Restaurante Tramonti y Mirador de La Paloma.  IDU-047-2012"/>
    <s v="Plan de Acción y Plan de Gestión PIPMA"/>
    <s v="Rodrigo Enrique Lamadrid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Estabilización talud Av. Circunvalar con Calle 18  (Sector Media torta), calle 22 (Sector Monserrate y Calle 38 (el Paraíso). Colombia Humanitaria.  IDU-037-2011"/>
    <s v="Productos relacionados en la lista de chequeo / Terminación de preliminares, inicio de construcción"/>
    <s v="Luis Eduardo Quitian"/>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Estabilización talud Av. Circunvalar con Calle 18  (Sector Media torta), calle 22 (Sector Monserrate y Calle 38 (el Paraíso). Colombia Humanitaria.  IDU-037-2011"/>
    <s v="Terminación del contrato"/>
    <s v="Luis Eduardo Quitian"/>
    <m/>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Estabilización talud Av. Circunvalar con Calle 18  (Sector Media torta), calle 22 (Sector Monserrate y Calle 38 (el Paraíso). Colombia Humanitaria.  IDU-037-2011"/>
    <s v="Recibo Final de la Obra"/>
    <s v="Luis Eduardo Quitian"/>
    <m/>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Estabilización talud Av. Circunvalar con Calle 18  (Sector Media torta), calle 22 (Sector Monserrate y Calle 38 (el Paraíso). Colombia Humanitaria.  IDU-037-2011"/>
    <s v="Acta de recibo de obras por parte de la ESP suscrita"/>
    <s v="Luis Eduardo Quitian"/>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Estabilización talud Av. Circunvalar con Calle 18  (Sector Media torta), calle 22 (Sector Monserrate y Calle 38 (el Paraíso). Colombia Humanitaria.  IDU-037-2011"/>
    <s v="Acta de cierre social"/>
    <s v="Luis Eduardo Quitian"/>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Estabilización talud Av. Circunvalar con Calle 18  (Sector Media torta), calle 22 (Sector Monserrate y Calle 38 (el Paraíso). Colombia Humanitaria.  IDU-037-2011"/>
    <s v="Acta de liquidación suscrita"/>
    <s v="Luis Eduardo Quitian"/>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Estabilización talud Av. Circunvalar con Calle 18  (Sector Media torta), calle 22 (Sector Monserrate y Calle 38 (el Paraíso). Colombia Humanitaria.  IDU-037-2011"/>
    <s v="Acta de cierre Ambiental"/>
    <s v="Luis Eduardo Quitian"/>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Estabilización talud Av. Circunvalar con Calle 18  (Sector Media torta), calle 22 (Sector Monserrate y Calle 38 (el Paraíso). Colombia Humanitaria.  IDU-037-2011"/>
    <s v="Acta de Inicio"/>
    <s v="Luis Eduardo Quitian"/>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Estabilización talud Av. Circunvalar con Calle 18  (Sector Media torta), calle 22 (Sector Monserrate y Calle 38 (el Paraíso). Colombia Humanitaria.  IDU-037-2011"/>
    <s v="Plan de Acción y Plan de Gestión Social en Obra"/>
    <s v="Luis Eduardo Quitian"/>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Estabilización talud Av. Circunvalar con Calle 18  (Sector Media torta), calle 22 (Sector Monserrate y Calle 38 (el Paraíso). Colombia Humanitaria.  IDU-037-2011"/>
    <s v="Plan de Acción y Plan de Gestión PIPMA"/>
    <s v="Luis Eduardo Quitian"/>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Gonzalo Ariza Carrera 110 G entre la Avenida Chile (Calle 72) y su empalme con la Carrera 111 C. IDU-084-2012"/>
    <s v="Acta de cierre social"/>
    <s v="Rodrigo Enrique Lamadrid Acosta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Gonzalo Ariza Carrera 110 G entre la Avenida Chile (Calle 72) y su empalme con la Carrera 111 C. IDU-084-2012"/>
    <s v="Acta de cierre Ambiental"/>
    <s v="Rodrigo Enrique Lamadrid Acosta - CONTRATISTA"/>
    <d v="2016-02-29T00:00:00"/>
    <m/>
    <n v="0"/>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Gonzalo Ariza Carrera 110 G entre la Avenida Chile (Calle 72) y su empalme con la Carrera 111 C. IDU-084-2012"/>
    <s v="Acta de liquidación suscrita"/>
    <s v="Rodrigo Enrique Lamadrid Acosta - CONTRATISTA"/>
    <d v="2016-03-30T00:00:00"/>
    <m/>
    <n v="0"/>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Gonzalo Ariza Carrera 110 G entre la Avenida Chile (Calle 72) y su empalme con la Carrera 111 C. IDU-084-2012"/>
    <s v="Productos relacionados en la lista de chequeo / Terminación de preliminares, inicio de construcción"/>
    <s v="Rodrigo Enrique Lamadrid Acosta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Gonzalo Ariza Carrera 110 G entre la Avenida Chile (Calle 72) y su empalme con la Carrera 111 C. IDU-084-2012"/>
    <s v="Terminación del contrato"/>
    <s v="Rodrigo Enrique Lamadrid Acosta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Gonzalo Ariza Carrera 110 G entre la Avenida Chile (Calle 72) y su empalme con la Carrera 111 C. IDU-084-2012"/>
    <s v="Recibo Final de la Obra"/>
    <s v="Rodrigo Enrique Lamadrid Acosta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Gonzalo Ariza Carrera 110 G entre la Avenida Chile (Calle 72) y su empalme con la Carrera 111 C. IDU-084-2012"/>
    <s v="Acta de recibo de obras por parte de la ESP suscrita"/>
    <s v="Rodrigo Enrique Lamadrid Acosta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Gonzalo Ariza Carrera 110 G entre la Avenida Chile (Calle 72) y su empalme con la Carrera 111 C. IDU-084-2012"/>
    <s v="Acta de Inicio"/>
    <s v="Rodrigo Enrique Lamadrid Acosta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Gonzalo Ariza Carrera 110 G entre la Avenida Chile (Calle 72) y su empalme con la Carrera 111 C. IDU-084-2012"/>
    <s v="Plan de Acción y Plan de Gestión Social en Obra"/>
    <s v="Rodrigo Enrique Lamadrid Acosta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Gonzalo Ariza Carrera 110 G entre la Avenida Chile (Calle 72) y su empalme con la Carrera 111 C. IDU-084-2012"/>
    <s v="Plan de Acción y Plan de Gestión PIPMA"/>
    <s v="Rodrigo Enrique Lamadrid Acosta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LA TROMPETA IDU-1809-2014,"/>
    <s v="Recibo Final de la Obra"/>
    <s v="Wilfer Abad Pérez Profesional Universitario 03"/>
    <d v="2016-07-01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LA TROMPETA IDU-1809-2014,"/>
    <s v="Productos relacionados en la lista de chequeo / Terminación de preliminares, inicio de construcción"/>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LA TROMPETA IDU-1809-2014,"/>
    <s v="Terminación del contrato"/>
    <s v="Wilfer Abad Pérez Profesional Universitario 03"/>
    <m/>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LA TROMPETA IDU-1809-2014,"/>
    <s v="Acta de recibo de obras por parte de la ESP suscrita"/>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LA TROMPETA IDU-1809-2014,"/>
    <s v="Acta de cierre social"/>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LA TROMPETA IDU-1809-2014,"/>
    <s v="Acta de liquidación suscrita"/>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LA TROMPETA IDU-1809-2014,"/>
    <s v="Acta de cierre Ambiental"/>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LA TROMPETA IDU-1809-2014,"/>
    <s v="Acta de Inicio"/>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LA TROMPETA IDU-1809-2014,"/>
    <s v="Plan de Acción y Plan de Gestión Social en Obra"/>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LA TROMPETA IDU-1809-2014,"/>
    <s v="Plan de Acción y Plan de Gestión PIPMA"/>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so Peatonal Quebrada Limas (Cra 20 x cll 66 sur) IDU-972-2013"/>
    <s v="Acta de cierre social"/>
    <s v="Wilfer Abad Pérez Profesional Universitario 03"/>
    <d v="2016-03-30T00:00:00"/>
    <m/>
    <n v="0.5"/>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so Peatonal Quebrada Limas (Cra 20 x cll 66 sur) IDU-972-2013"/>
    <s v="Acta de cierre Ambiental"/>
    <s v="Wilfer Abad Pérez Profesional Universitario 03"/>
    <d v="2016-04-30T00:00:00"/>
    <m/>
    <n v="0"/>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Paso Peatonal Quebrada Limas (Cra 20 x cll 66 sur) IDU-972-2013"/>
    <s v="Acta de liquidación suscrita"/>
    <s v="Wilfer Abad Pérez Profesional Universitario 03"/>
    <d v="2016-06-30T00:00:00"/>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Paso Peatonal Quebrada Limas (Cra 20 x cll 66 sur) IDU-972-2013"/>
    <s v="Terminación del contrato"/>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so Peatonal Quebrada Limas (Cra 20 x cll 66 sur) IDU-972-2013"/>
    <s v="Recibo Final de la Obra"/>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so Peatonal Quebrada Limas (Cra 20 x cll 66 sur) IDU-972-2013"/>
    <s v="Acta de recibo de obras por parte de la ESP suscrita"/>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so Peatonal Quebrada Limas (Cra 20 x cll 66 sur) IDU-972-2013"/>
    <s v="Acta de Inicio"/>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so Peatonal Quebrada Limas (Cra 20 x cll 66 sur) IDU-972-2013"/>
    <s v="Plan de Acción y Plan de Gestión Social en Obra"/>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so Peatonal Quebrada Limas (Cra 20 x cll 66 sur) IDU-972-2013"/>
    <s v="Plan de Acción y Plan de Gestión PIPMA"/>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so Peatonal Quebrada Limas (Cra 20 x cll 66 sur) IDU-972-2013"/>
    <s v="Diseños Aprobados / Terminación de etapa de estudios y diseños."/>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2) Grupo 2 IDU-1724-2013"/>
    <s v="Recibo Final de la Obra"/>
    <s v="JOSE FRANCISCO PEREZ - Profesional Especializado Grado 09"/>
    <d v="2016-04-30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2) Grupo 2 IDU-1724-2013"/>
    <s v="Acta de recibo de obras por parte de la ESP suscrita"/>
    <s v="JOSE FRANCISCO PEREZ - Profesional Especializado Grado 10"/>
    <d v="2016-12-30T00:00:00"/>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Pavimentos Locales (PPL 2) Grupo 2 IDU-1724-2013"/>
    <s v="Acta de cierre social"/>
    <s v="JOSE FRANCISCO PEREZ - Profesional Especializado Grado 11"/>
    <d v="2016-12-30T00:00:00"/>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Pavimentos Locales (PPL 2) Grupo 2 IDU-1724-2013"/>
    <s v="Acta de liquidación suscrita"/>
    <s v="JOSE FRANCISCO PEREZ - Profesional Especializado Grado 13"/>
    <d v="2016-12-30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2) Grupo 2 IDU-1724-2013"/>
    <s v="Acta de cierre Ambiental"/>
    <s v="JOSE FRANCISCO PEREZ - Profesional Especializado Grado 12"/>
    <d v="2016-12-30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2) Grupo 2 IDU-1724-2013"/>
    <s v="Productos relacionados en la lista de chequeo / Terminación de preliminares, inicio de construcción"/>
    <s v="JOSE FRANCISCO PEREZ - Profesional Especializado Grado 07"/>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2) Grupo 2 IDU-1724-2013"/>
    <s v="Terminación del contrato"/>
    <s v="JOSE FRANCISCO PEREZ - Profesional Especializado Grado 08"/>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2) Grupo 2 IDU-1724-2013"/>
    <s v="Acta de Inicio"/>
    <s v="JOSE FRANCISCO PEREZ - Profesional Especializado Grado 04"/>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2) Grupo 2 IDU-1724-2013"/>
    <s v="Plan de Acción y Plan de Gestión Social en Obra"/>
    <s v="JOSE FRANCISCO PEREZ - Profesional Especializado Grado 05"/>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2) Grupo 2 IDU-1724-2013"/>
    <s v="Plan de Acción y Plan de Gestión PIPMA"/>
    <s v="JOSE FRANCISCO PEREZ - Profesional Especializado Grado 06"/>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3) Grupo 3 IDU-1878-2013"/>
    <s v="Recibo Final de la Obra"/>
    <s v="Jheison Steve Jiménez Gavilán - Contratista"/>
    <d v="2016-03-30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3) Grupo 3 IDU-1878-2013"/>
    <s v="Acta de recibo de obras por parte de la ESP suscrita"/>
    <s v="Jheison Steve Jiménez Gavilán - Contratista"/>
    <d v="2016-09-30T00:00:00"/>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Pavimentos Locales (PPL 3) Grupo 3 IDU-1878-2013"/>
    <s v="Acta de cierre social"/>
    <s v="Jheison Steve Jiménez Gavilán - Contratista"/>
    <d v="2016-09-30T00:00:00"/>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Pavimentos Locales (PPL 3) Grupo 3 IDU-1878-2013"/>
    <s v="Acta de liquidación suscrita"/>
    <s v="Jheison Steve Jiménez Gavilán - Contratista"/>
    <d v="2016-09-30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3) Grupo 3 IDU-1878-2013"/>
    <s v="Acta de cierre Ambiental"/>
    <s v="Jheison Steve Jiménez Gavilán - Contratista"/>
    <d v="2016-09-30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3) Grupo 3 IDU-1878-2013"/>
    <s v="Productos relacionados en la lista de chequeo / Terminación de preliminares, inicio de construcción"/>
    <s v="Jheison Steve Jiménez Gavilán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3) Grupo 3 IDU-1878-2013"/>
    <s v="Terminación del contrato"/>
    <s v="Jheison Steve Jiménez Gavilán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3) Grupo 3 IDU-1878-2013"/>
    <s v="Acta de Inicio"/>
    <s v="Jheison Steve Jiménez Gavilán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3) Grupo 3 IDU-1878-2013"/>
    <s v="Plan de Acción y Plan de Gestión Social en Obra"/>
    <s v="Jheison Steve Jiménez Gavilán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3) Grupo 3 IDU-1878-2013"/>
    <s v="Plan de Acción y Plan de Gestión PIPMA"/>
    <s v="Jheison Steve Jiménez Gavilán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4) Grupo 4 IDU-1510-2013"/>
    <s v="Recibo Final de la Obra"/>
    <s v="Oscar Mojica - Profesional Universitario Grado 03"/>
    <d v="2016-02-05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4) Grupo 4 IDU-1510-2013"/>
    <s v="Acta de recibo de obras por parte de la ESP suscrita"/>
    <s v="Oscar Mojica - Profesional Universitario Grado 03"/>
    <d v="2016-05-30T00:00:00"/>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Pavimentos Locales (PPL 4) Grupo 4 IDU-1510-2013"/>
    <s v="Acta de cierre social"/>
    <s v="Oscar Mojica - Profesional Universitario Grado 03"/>
    <d v="2016-05-30T00:00:00"/>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Pavimentos Locales (PPL 4) Grupo 4 IDU-1510-2013"/>
    <s v="Acta de liquidación suscrita"/>
    <s v="Oscar Mojica - Profesional Universitario Grado 03"/>
    <d v="2016-05-30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4) Grupo 4 IDU-1510-2013"/>
    <s v="Acta de cierre Ambiental"/>
    <s v="Oscar Mojica - Profesional Universitario Grado 03"/>
    <d v="2016-05-30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4) Grupo 4 IDU-1510-2013"/>
    <s v="Productos relacionados en la lista de chequeo / Terminación de preliminares, inicio de construcción"/>
    <s v="Oscar Mojica - Profesional Universitario Grad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4) Grupo 4 IDU-1510-2013"/>
    <s v="Terminación del contrato"/>
    <s v="Oscar Mojica - Profesional Universitario Grad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4) Grupo 4 IDU-1510-2013"/>
    <s v="Acta de Inicio"/>
    <s v="Oscar Mojica - Profesional Universitario Grad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4) Grupo 4 IDU-1510-2013"/>
    <s v="Plan de Acción y Plan de Gestión Social en Obra"/>
    <s v="Oscar Mojica - Profesional Universitario Grad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4) Grupo 4 IDU-1510-2013"/>
    <s v="Plan de Acción y Plan de Gestión PIPMA"/>
    <s v="Oscar Mojica - Profesional Universitario Grad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5) Grupo  5 IDU-1727-2013"/>
    <s v="Recibo Final de la Obra"/>
    <s v="Carlos Sabogal Profesional Universitario  02"/>
    <d v="2016-03-30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5) Grupo  5 IDU-1727-2013"/>
    <s v="Acta de recibo de obras por parte de la ESP suscrita"/>
    <s v="Carlos Sabogal Profesional Universitario  02"/>
    <d v="2016-09-30T00:00:00"/>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Pavimentos Locales (PPL 5) Grupo  5 IDU-1727-2013"/>
    <s v="Acta de cierre social"/>
    <s v="Carlos Sabogal Profesional Universitario  02"/>
    <d v="2016-09-30T00:00:00"/>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Pavimentos Locales (PPL 5) Grupo  5 IDU-1727-2013"/>
    <s v="Acta de liquidación suscrita"/>
    <s v="Carlos Sabogal Profesional Universitario  02"/>
    <d v="2016-09-30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5) Grupo  5 IDU-1727-2013"/>
    <s v="Acta de cierre Ambiental"/>
    <s v="Carlos Sabogal Profesional Universitario  02"/>
    <d v="2016-09-30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5) Grupo  5 IDU-1727-2013"/>
    <s v="Productos relacionados en la lista de chequeo / Terminación de preliminares, inicio de construcción"/>
    <s v="Carlos Sabogal Profesional Universitario  02"/>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5) Grupo  5 IDU-1727-2013"/>
    <s v="Terminación del contrato"/>
    <s v="Carlos Sabogal Profesional Universitario  02"/>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5) Grupo  5 IDU-1727-2013"/>
    <s v="Acta de Inicio"/>
    <s v="Carlos Sabogal Profesional Universitario  02"/>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5) Grupo  5 IDU-1727-2013"/>
    <s v="Plan de Acción y Plan de Gestión Social en Obra"/>
    <s v="Carlos Sabogal Profesional Universitario  02"/>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5) Grupo  5 IDU-1727-2013"/>
    <s v="Plan de Acción y Plan de Gestión PIPMA"/>
    <s v="Carlos Sabogal Profesional Universitario  02"/>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6) Grupo 6 IDU-1320-2014"/>
    <s v="Recibo Final de la Obra"/>
    <s v="Wilfer Abad Pérez Profesional Universitario 03"/>
    <d v="2016-07-30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6) Grupo 6 IDU-1320-2014"/>
    <s v="Productos relacionados en la lista de chequeo / Terminación de preliminares, inicio de construcción"/>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Pavimentos Locales (PPL 6) Grupo 6 IDU-1320-2014"/>
    <s v="Terminación del contrato"/>
    <s v="Wilfer Abad Pérez Profesional Universitario 03"/>
    <m/>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Pavimentos Locales (PPL 6) Grupo 6 IDU-1320-2014"/>
    <s v="Acta de recibo de obras por parte de la ESP suscrita"/>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6) Grupo 6 IDU-1320-2014"/>
    <s v="Acta de cierre social"/>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6) Grupo 6 IDU-1320-2014"/>
    <s v="Acta de liquidación suscrita"/>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6) Grupo 6 IDU-1320-2014"/>
    <s v="Acta de cierre Ambiental"/>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6) Grupo 6 IDU-1320-2014"/>
    <s v="Acta de Inicio"/>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6) Grupo 6 IDU-1320-2014"/>
    <s v="Plan de Acción y Plan de Gestión Social en Obra"/>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 6) Grupo 6 IDU-1320-2014"/>
    <s v="Plan de Acción y Plan de Gestión PIPMA"/>
    <s v="Wilfer Abad Pérez Profesional Universitari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1) Grupo 1 Contrato IDU-928-2013"/>
    <s v="Acta de recibo de obras por parte de la ESP suscrita"/>
    <s v="Oscar Mojica - Profesional Universitario Grado 03"/>
    <d v="2016-03-12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1) Grupo 1 Contrato IDU-928-2013"/>
    <s v="Acta de cierre social"/>
    <s v="Oscar Mojica - Profesional Universitario Grado 03"/>
    <d v="2016-03-12T00:00:00"/>
    <m/>
    <n v="1"/>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1) Grupo 1 Contrato IDU-928-2013"/>
    <s v="Acta de liquidación suscrita"/>
    <s v="Oscar Mojica - Profesional Universitario Grado 03"/>
    <d v="2016-03-12T00:00:00"/>
    <m/>
    <n v="0"/>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Pavimentos Locales (PPL1) Grupo 1 Contrato IDU-928-2013"/>
    <s v="Acta de cierre Ambiental"/>
    <s v="Oscar Mojica - Profesional Universitario Grado 03"/>
    <d v="2016-03-12T00:00:00"/>
    <m/>
    <n v="0"/>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Pavimentos Locales (PPL1) Grupo 1 Contrato IDU-928-2013"/>
    <s v="Productos relacionados en la lista de chequeo / Terminación de preliminares, inicio de construcción"/>
    <s v="Oscar Mojica - Profesional Universitario Grad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1) Grupo 1 Contrato IDU-928-2013"/>
    <s v="Terminación del contrato"/>
    <s v="Oscar Mojica - Profesional Universitario Grad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1) Grupo 1 Contrato IDU-928-2013"/>
    <s v="Recibo Final de la Obra"/>
    <s v="Oscar Mojica - Profesional Universitario Grad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1) Grupo 1 Contrato IDU-928-2013"/>
    <s v="Acta de Inicio"/>
    <s v="Oscar Mojica - Profesional Universitario Grad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1) Grupo 1 Contrato IDU-928-2013"/>
    <s v="Plan de Acción y Plan de Gestión Social en Obra"/>
    <s v="Oscar Mojica - Profesional Universitario Grad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avimentos Locales (PPL1) Grupo 1 Contrato IDU-928-2013"/>
    <s v="Plan de Acción y Plan de Gestión PIPMA"/>
    <s v="Oscar Mojica - Profesional Universitario Grad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rimera Etapa Peatonalización de la Séptima entre carreras 10 y la 13 (Av. Jiménez) Contrato IDU-2172-2013"/>
    <s v="Recibo Final de la Obra"/>
    <s v="VALENTINA BOTERO PARRA – CONTRATISTA"/>
    <d v="2016-09-30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rimera Etapa Peatonalización de la Séptima entre carreras 10 y la 13 (Av. Jiménez) Contrato IDU-2172-2013"/>
    <s v="Acta de recibo de obras por parte de la ESP suscrita"/>
    <s v="VALENTINA BOTERO PARRA – CONTRATISTA"/>
    <d v="2016-09-30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rimera Etapa Peatonalización de la Séptima entre carreras 10 y la 13 (Av. Jiménez) Contrato IDU-2172-2013"/>
    <s v="Acta de cierre social"/>
    <s v="VALENTINA BOTERO PARRA – CONTRATISTA"/>
    <d v="2016-09-30T00:00:00"/>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Primera Etapa Peatonalización de la Séptima entre carreras 10 y la 13 (Av. Jiménez) Contrato IDU-2172-2013"/>
    <s v="Acta de liquidación suscrita"/>
    <s v="VALENTINA BOTERO PARRA – CONTRATISTA"/>
    <d v="2016-09-30T00:00:00"/>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Primera Etapa Peatonalización de la Séptima entre carreras 10 y la 13 (Av. Jiménez) Contrato IDU-2172-2013"/>
    <s v="Acta de cierre Ambiental"/>
    <s v="VALENTINA BOTERO PARRA – CONTRATISTA"/>
    <d v="2016-09-30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rimera Etapa Peatonalización de la Séptima entre carreras 10 y la 13 (Av. Jiménez) Contrato IDU-2172-2013"/>
    <s v="Productos relacionados en la lista de chequeo / Terminación de preliminares, inicio de construcción"/>
    <s v="VALENTINA BOTERO PARRA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rimera Etapa Peatonalización de la Séptima entre carreras 10 y la 13 (Av. Jiménez) Contrato IDU-2172-2013"/>
    <s v="Terminación del contrato"/>
    <s v="VALENTINA BOTERO PARRA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rimera Etapa Peatonalización de la Séptima entre carreras 10 y la 13 (Av. Jiménez) Contrato IDU-2172-2013"/>
    <s v="Acta de Inicio"/>
    <s v="VALENTINA BOTERO PARRA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rimera Etapa Peatonalización de la Séptima entre carreras 10 y la 13 (Av. Jiménez) Contrato IDU-2172-2013"/>
    <s v="Plan de Acción y Plan de Gestión Social en Obra"/>
    <s v="VALENTINA BOTERO PARRA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rimera Etapa Peatonalización de la Séptima entre carreras 10 y la 13 (Av. Jiménez) Contrato IDU-2172-2013"/>
    <s v="Plan de Acción y Plan de Gestión PIPMA"/>
    <s v="VALENTINA BOTERO PARRA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rimera Etapa Peatonalización de la Séptima entre carreras 10 y la 13 (Av. Jiménez) Contrato IDU-2172-2013"/>
    <s v="Diseños Aprobados / Terminación de etapa de estudios y diseños."/>
    <s v="VALENTINA BOTERO PARRA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royecto KFW . Doña Liliana IDU-1279-2013_x000a_"/>
    <s v="Acta de cierre social"/>
    <s v="Luís Enrique Peña Profesional Universitario grado 02"/>
    <d v="2016-02-15T00:00:00"/>
    <m/>
    <n v="1"/>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royecto KFW . Doña Liliana IDU-1279-2013_x000a_"/>
    <s v="Acta de cierre Ambiental"/>
    <s v="Luís Enrique Peña Profesional Universitario grado 02"/>
    <d v="2016-02-15T00:00:00"/>
    <m/>
    <n v="0"/>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Proyecto KFW . Doña Liliana IDU-1279-2013_x000a_"/>
    <s v="Acta de liquidación suscrita"/>
    <s v="Luís Enrique Peña Profesional Universitario grado 02"/>
    <d v="2016-04-30T00:00:00"/>
    <m/>
    <n v="0"/>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Proyecto KFW . Doña Liliana IDU-1279-2013_x000a_"/>
    <s v="Productos relacionados en la lista de chequeo / Terminación de preliminares, inicio de construcción"/>
    <s v="Luís Enrique Peña Profesional Universitario grado 02"/>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royecto KFW . Doña Liliana IDU-1279-2013_x000a_"/>
    <s v="Terminación del contrato"/>
    <s v="Luís Enrique Peña Profesional Universitario grado 02"/>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royecto KFW . Doña Liliana IDU-1279-2013_x000a_"/>
    <s v="Recibo Final de la Obra"/>
    <s v="Luís Enrique Peña Profesional Universitario grado 02"/>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royecto KFW . Doña Liliana IDU-1279-2013_x000a_"/>
    <s v="Acta de recibo de obras por parte de la ESP suscrita"/>
    <s v="Luís Enrique Peña Profesional Universitario grado 02"/>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royecto KFW . Doña Liliana IDU-1279-2013_x000a_"/>
    <s v="Acta de Inicio"/>
    <s v="Luís Enrique Peña Profesional Universitario grado 02"/>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royecto KFW . Doña Liliana IDU-1279-2013_x000a_"/>
    <s v="Plan de Acción y Plan de Gestión Social en Obra"/>
    <s v="Luís Enrique Peña Profesional Universitario grado 02"/>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royecto KFW . Doña Liliana IDU-1279-2013_x000a_"/>
    <s v="Plan de Acción y Plan de Gestión PIPMA"/>
    <s v="Luís Enrique Peña Profesional Universitario grado 02"/>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UENTE VEHICULAR DE LA AVENIDA SAN ANTONIO (CLL 183) CON AUTOPISTA NORTE, "/>
    <s v="Acta de Inicio"/>
    <s v="Rodrigo la Madrid"/>
    <d v="2016-02-15T00:00:00"/>
    <m/>
    <n v="1"/>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UENTE VEHICULAR DE LA AVENIDA SAN ANTONIO (CLL 183) CON AUTOPISTA NORTE, "/>
    <s v="Diseños Aprobados / Terminación de etapa de estudios y diseños."/>
    <s v="Rodrigo la Madrid"/>
    <d v="2016-05-14T00:00:00"/>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PUENTE VEHICULAR DE LA AVENIDA SAN ANTONIO (CLL 183) CON AUTOPISTA NORTE, "/>
    <s v="Plan de Acción y Plan de Gestión Social en Obra"/>
    <s v="Rodrigo la Madrid"/>
    <d v="2016-06-14T00:00:00"/>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PUENTE VEHICULAR DE LA AVENIDA SAN ANTONIO (CLL 183) CON AUTOPISTA NORTE, "/>
    <s v="Plan de Acción y Plan de Gestión PIPMA"/>
    <s v="Rodrigo la Madrid"/>
    <d v="2016-06-14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UENTE VEHICULAR DE LA AVENIDA SAN ANTONIO (CLL 183) CON AUTOPISTA NORTE, "/>
    <s v="Acta de cierre Ambiental"/>
    <s v="Rodrigo la Madrid"/>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UENTE VEHICULAR DE LA AVENIDA SAN ANTONIO (CLL 183) CON AUTOPISTA NORTE, "/>
    <s v="Terminación del contrato"/>
    <s v="Rodrigo la Madrid"/>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UENTE VEHICULAR DE LA AVENIDA SAN ANTONIO (CLL 183) CON AUTOPISTA NORTE, "/>
    <s v="Recibo Final de la Obra"/>
    <s v="Rodrigo la Madrid"/>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UENTE VEHICULAR DE LA AVENIDA SAN ANTONIO (CLL 183) CON AUTOPISTA NORTE, "/>
    <s v="Acta de recibo de obras por parte de la ESP suscrita"/>
    <s v="Rodrigo la Madrid"/>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UENTE VEHICULAR DE LA AVENIDA SAN ANTONIO (CLL 183) CON AUTOPISTA NORTE, "/>
    <s v="Acta de cierre social"/>
    <s v="Rodrigo la Madrid"/>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PUENTE VEHICULAR DE LA AVENIDA SAN ANTONIO (CLL 183) CON AUTOPISTA NORTE, "/>
    <s v="Acta de liquidación suscrita"/>
    <s v="Rodrigo la Madrid"/>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KENNEDY IDU-1347-2014"/>
    <s v="Terminación del contrato"/>
    <s v="NESTOR MENDOZA - CONTRATISTA "/>
    <d v="2016-05-04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KENNEDY IDU-1347-2014"/>
    <s v="Recibo Final de la Obra"/>
    <s v="NESTOR MENDOZA - CONTRATISTA "/>
    <d v="2016-06-05T00:00:00"/>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RAPS  KENNEDY IDU-1347-2014"/>
    <s v="Acta de recibo de obras por parte de la ESP suscrita"/>
    <s v="NESTOR MENDOZA - CONTRATISTA "/>
    <d v="2016-11-04T00:00:00"/>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RAPS  KENNEDY IDU-1347-2014"/>
    <s v="Acta de cierre social"/>
    <s v="NESTOR MENDOZA - CONTRATISTA "/>
    <d v="2016-11-04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KENNEDY IDU-1347-2014"/>
    <s v="Acta de liquidación suscrita"/>
    <s v="NESTOR MENDOZA - CONTRATISTA "/>
    <d v="2016-11-04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KENNEDY IDU-1347-2014"/>
    <s v="Acta de cierre Ambiental"/>
    <s v="NESTOR MENDOZA - CONTRATISTA "/>
    <d v="2016-11-04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KENNEDY IDU-1347-2014"/>
    <s v="Acta de Inicio"/>
    <s v="NESTOR MENDOZA -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KENNEDY IDU-1347-2014"/>
    <s v="Plan de Acción y Plan de Gestión Social en Obra"/>
    <s v="NESTOR MENDOZA -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KENNEDY IDU-1347-2014"/>
    <s v="Plan de Acción y Plan de Gestión PIPMA"/>
    <s v="NESTOR MENDOZA -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KENNEDY IDU-1347-2014"/>
    <s v="Diseños Aprobados / Terminación de etapa de estudios y diseños."/>
    <s v="NESTOR MENDOZA -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CARVAJAL IDU-1345-2014"/>
    <s v="Terminación del contrato"/>
    <s v="Néstor Mendoza Diazgranados. Contratista "/>
    <d v="2016-04-09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CARVAJAL IDU-1345-2014"/>
    <s v="Recibo Final de la Obra"/>
    <s v="Néstor Mendoza Diazgranados. Contratista "/>
    <d v="2016-05-09T00:00:00"/>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RAPS CARVAJAL IDU-1345-2014"/>
    <s v="Acta de recibo de obras por parte de la ESP suscrita"/>
    <s v="Néstor Mendoza Diazgranados. Contratista "/>
    <d v="2016-10-09T00:00:00"/>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RAPS CARVAJAL IDU-1345-2014"/>
    <s v="Acta de cierre social"/>
    <s v="Néstor Mendoza Diazgranados. Contratista "/>
    <d v="2016-10-09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CARVAJAL IDU-1345-2014"/>
    <s v="Acta de liquidación suscrita"/>
    <s v="Néstor Mendoza Diazgranados. Contratista "/>
    <d v="2016-10-09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CARVAJAL IDU-1345-2014"/>
    <s v="Acta de cierre Ambiental"/>
    <s v="Néstor Mendoza Diazgranados. Contratista "/>
    <d v="2016-10-09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CARVAJAL IDU-1345-2014"/>
    <s v="Acta de Inicio"/>
    <s v="Néstor Mendoza Diazgranados.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CARVAJAL IDU-1345-2014"/>
    <s v="Plan de Acción y Plan de Gestión Social en Obra"/>
    <s v="Néstor Mendoza Diazgranados.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CARVAJAL IDU-1345-2014"/>
    <s v="Plan de Acción y Plan de Gestión PIPMA"/>
    <s v="Néstor Mendoza Diazgranados.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CARVAJAL IDU-1345-2014"/>
    <s v="Diseños Aprobados / Terminación de etapa de estudios y diseños."/>
    <s v="Néstor Mendoza Diazgranados.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NIEVES IDU-714-2014"/>
    <s v="Terminación del contrato"/>
    <s v="Carlos Sabogal Profesional Universitario  06"/>
    <d v="2016-04-06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NIEVES IDU-714-2014"/>
    <s v="Recibo Final de la Obra"/>
    <s v="Carlos Sabogal Profesional Universitario  07"/>
    <d v="2016-05-06T00:00:00"/>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RAPS NIEVES IDU-714-2014"/>
    <s v="Acta de recibo de obras por parte de la ESP suscrita"/>
    <s v="Carlos Sabogal Profesional Universitario  08"/>
    <d v="2016-10-06T00:00:00"/>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RAPS NIEVES IDU-714-2014"/>
    <s v="Acta de cierre social"/>
    <s v="Carlos Sabogal Profesional Universitario  09"/>
    <d v="2016-10-06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NIEVES IDU-714-2014"/>
    <s v="Acta de liquidación suscrita"/>
    <s v="Carlos Sabogal Profesional Universitario  11"/>
    <d v="2016-10-06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NIEVES IDU-714-2014"/>
    <s v="Acta de cierre Ambiental"/>
    <s v="Carlos Sabogal Profesional Universitario  10"/>
    <d v="2016-10-06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NIEVES IDU-714-2014"/>
    <s v="Acta de Inicio"/>
    <s v="Carlos Sabogal Profesional Universitario  02"/>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NIEVES IDU-714-2014"/>
    <s v="Plan de Acción y Plan de Gestión Social en Obra"/>
    <s v="Carlos Sabogal Profesional Universitario  03"/>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NIEVES IDU-714-2014"/>
    <s v="Plan de Acción y Plan de Gestión PIPMA"/>
    <s v="Carlos Sabogal Profesional Universitario  04"/>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NIEVES IDU-714-2014"/>
    <s v="Diseños Aprobados / Terminación de etapa de estudios y diseños."/>
    <s v="Carlos Sabogal Profesional Universitario  05"/>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RESTREPO IDU-1346-2014"/>
    <s v="Terminación del contrato"/>
    <s v="NESTOR MENDOZA - CONTRATISTA "/>
    <d v="2016-04-03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RESTREPO IDU-1346-2014"/>
    <s v="Recibo Final de la Obra"/>
    <s v="NESTOR MENDOZA - CONTRATISTA "/>
    <d v="2016-05-03T00:00:00"/>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RAPS RESTREPO IDU-1346-2014"/>
    <s v="Acta de recibo de obras por parte de la ESP suscrita"/>
    <s v="NESTOR MENDOZA - CONTRATISTA "/>
    <d v="2016-10-09T00:00:00"/>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RAPS RESTREPO IDU-1346-2014"/>
    <s v="Acta de cierre social"/>
    <s v="NESTOR MENDOZA - CONTRATISTA "/>
    <d v="2016-10-09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RESTREPO IDU-1346-2014"/>
    <s v="Acta de liquidación suscrita"/>
    <s v="NESTOR MENDOZA - CONTRATISTA "/>
    <d v="2016-10-09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RESTREPO IDU-1346-2014"/>
    <s v="Acta de cierre Ambiental"/>
    <s v="NESTOR MENDOZA - CONTRATISTA "/>
    <d v="2016-10-09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RESTREPO IDU-1346-2014"/>
    <s v="Acta de Inicio"/>
    <s v="NESTOR MENDOZA -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RESTREPO IDU-1346-2014"/>
    <s v="Plan de Acción y Plan de Gestión Social en Obra"/>
    <s v="NESTOR MENDOZA -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RESTREPO IDU-1346-2014"/>
    <s v="Plan de Acción y Plan de Gestión PIPMA"/>
    <s v="NESTOR MENDOZA -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RESTREPO IDU-1346-2014"/>
    <s v="Diseños Aprobados / Terminación de etapa de estudios y diseños."/>
    <s v="NESTOR MENDOZA - CONTRATISTA "/>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RINCON IDU-1783-2014"/>
    <s v="Diseños Aprobados / Terminación de etapa de estudios y diseños."/>
    <s v="Javier Alonso Canon Sandoval - CONTRATISTA"/>
    <d v="2016-02-05T00:00:00"/>
    <m/>
    <n v="1"/>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RINCON IDU-1783-2014"/>
    <s v="Terminación del contrato"/>
    <s v="Javier Alonso Canon Sandoval - CONTRATISTA"/>
    <d v="2016-11-21T00:00:00"/>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RAPS RINCON IDU-1783-2014"/>
    <s v="Recibo Final de la Obra"/>
    <s v="Javier Alonso Canon Sandoval - CONTRATISTA"/>
    <d v="2016-12-21T00:00:00"/>
    <m/>
    <m/>
    <m/>
    <m/>
    <m/>
    <m/>
    <m/>
    <m/>
    <m/>
    <s v="Actividad programada para reporte posterior al 30-abr-2016"/>
  </r>
  <r>
    <x v="29"/>
    <s v="3. Dirigir la gestión del IDU hacia una Entidad transparente, fortalecida, coordinada y dinámica con el fin de asumir los retos de la Bogotá Humana."/>
    <s v="3.4 El 100% de los proyectos a cargo del IDU contarán con los medios y condiciones para promover procesos de participación ciudadana, gestión social y gestión ambiental en cada una de sus etapas."/>
    <x v="11"/>
    <s v="RAPS RINCON IDU-1783-2014"/>
    <s v="Acta de recibo de obras por parte de la ESP suscrita"/>
    <s v="Javier Alonso Canon Sandoval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RINCON IDU-1783-2014"/>
    <s v="Acta de cierre social"/>
    <s v="Javier Alonso Canon Sandoval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RINCON IDU-1783-2014"/>
    <s v="Acta de liquidación suscrita"/>
    <s v="Javier Alonso Canon Sandoval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RINCON IDU-1783-2014"/>
    <s v="Acta de cierre Ambiental"/>
    <s v="Javier Alonso Canon Sandoval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RINCON IDU-1783-2014"/>
    <s v="Acta de Inicio"/>
    <s v="Javier Alonso Canon Sandoval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RINCON IDU-1783-2014"/>
    <s v="Plan de Acción y Plan de Gestión Social en Obra"/>
    <s v="Javier Alonso Canon Sandoval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RINCON IDU-1783-2014"/>
    <s v="Plan de Acción y Plan de Gestión PIPMA"/>
    <s v="Javier Alonso Canon Sandoval - CONTRATISTA"/>
    <m/>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TEUSAQUILLO IDU-715-2014 "/>
    <s v="Terminación del contrato"/>
    <s v="Cesar Ariel Figueroa -Profesional Especializado Grado 04"/>
    <d v="2016-04-12T00:00:00"/>
    <m/>
    <n v="0"/>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TEUSAQUILLO IDU-715-2014 "/>
    <s v="Recibo Final de la Obra"/>
    <s v="Cesar Ariel Figueroa -Profesional Especializado Grado 04"/>
    <d v="2016-05-12T00:00:00"/>
    <m/>
    <m/>
    <m/>
    <m/>
    <m/>
    <m/>
    <m/>
    <m/>
    <m/>
    <s v="Actividad programada para reporte posterior al 30-abr-2016"/>
  </r>
  <r>
    <x v="29"/>
    <s v="1. Gestionar proyectos sostenibles en función del desarrollo urbano integral y estratégico a través de la inclusión de metodologías innovadoras"/>
    <s v="1.3 Realizar el 100% de la gestión y  coordinación interinstitucional para la ejecución de las obras."/>
    <x v="11"/>
    <s v="RAPS TEUSAQUILLO IDU-715-2014 "/>
    <s v="Acta de recibo de obras por parte de la ESP suscrita"/>
    <s v="Cesar Ariel Figueroa -Profesional Especializado Grado 04"/>
    <d v="2016-10-12T00:00:00"/>
    <m/>
    <m/>
    <m/>
    <m/>
    <m/>
    <m/>
    <m/>
    <m/>
    <m/>
    <s v="Actividad programada para reporte posterior al 30-abr-2016"/>
  </r>
  <r>
    <x v="29"/>
    <s v="3. Dirigir la gestión del IDU hacia una Entidad transparente, fortalecida, coordinada y dinámica con el fin de asumir los retos de la Bogotá Humana."/>
    <s v="3.5 El 100% de los proyectos a cargo del IDU contaran con los medios y condiciones para promover procesos de participación ciudadana, gestión social y gestión ambiental en cada una de sus etapas."/>
    <x v="11"/>
    <s v="RAPS TEUSAQUILLO IDU-715-2014 "/>
    <s v="Acta de cierre social"/>
    <s v="Cesar Ariel Figueroa -Profesional Especializado Grado 04"/>
    <d v="2016-10-12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TEUSAQUILLO IDU-715-2014 "/>
    <s v="Acta de liquidación suscrita"/>
    <s v="Cesar Ariel Figueroa -Profesional Especializado Grado 04"/>
    <d v="2016-10-12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TEUSAQUILLO IDU-715-2014 "/>
    <s v="Acta de cierre Ambiental"/>
    <s v="Cesar Ariel Figueroa -Profesional Especializado Grado 04"/>
    <d v="2016-10-12T00:00:00"/>
    <m/>
    <m/>
    <m/>
    <m/>
    <m/>
    <m/>
    <m/>
    <m/>
    <m/>
    <s v="Actividad programada para reporte posterior al 30-abr-2016"/>
  </r>
  <r>
    <x v="29"/>
    <s v="1. Gestionar proyectos sostenibles en función del desarrollo urbano integral y estratégico a través de la inclusión de metodologías innovadoras"/>
    <s v="1.1 Cumplir con las metas del plan de desarrollo de la Bogotá Humana en lo que compete al IDU"/>
    <x v="11"/>
    <s v="RAPS TEUSAQUILLO IDU-715-2014 "/>
    <s v="Acta de Inicio"/>
    <s v="Cesar Ariel Figueroa -Profesional Especializado Grado 04"/>
    <m/>
    <m/>
    <m/>
    <m/>
    <m/>
    <m/>
    <m/>
    <m/>
    <m/>
    <m/>
    <m/>
  </r>
  <r>
    <x v="29"/>
    <s v="1. Gestionar proyectos sostenibles en función del desarrollo urbano integral y estratégico a través de la inclusión de metodologías innovadoras"/>
    <s v="1.1 Cumplir con las metas del plan de desarrollo de la Bogotá Humana en lo que compete al IDU"/>
    <x v="11"/>
    <s v="RAPS TEUSAQUILLO IDU-715-2014 "/>
    <s v="Plan de Acción y Plan de Gestión Social en Obra"/>
    <s v="Cesar Ariel Figueroa -Profesional Especializado Grado 04"/>
    <m/>
    <m/>
    <m/>
    <m/>
    <m/>
    <m/>
    <m/>
    <m/>
    <m/>
    <m/>
    <m/>
  </r>
  <r>
    <x v="29"/>
    <s v="1. Gestionar proyectos sostenibles en función del desarrollo urbano integral y estratégico a través de la inclusión de metodologías innovadoras"/>
    <s v="1.1 Cumplir con las metas del plan de desarrollo de la Bogotá Humana en lo que compete al IDU"/>
    <x v="11"/>
    <s v="RAPS TEUSAQUILLO IDU-715-2014 "/>
    <s v="Plan de Acción y Plan de Gestión PIPMA"/>
    <s v="Cesar Ariel Figueroa -Profesional Especializado Grado 04"/>
    <m/>
    <m/>
    <m/>
    <m/>
    <m/>
    <m/>
    <m/>
    <m/>
    <m/>
    <m/>
    <m/>
  </r>
  <r>
    <x v="29"/>
    <s v="1. Gestionar proyectos sostenibles en función del desarrollo urbano integral y estratégico a través de la inclusión de metodologías innovadoras"/>
    <s v="1.1 Cumplir con las metas del plan de desarrollo de la Bogotá Humana en lo que compete al IDU"/>
    <x v="11"/>
    <s v="RAPS TEUSAQUILLO IDU-715-2014 "/>
    <s v="Diseños Aprobados / Terminación de etapa de estudios y diseños."/>
    <s v="Cesar Ariel Figueroa -Profesional Especializado Grado 04"/>
    <m/>
    <m/>
    <m/>
    <m/>
    <m/>
    <m/>
    <m/>
    <m/>
    <m/>
    <m/>
    <m/>
  </r>
  <r>
    <x v="29"/>
    <s v="1. Gestionar proyectos sostenibles en función del desarrollo urbano integral y estratégico a través de la inclusión de metodologías innovadoras"/>
    <s v="1.1 Cumplir con las metas del plan de desarrollo de la Bogotá Humana en lo que compete al IDU"/>
    <x v="11"/>
    <s v="Terminación Av. Santa Lucía (TV) desde Av. General Santander (dg 39a Sur)hasta Av. Jorge Gaitán Cortes (AK33) IDU-868-2013"/>
    <s v="Acta de recibo de obras por parte de la ESP suscrita"/>
    <s v="Carlos Sabogal Profesional Universitario  02"/>
    <m/>
    <m/>
    <m/>
    <m/>
    <m/>
    <m/>
    <m/>
    <m/>
    <m/>
    <m/>
    <m/>
  </r>
  <r>
    <x v="29"/>
    <s v="1. Gestionar proyectos sostenibles en función del desarrollo urbano integral y estratégico a través de la inclusión de metodologías innovadoras"/>
    <s v="1.1 Cumplir con las metas del plan de desarrollo de la Bogotá Humana en lo que compete al IDU"/>
    <x v="11"/>
    <s v="Terminación Av. Santa Lucía (TV) desde Av. General Santander (dg 39a Sur)hasta Av. Jorge Gaitán Cortes (AK33) IDU-868-2013"/>
    <s v="Acta de liquidación suscrita"/>
    <s v="Carlos Sabogal Profesional Universitario  02"/>
    <d v="2016-03-30T00:00:00"/>
    <m/>
    <n v="0"/>
    <m/>
    <m/>
    <m/>
    <m/>
    <m/>
    <m/>
    <m/>
    <s v=" Pendiente Informe de Seguimiento a Pólizas: este informe fue radicado en diciembre de 2015 y posteriormente fue devuelto a la interventoría para su corrección, se está a la espera del envío del mismo al IDU para su aprobación."/>
  </r>
  <r>
    <x v="29"/>
    <s v="1. Gestionar proyectos sostenibles en función del desarrollo urbano integral y estratégico a través de la inclusión de metodologías innovadoras"/>
    <s v="1.3 Realizar el 100% de la gestión y  coordinación interinstitucional para la ejecución de las obras."/>
    <x v="11"/>
    <s v="Terminación Av. Santa Lucía (TV) desde Av. General Santander (dg 39a Sur)hasta Av. Jorge Gaitán Cortes (AK33) IDU-868-2013"/>
    <s v="Productos relacionados en la lista de chequeo / Terminación de preliminares, inicio de construcción"/>
    <s v="Carlos Sabogal Profesional Universitario  02"/>
    <m/>
    <m/>
    <m/>
    <m/>
    <m/>
    <m/>
    <m/>
    <m/>
    <m/>
    <m/>
    <m/>
  </r>
  <r>
    <x v="29"/>
    <s v="3. Dirigir la gestión del IDU hacia una Entidad transparente, fortalecida, coordinada y dinámica con el fin de asumir los retos de la Bogotá Humana."/>
    <s v="3.5 El 100% de los proyectos a cargo del IDU contaran con los medios y condiciones para promover procesos de participación ciudadana, gestión social y gestión ambiental en cada una de sus etapas."/>
    <x v="11"/>
    <s v="Terminación Av. Santa Lucía (TV) desde Av. General Santander (dg 39a Sur)hasta Av. Jorge Gaitán Cortes (AK33) IDU-868-2013"/>
    <s v="Terminación del contrato"/>
    <s v="Carlos Sabogal Profesional Universitario  02"/>
    <m/>
    <m/>
    <m/>
    <m/>
    <m/>
    <m/>
    <m/>
    <m/>
    <m/>
    <m/>
    <m/>
  </r>
  <r>
    <x v="29"/>
    <s v="1. Gestionar proyectos sostenibles en función del desarrollo urbano integral y estratégico a través de la inclusión de metodologías innovadoras"/>
    <s v="1.1 Cumplir con las metas del plan de desarrollo de la Bogotá Humana en lo que compete al IDU"/>
    <x v="11"/>
    <s v="Terminación Av. Santa Lucía (TV) desde Av. General Santander (dg 39a Sur)hasta Av. Jorge Gaitán Cortes (AK33) IDU-868-2013"/>
    <s v="Recibo Final de la Obra"/>
    <s v="Carlos Sabogal Profesional Universitario  02"/>
    <m/>
    <m/>
    <m/>
    <m/>
    <m/>
    <m/>
    <m/>
    <m/>
    <m/>
    <m/>
    <m/>
  </r>
  <r>
    <x v="29"/>
    <s v="1. Gestionar proyectos sostenibles en función del desarrollo urbano integral y estratégico a través de la inclusión de metodologías innovadoras"/>
    <s v="1.1 Cumplir con las metas del plan de desarrollo de la Bogotá Humana en lo que compete al IDU"/>
    <x v="11"/>
    <s v="Terminación Av. Santa Lucía (TV) desde Av. General Santander (dg 39a Sur)hasta Av. Jorge Gaitán Cortes (AK33) IDU-868-2013"/>
    <s v="Acta de cierre social"/>
    <s v="Carlos Sabogal Profesional Universitario  02"/>
    <m/>
    <m/>
    <m/>
    <m/>
    <m/>
    <m/>
    <m/>
    <m/>
    <m/>
    <m/>
    <m/>
  </r>
  <r>
    <x v="29"/>
    <s v="1. Gestionar proyectos sostenibles en función del desarrollo urbano integral y estratégico a través de la inclusión de metodologías innovadoras"/>
    <s v="1.1 Cumplir con las metas del plan de desarrollo de la Bogotá Humana en lo que compete al IDU"/>
    <x v="11"/>
    <s v="Terminación Av. Santa Lucía (TV) desde Av. General Santander (dg 39a Sur)hasta Av. Jorge Gaitán Cortes (AK33) IDU-868-2013"/>
    <s v="Acta de cierre Ambiental"/>
    <s v="Carlos Sabogal Profesional Universitario  02"/>
    <m/>
    <m/>
    <m/>
    <m/>
    <m/>
    <m/>
    <m/>
    <m/>
    <m/>
    <m/>
    <m/>
  </r>
  <r>
    <x v="29"/>
    <s v="1. Gestionar proyectos sostenibles en función del desarrollo urbano integral y estratégico a través de la inclusión de metodologías innovadoras"/>
    <s v="1.1 Cumplir con las metas del plan de desarrollo de la Bogotá Humana en lo que compete al IDU"/>
    <x v="11"/>
    <s v="Terminación Av. Santa Lucía (TV) desde Av. General Santander (dg 39a Sur)hasta Av. Jorge Gaitán Cortes (AK33) IDU-868-2013"/>
    <s v="Acta de Inicio"/>
    <s v="Carlos Sabogal Profesional Universitario  02"/>
    <m/>
    <m/>
    <m/>
    <m/>
    <m/>
    <m/>
    <m/>
    <m/>
    <m/>
    <m/>
    <m/>
  </r>
  <r>
    <x v="29"/>
    <s v="1. Gestionar proyectos sostenibles en función del desarrollo urbano integral y estratégico a través de la inclusión de metodologías innovadoras"/>
    <s v="1.1 Cumplir con las metas del plan de desarrollo de la Bogotá Humana en lo que compete al IDU"/>
    <x v="11"/>
    <s v="Terminación Av. Santa Lucía (TV) desde Av. General Santander (dg 39a Sur)hasta Av. Jorge Gaitán Cortes (AK33) IDU-868-2013"/>
    <s v="Plan de Acción y Plan de Gestión Social en Obra"/>
    <s v="Carlos Sabogal Profesional Universitario  02"/>
    <m/>
    <m/>
    <m/>
    <m/>
    <m/>
    <m/>
    <m/>
    <m/>
    <m/>
    <m/>
    <m/>
  </r>
  <r>
    <x v="29"/>
    <s v="1. Gestionar proyectos sostenibles en función del desarrollo urbano integral y estratégico a través de la inclusión de metodologías innovadoras"/>
    <s v="1.1 Cumplir con las metas del plan de desarrollo de la Bogotá Humana en lo que compete al IDU"/>
    <x v="11"/>
    <s v="Terminación Av. Santa Lucía (TV) desde Av. General Santander (dg 39a Sur)hasta Av. Jorge Gaitán Cortes (AK33) IDU-868-2013"/>
    <s v="Plan de Acción y Plan de Gestión PIPMA"/>
    <s v="Carlos Sabogal Profesional Universitario  02"/>
    <m/>
    <m/>
    <m/>
    <m/>
    <m/>
    <m/>
    <m/>
    <m/>
    <m/>
    <m/>
    <m/>
  </r>
  <r>
    <x v="30"/>
    <s v="1. Gestionar proyectos sostenibles en función del desarrollo urbano integral y estratégico a través de la inclusión de metodologías innovadoras."/>
    <s v="1,4 Ejecutar el 100% de los proyectos institucionales de acuerdo con los cronogramas establecidos."/>
    <x v="15"/>
    <s v="Garantizar el seguimiento técnico y control a la estabilidad de las obras con póliza vigente."/>
    <s v="Informe del estado de la obras con póliza vigente, resultado de las visitas de ley."/>
    <s v="Grupo de seguimiento a obras con póliza vigente."/>
    <d v="2016-12-31T00:00:00"/>
    <d v="2016-12-31T00:00:00"/>
    <n v="0.33333333333333331"/>
    <m/>
    <m/>
    <m/>
    <m/>
    <m/>
    <m/>
    <m/>
    <s v="Se cuenta con 169 contratos en seguimiento a la estabilidad de obra por garantía vigente"/>
  </r>
  <r>
    <x v="30"/>
    <s v="1. Gestionar proyectos sostenibles en función del desarrollo urbano integral y estratégico a través de la inclusión de metodologías innovadoras."/>
    <s v="1.3 Realizar el 100% de la gestión y coordinación interinstitucional para la ejecución de las obras."/>
    <x v="15"/>
    <s v="Garantizar la expedición de la Licencia de Excavación."/>
    <s v="Resolución que otorga, niega y/o desiste la Licencia de Excavación."/>
    <s v="Grupo de expedición de Licencias de Excavación."/>
    <d v="2016-12-31T00:00:00"/>
    <d v="2016-12-31T00:00:00"/>
    <n v="0.33333333333333331"/>
    <m/>
    <m/>
    <m/>
    <m/>
    <m/>
    <m/>
    <m/>
    <s v="Se han otorgado 114 licencias de excavación, desistido 5 y ninguna se ha negado."/>
  </r>
  <r>
    <x v="30"/>
    <s v="1. Gestionar proyectos sostenibles en función del desarrollo urbano integral y estratégico a través de la inclusión de metodologías innovadoras."/>
    <s v="1.3 Realizar el 100% de la gestión y coordinación interinstitucional para la ejecución de las obras."/>
    <x v="15"/>
    <s v="Garantizar el recibo del espacio público intervenido con Licencia de Excavación."/>
    <s v="Informe de visita y certificado de recibo de obra."/>
    <s v="Grupo de recibo de Licencias de Excavación."/>
    <d v="2016-12-31T00:00:00"/>
    <d v="2016-12-31T00:00:00"/>
    <n v="0.33333333333333331"/>
    <m/>
    <m/>
    <m/>
    <m/>
    <m/>
    <m/>
    <m/>
    <s v="Se han visitado 638 sobre los cuales se han efectuado los reportes correspondientes. "/>
  </r>
  <r>
    <x v="30"/>
    <s v="1. Gestionar proyectos sostenibles en función del desarrollo urbano integral y estratégico a través de la inclusión de metodologías innovadoras."/>
    <s v="1,4 Ejecutar el 100% de los proyectos institucionales de acuerdo con los cronogramas establecidos."/>
    <x v="15"/>
    <s v="Garantizar la supervisión, seguimiento y control para el recibo de obras ejecutadas por Urbanizadores."/>
    <s v="Acta de recibo de obra"/>
    <s v="Grupo de interventoría a Urbanizadores"/>
    <d v="2016-12-31T00:00:00"/>
    <d v="2016-12-31T00:00:00"/>
    <n v="0.33333333333333331"/>
    <m/>
    <m/>
    <m/>
    <m/>
    <m/>
    <m/>
    <m/>
    <s v="Se cuenta con 200 urbanizaciones en proceso, de estas, 2 han surtido el proceso de recibo."/>
  </r>
  <r>
    <x v="30"/>
    <s v="1. Gestionar proyectos sostenibles en función del desarrollo urbano integral y estratégico a través de la inclusión de metodologías innovadoras."/>
    <s v="1,4 Ejecutar el 100% de los proyectos institucionales de acuerdo con los cronogramas establecidos."/>
    <x v="15"/>
    <s v="Garantizar la gestión para permitir los usos temporales del Espacio Público."/>
    <s v="Oficio que otorga y/o niega el permiso de uso temporal del Espacio Público."/>
    <s v="Grupo de Aprovechamiento Económico de Espacio Público"/>
    <d v="2016-12-31T00:00:00"/>
    <d v="2016-12-31T00:00:00"/>
    <n v="0.33333333333333331"/>
    <m/>
    <m/>
    <m/>
    <m/>
    <m/>
    <m/>
    <m/>
    <s v="Se han atendido 189 solicitudes otorgando y/o negando el uso temporal del espacio público."/>
  </r>
  <r>
    <x v="30"/>
    <s v="1. Gestionar proyectos sostenibles en función del desarrollo urbano integral y estratégico a través de la inclusión de metodologías innovadoras."/>
    <s v="1,4 Ejecutar el 100% de los proyectos institucionales de acuerdo con los cronogramas establecidos."/>
    <x v="15"/>
    <s v="Garantizar la suscripción de contratos para el aprovechamiento económico del Espacio Público en sus diferentes modalidades."/>
    <s v="Contrato suscrito de aprovechamiento económico del Espacio Público."/>
    <s v="Grupo de Aprovechamiento Económico de Espacio Público"/>
    <d v="2016-12-31T00:00:00"/>
    <d v="2016-12-31T00:00:00"/>
    <n v="0.33333333333333331"/>
    <m/>
    <m/>
    <m/>
    <m/>
    <m/>
    <m/>
    <m/>
    <s v="Se han suscrito 10 contratos de aprovechamiento económico por valor de $113.955.727."/>
  </r>
  <r>
    <x v="30"/>
    <s v="1. Gestionar proyectos sostenibles en función del desarrollo urbano integral y estratégico a través de la inclusión de metodologías innovadoras."/>
    <s v="1.7 Actualizar el 80% del inventario y diagnóstico de la malla vial, espacio público y ciclorutas existentes de competencia de la Entidad."/>
    <x v="15"/>
    <s v="Garantizar la inspección al estado de los pasos elevados y a nivel, vehiculares y peatonales, según inventario."/>
    <s v="Informe del estado de los puentes, resultado de las visitas de inspección."/>
    <s v="Grupo de Monitoreo a Puentes"/>
    <d v="2016-12-31T00:00:00"/>
    <d v="2016-12-31T00:00:00"/>
    <n v="0.33333333333333331"/>
    <m/>
    <m/>
    <m/>
    <m/>
    <m/>
    <m/>
    <m/>
    <s v="Se han realizado 47 visitas de inspección a puentes y estructuras, las cuales cuentan con su respectivo informe. "/>
  </r>
  <r>
    <x v="30"/>
    <s v="1. Gestionar proyectos sostenibles en función del desarrollo urbano integral y estratégico a través de la inclusión de metodologías innovadoras."/>
    <s v="1,4 Ejecutar el 100% de los proyectos institucionales de acuerdo con los cronogramas establecidos."/>
    <x v="15"/>
    <s v="Garantizar el cobro de la participación fija y variable de los parqueaderos a nivel a cargo del IDU entregados en concesión."/>
    <s v="Informe de supervisión del contrato de concesión y cuenta de cobro al concesionario."/>
    <s v="Grupo de Administración de Parqueaderos"/>
    <d v="2016-12-31T00:00:00"/>
    <d v="2016-12-31T00:00:00"/>
    <n v="0.33333333333333331"/>
    <m/>
    <m/>
    <m/>
    <m/>
    <m/>
    <m/>
    <m/>
    <s v="Se han generado 4 informes de supervisión y 4 cuentas de cobro al concesionario de parqueaderos - contrato IDU-1706-2016."/>
  </r>
  <r>
    <x v="30"/>
    <s v="1. Gestionar proyectos sostenibles en función del desarrollo urbano integral y estratégico a través de la inclusión de metodologías innovadoras."/>
    <s v="1.3 Realizar el 100% de la gestión y coordinación interinstitucional para la ejecución de las obras."/>
    <x v="9"/>
    <s v="Garantizar la consolidación de actas de recibo de obra suscritas con las ESP, para la proyección del Acta de Cruce de Cuentas."/>
    <s v="Proyecto de Acta de Cruce de Cuentas, para suscripción con las ESP."/>
    <s v="Grupo de Cruce de Cuentas"/>
    <d v="2016-12-31T00:00:00"/>
    <d v="2016-12-31T00:00:00"/>
    <n v="0.33333333333333331"/>
    <m/>
    <m/>
    <m/>
    <m/>
    <m/>
    <m/>
    <m/>
    <s v="Se han proyectado 7 actas de cruce de cuentas, así: UNE EPM dos (2), ETB dos (2) y TELECOM tres (3). "/>
  </r>
  <r>
    <x v="31"/>
    <s v="1. Gestionar proyectos sostenibles en función del desarrollo urbano integral y estratégico a través de la inclusión de metodologías innovadoras"/>
    <s v="1.1 Cumplir con las metas del plan de desarrollo de la Bogotá Humana en lo que compete al IDU."/>
    <x v="15"/>
    <s v="Verificar el cumplimiento de los requisitos y tiempos contractuales para la suscripción del Acta de Inicio, de acuerdo con lo establecido en Pliegos de Condiciones, Términos de Referencia  y/o  contrato."/>
    <s v="8 Acta de Inicio"/>
    <s v="Diana Pinzón"/>
    <d v="2016-12-31T00:00:00"/>
    <s v="enero de 2016"/>
    <n v="1"/>
    <m/>
    <m/>
    <m/>
    <m/>
    <m/>
    <m/>
    <m/>
    <s v="Actividades ejecutadas en los siguientes contratos: _x000a__x000a_- 1760 de 2015_x000a_-1765 de 2015_x000a_- 1806 de 2015_x000a_-1807 de 2015_x000a_-1794 de 2015_x000a_-1810 de 2015_x000a_-1762 de 2015_x000a_-1776 de 2015"/>
  </r>
  <r>
    <x v="31"/>
    <s v="1. Gestionar proyectos sostenibles en función del desarrollo urbano integral y estratégico a través de la inclusión de metodologías innovadoras"/>
    <s v="1,4 Ejecutar el 100% de los proyectos institucionales de acuerdo con los cronogramas establecidos."/>
    <x v="15"/>
    <s v="Verificar el cumplimiento del cronograma de ejecución y flujo de inversión de los contratos a cargo de las Subdirecciones Técnicas"/>
    <s v="24 Informe semanal de Seguimiento en el visor de obras"/>
    <s v="Diana Pinzón"/>
    <d v="2016-12-31T00:00:00"/>
    <s v="abril de 2016"/>
    <n v="0.67"/>
    <m/>
    <m/>
    <m/>
    <m/>
    <m/>
    <m/>
    <m/>
    <s v="Se reporto informe de actualización y seguimiento en el visor de los sigueintes contratos:_x000a__x000a_-1760 de 2015_x000a_-1806 de 2015_x000a_-1794 de 2015_x000a_-1762 de 2015_x000a_-1862 de 2014_x000a_-1863 de 2014_x000a_-1897 de 2014_x000a_-1667 de 2015"/>
  </r>
  <r>
    <x v="31"/>
    <s v="1. Gestionar proyectos sostenibles en función del desarrollo urbano integral y estratégico a través de la inclusión de metodologías innovadoras"/>
    <s v="1,4 Ejecutar el 100% de los proyectos institucionales de acuerdo con los cronogramas establecidos."/>
    <x v="15"/>
    <s v="Verificar el cumplimiento de entrega de informes de recorrido de obra por parte de los supervisores de cada una de las Subdirecciones Técnicas"/>
    <s v="12 Informe mensual de recorrido de obra"/>
    <s v="Diana Pinzón"/>
    <d v="2016-12-31T00:00:00"/>
    <s v="abril de 2016"/>
    <n v="0.33"/>
    <m/>
    <m/>
    <m/>
    <m/>
    <m/>
    <m/>
    <m/>
    <s v="Se reporto informe mensual de recorridos de obra, generados para seguimiento y control de los siguientes contratos:_x000a_-1760 de 2015_x000a_-1806 de 2015_x000a_-1794 de 2015_x000a_-1762 de 2015_x000a_-1862 de 2014_x000a_-1863 de 2014_x000a_-1897 de 2014_x000a_-1667 de 2015"/>
  </r>
  <r>
    <x v="31"/>
    <s v="1. Gestionar proyectos sostenibles en función del desarrollo urbano integral y estratégico a través de la inclusión de metodologías innovadoras"/>
    <s v="1.1 Cumplir con las metas del plan de desarrollo de la Bogotá Humana en lo que compete al IDU."/>
    <x v="15"/>
    <s v="Verificar la procedencia del inicio, desarrollo y/o culminación de los apremios y/o procesos sancionatorios en desarrollo de los contratos de conservación y sus interventorías"/>
    <s v="4 Informe trimestral de seguimiento"/>
    <s v="Luis Alexander Garzón"/>
    <d v="2016-12-31T00:00:00"/>
    <s v="marzo de 2016"/>
    <n v="0.25"/>
    <m/>
    <m/>
    <m/>
    <m/>
    <m/>
    <m/>
    <m/>
    <s v="Se realizo informe de seguimiento a los procesos sancionatorios que se encuentran en curso a los siguientes contratos:_x000a_-1246 de 2014_x000a_-1275 de 2014_x000a_-1947 de 2014_x000a_-OPS 857 de 2013_x000a_-1686 de 2014"/>
  </r>
  <r>
    <x v="31"/>
    <s v="1. Gestionar proyectos sostenibles en función del desarrollo urbano integral y estratégico a través de la inclusión de metodologías innovadoras"/>
    <s v="1.1 Cumplir con las metas del plan de desarrollo de la Bogotá Humana en lo que compete al IDU."/>
    <x v="15"/>
    <s v="Verificar el estado de la Garantía Única durante la vigencia del contrato."/>
    <s v="4 Informe trimestral de seguimiento"/>
    <s v="Luis Alexander Garzón"/>
    <d v="2016-12-31T00:00:00"/>
    <s v="marzo de 2016"/>
    <n v="0.25"/>
    <m/>
    <m/>
    <m/>
    <m/>
    <m/>
    <m/>
    <m/>
    <s v="Se realizo informe de seguimiento a las garantias  Unicas de 92 contratos a cargo de la Direccion Tecnica de Mantenimiento, en sus diferentes estados, como son ejecucion, suspendidos y terminados "/>
  </r>
  <r>
    <x v="31"/>
    <s v="1. Gestionar proyectos sostenibles en función del desarrollo urbano integral y estratégico a través de la inclusión de metodologías innovadoras"/>
    <s v="1.1 Cumplir con las metas del plan de desarrollo de la Bogotá Humana en lo que compete al IDU."/>
    <x v="15"/>
    <s v="Verificar el cumplimiento al cronograma de liquidación establecido por la DTM y sus subdirecciones técnicas."/>
    <s v="12 Acta de Reunión mensual"/>
    <s v="Laura Otero / Romahdel Rojas"/>
    <d v="2016-12-31T00:00:00"/>
    <s v="abril de 2016"/>
    <n v="0.33"/>
    <m/>
    <m/>
    <m/>
    <m/>
    <m/>
    <m/>
    <m/>
    <s v="A corte 30 de abril se han realizado 4 comites de seguimeinto a los contratos que se encuentran terminados y en proceso de liquidacion, en la Direccion Técnica de Mantenimiento y las Subdirecciones Técnicas de Mantenimiento del Subsistema Vial y de Transporte."/>
  </r>
  <r>
    <x v="31"/>
    <s v="3. Dirigir la gestión del IDU hacia una Entidad transparente, fortalecida, coordinada y dinámica con el fin de asumir los retos de la Bogotá Humana."/>
    <s v="3.1 El 100% de los proyectos IDU contaran  con mecanismos de seguimiento y evaluación que permitan medir la satisfacción y percepción ciudadana frente al desarrollo de los mismos."/>
    <x v="15"/>
    <s v="Verificar el cumplimiento, calidad y oportunidad de las respuestas a los requerimientos de los organismos de control, entidades del estado y ciudadanía en general"/>
    <s v="4 Acta de Verificación trimestral"/>
    <s v="Luis Alexander Garzón"/>
    <d v="2016-12-31T00:00:00"/>
    <s v="marzo de 2016"/>
    <n v="0.25"/>
    <m/>
    <m/>
    <m/>
    <m/>
    <m/>
    <m/>
    <m/>
    <s v="Se realizo informe de seguimiento al cumplimiento, calidad y oportunidad de las respuestas a los requerimientos de los organismos de control, entidades del estado y ciudadania, asignados en la Dirección Técnica de Mantenimiento"/>
  </r>
  <r>
    <x v="31"/>
    <s v="3. Dirigir la gestión del IDU hacia una Entidad transparente, fortalecida, coordinada y dinámica con el fin de asumir los retos de la Bogotá Humana."/>
    <s v="3.7 Integrar los sistemas de información administrativos y financieros de la entidad."/>
    <x v="15"/>
    <s v="Actualizar el Sistema de Información y  Acompañamiento Contractual - SIAC, de los contratos a cargo de las Subdirecciones Técnicas"/>
    <s v=" 12 Informe mensual de actualización"/>
    <s v="Gloria Yannet Arévalo"/>
    <d v="2016-12-31T00:00:00"/>
    <s v="abril de 2016"/>
    <n v="0.33"/>
    <m/>
    <m/>
    <m/>
    <m/>
    <m/>
    <m/>
    <m/>
    <s v="Se realizo informe con el reporte de las actualizaciones realizadas en el aplicativo SIAC, correspondientes a los diferentes estados del contrato, supervisores asignados, especialistas y fechas contractuales."/>
  </r>
  <r>
    <x v="31"/>
    <s v="1. Gestionar proyectos sostenibles en función del desarrollo urbano integral y estratégico a través de la inclusión de metodologías innovadoras"/>
    <s v="1.1 Cumplir con las metas del plan de desarrollo de la Bogotá Humana en lo que compete al IDU."/>
    <x v="15"/>
    <s v="Realizar comité de seguimiento y control a los contratos a cargo de la STMSV y STMST"/>
    <s v="12 Acta de Comité mensual"/>
    <s v="Diana Pinzón"/>
    <d v="2016-12-31T00:00:00"/>
    <s v="abril de 2016"/>
    <n v="0.33"/>
    <m/>
    <m/>
    <m/>
    <m/>
    <m/>
    <m/>
    <m/>
    <s v="A corte 30 de abril se han realizado 4 comites de seguimeinto a los contratos y diferentes temas que se desarrollan en la Direccion Técnica de Mantenimiento y las Subdirecciones Técnicas de Mantenimiento del Subsistema Vial y de Transporte."/>
  </r>
  <r>
    <x v="32"/>
    <s v="3. Dirigir la gestión del IDU hacia una Entidad transparente, fortalecida, coordinada y dinámica con el fin de asumir los retos de la Bogotá Humana."/>
    <s v="3.10 Implementar el 100% de las actividades de formación y prevención sobre conductas que puedan constituir falta disciplinaria."/>
    <x v="2"/>
    <s v="Actualizar el sistema de información Disciplinaria SID de la Alcaldía Mayor de Bogotá D.C."/>
    <s v="Actualizar 372 expedientes en el sistema de información disciplinaria SID de la Alcaldía mayor de Bogotá D.C. respecto a los procesos disiciplianrios OCD-IDU a través de la asignación a la jefatura de la Oficina de los tres roles (auxiliar, profesional y jefe), revisando cada expediente archivado y activo de forma y fondo para dar cumplimiento al Decreto 284 de 2004 y Resolución No. 372 de 2006 del Alcalde Mayor de bogotá D.C."/>
    <s v="Cecilia de los Angeles Romero Morales"/>
    <d v="2016-12-31T00:00:00"/>
    <m/>
    <m/>
    <m/>
    <m/>
    <m/>
    <m/>
    <m/>
    <m/>
    <m/>
    <s v="Esta acción es ingresada en en el mes de agosto 2016"/>
  </r>
  <r>
    <x v="32"/>
    <s v="3. Dirigir la gestión del IDU hacia una Entidad transparente, fortalecida, coordinada y dinámica con el fin de asumir los retos de la Bogotá Humana."/>
    <s v="3.13 Tramitar el 100% de los procesos disciplinarios en cumplimiento de los términos legales."/>
    <x v="2"/>
    <s v="Realizar un movimiento procesal en el mes de los expedientes que se encuentren activos de la OCD, garantizando un mayor estudio y recaudo probatorio el cual es el insumo base para calificar las acciones disciplinarias y tomar así la decisión que en derecho corresponda."/>
    <s v="Lograr que el 70% de los procesos disicplinarios a cargo OCD se encuentren dentro de los térmisnos legales."/>
    <s v="Jefe (a) de la oficina de control Disciplinario"/>
    <d v="2016-12-31T00:00:00"/>
    <d v="2016-04-30T00:00:00"/>
    <n v="0.29170000000000001"/>
    <m/>
    <m/>
    <m/>
    <m/>
    <m/>
    <m/>
    <m/>
    <s v="Dentro del período reportado se ha cumplido mes a mes con la meta propuesta en el indicador; no obstante, en abril se presentaron varias circunstancias ajenas al normal funcionamiento de la Oficina que generaron una disminución en la actividad dentro de los procesos disciplinarios que se adelantan, respecto de lo cual se están realizando las gestiones necesarias para la mitigación de este inconveniente, como lo son: el cambio de objeto contractual y obligaciones específicas, así como la nivelación de honorarios de los profesionales a contratar mediante prestación de servicios; la selección y trámite de contratación de nuevos profesionales para el correcto desarrollo de las funciones de la OCD; la realización de reuniones internas de autocontrol con el propósito de impartir directrices para el correcto funcionamiento de la Dependencia; la realización de un inventario de procesos activos e inactivos en la Oficina; la actualización del Sistema de Información Disciplinaria; la modificación de las matrices de riesgos de corrupción de la Oficina y el adelantamiento de gestiones encaminadas a verificar la pertinencia, y, de ser el caso, la necesidad de modificar el planteamiento de los riesgos de gestión de la OCD, así como su plan de acción, entre otras gestiones._x000a__x000a_En el mes de agosto se ajusta elk alcance de los productos."/>
  </r>
  <r>
    <x v="32"/>
    <s v="3. Dirigir la gestión del IDU hacia una Entidad transparente, fortalecida, coordinada y dinámica con el fin de asumir los retos de la Bogotá Humana."/>
    <s v="3.10 Implementar el 100% de las actividades de formación y prevención sobre conductas que puedan constituir falta disciplinaria."/>
    <x v="2"/>
    <s v="Adelantar las actividades de prevención diseñadas por la OCD a través de las estratégias que considere pertinentes."/>
    <s v="Realizar 3 actividades mensuales de prevención a través de las estrategias definidas en la OCD para evitar que los sujetos disciplinarios incurran por desconocimiento en conductas que puedan constituir falta disciplinaria."/>
    <s v="Jefe (a) de la oficina de control Disciplinario"/>
    <d v="2016-12-31T00:00:00"/>
    <d v="2016-04-30T00:00:00"/>
    <n v="0.33329999999999999"/>
    <m/>
    <m/>
    <m/>
    <m/>
    <m/>
    <m/>
    <m/>
    <s v="Dentro del período reportado se ha enviado de manera mensual, a todo el IDU, un correo denominado Flash Disciplinario (cuatro a la fecha), mediante el cual se instruye a todo el personal de la Entidad, de manera didáctica y resumida, sobre temas relacionados con los derechos, deberes y prohibiciones en general, a fin de prevenir la incursión en faltas disciplinarias. En el mismo sentido y con igual finalidad, se han enviado doce (12) recomendaciones a las diferentes dependencias del Instituto._x000a__x000a_En agosto se redefine el alcance de los productos y la iniciativa"/>
  </r>
  <r>
    <x v="16"/>
    <m/>
    <m/>
    <x v="20"/>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4" cacheId="4"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1" rowHeaderCaption="DEPENDENCIA">
  <location ref="A4:B37" firstHeaderRow="1" firstDataRow="1" firstDataCol="1" rowPageCount="1" colPageCount="1"/>
  <pivotFields count="18">
    <pivotField axis="axisRow" multipleItemSelectionAllowed="1" showAll="0" sortType="descending" defaultSubtotal="0">
      <items count="33">
        <item x="13"/>
        <item x="30"/>
        <item x="14"/>
        <item x="28"/>
        <item x="9"/>
        <item x="10"/>
        <item x="15"/>
        <item x="27"/>
        <item x="12"/>
        <item x="8"/>
        <item x="11"/>
        <item x="0"/>
        <item x="2"/>
        <item x="1"/>
        <item x="3"/>
        <item x="4"/>
        <item x="7"/>
        <item x="5"/>
        <item x="6"/>
        <item x="17"/>
        <item x="29"/>
        <item x="18"/>
        <item x="19"/>
        <item x="20"/>
        <item x="21"/>
        <item x="23"/>
        <item x="24"/>
        <item x="25"/>
        <item x="26"/>
        <item x="22"/>
        <item x="31"/>
        <item x="32"/>
        <item h="1" x="16"/>
      </items>
      <autoSortScope>
        <pivotArea dataOnly="0" outline="0" fieldPosition="0">
          <references count="1">
            <reference field="4294967294" count="1" selected="0">
              <x v="0"/>
            </reference>
          </references>
        </pivotArea>
      </autoSortScope>
    </pivotField>
    <pivotField showAll="0" defaultSubtotal="0"/>
    <pivotField showAll="0" defaultSubtotal="0"/>
    <pivotField axis="axisPage" showAll="0" defaultSubtotal="0">
      <items count="23">
        <item x="0"/>
        <item x="15"/>
        <item x="10"/>
        <item x="11"/>
        <item x="1"/>
        <item x="7"/>
        <item x="5"/>
        <item x="14"/>
        <item x="18"/>
        <item x="21"/>
        <item x="16"/>
        <item x="13"/>
        <item x="8"/>
        <item x="4"/>
        <item x="9"/>
        <item x="12"/>
        <item x="6"/>
        <item x="22"/>
        <item x="19"/>
        <item x="2"/>
        <item x="3"/>
        <item x="17"/>
        <item x="20"/>
      </items>
    </pivotField>
    <pivotField showAll="0" defaultSubtotal="0"/>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s>
  <rowFields count="1">
    <field x="0"/>
  </rowFields>
  <rowItems count="33">
    <i>
      <x v="20"/>
    </i>
    <i>
      <x v="4"/>
    </i>
    <i>
      <x v="12"/>
    </i>
    <i>
      <x v="23"/>
    </i>
    <i>
      <x v="5"/>
    </i>
    <i>
      <x v="6"/>
    </i>
    <i>
      <x v="15"/>
    </i>
    <i>
      <x v="30"/>
    </i>
    <i>
      <x v="29"/>
    </i>
    <i>
      <x v="1"/>
    </i>
    <i>
      <x v="16"/>
    </i>
    <i>
      <x v="25"/>
    </i>
    <i>
      <x v="27"/>
    </i>
    <i>
      <x v="22"/>
    </i>
    <i>
      <x v="14"/>
    </i>
    <i>
      <x v="28"/>
    </i>
    <i>
      <x v="17"/>
    </i>
    <i>
      <x v="18"/>
    </i>
    <i>
      <x v="2"/>
    </i>
    <i>
      <x v="3"/>
    </i>
    <i>
      <x v="11"/>
    </i>
    <i>
      <x v="24"/>
    </i>
    <i>
      <x v="26"/>
    </i>
    <i>
      <x v="13"/>
    </i>
    <i>
      <x v="19"/>
    </i>
    <i>
      <x v="7"/>
    </i>
    <i>
      <x v="10"/>
    </i>
    <i>
      <x v="21"/>
    </i>
    <i>
      <x v="31"/>
    </i>
    <i>
      <x v="9"/>
    </i>
    <i>
      <x/>
    </i>
    <i>
      <x v="8"/>
    </i>
    <i t="grand">
      <x/>
    </i>
  </rowItems>
  <colItems count="1">
    <i/>
  </colItems>
  <pageFields count="1">
    <pageField fld="3" hier="-1"/>
  </pageFields>
  <dataFields count="1">
    <dataField name="Cuenta de PRODUCTO" fld="5"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3" name="Tabla3" displayName="Tabla3" ref="A13:R746" totalsRowShown="0" headerRowDxfId="20" dataDxfId="19" tableBorderDxfId="18">
  <autoFilter ref="A13:R746"/>
  <tableColumns count="18">
    <tableColumn id="1" name="ÁREA" dataDxfId="17"/>
    <tableColumn id="2" name="OBJETIVO ESTRATÉGICO" dataDxfId="16" dataCellStyle="Normal 3 2"/>
    <tableColumn id="3" name="META ESTRATÉGICA" dataDxfId="15" dataCellStyle="Normal 3 2"/>
    <tableColumn id="4" name="PROCESO " dataDxfId="14" dataCellStyle="Normal 3 2"/>
    <tableColumn id="5" name="INICIATIVA ESTRATÉGICA" dataDxfId="13" dataCellStyle="Normal 3 2"/>
    <tableColumn id="6" name="PRODUCTO" dataDxfId="12" dataCellStyle="Normal 3 2"/>
    <tableColumn id="7" name="RESPONSABLES" dataDxfId="11"/>
    <tableColumn id="8" name="FECHA_x000a_PROGRAMADA" dataDxfId="10"/>
    <tableColumn id="9" name="FECHA_x000a_EJECUTADA" dataDxfId="9"/>
    <tableColumn id="10" name="% de Avance" dataDxfId="8" dataCellStyle="Porcentaje"/>
    <tableColumn id="11" name="FECHA PROGRAMADA3" dataDxfId="7"/>
    <tableColumn id="12" name="FECHA EJECUTADA4" dataDxfId="6"/>
    <tableColumn id="13" name="FECHA PROGRAMADA5" dataDxfId="5"/>
    <tableColumn id="14" name="FECHA EJECUTADA6" dataDxfId="4"/>
    <tableColumn id="15" name="FECHA PROGRAMADA7" dataDxfId="3"/>
    <tableColumn id="16" name="Columna1" dataDxfId="2"/>
    <tableColumn id="17" name="Columna2" dataDxfId="1"/>
    <tableColumn id="18" name="ACTIVIDADES EJECUTADAS A 30-ABR-2016_x000a_(AVANCE)" dataDxfId="0"/>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jecutiv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8575" cap="flat" cmpd="sng" algn="ctr">
          <a:solidFill>
            <a:schemeClr val="phClr"/>
          </a:solidFill>
          <a:prstDash val="solid"/>
        </a:ln>
        <a:ln w="508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7"/>
  <sheetViews>
    <sheetView workbookViewId="0">
      <selection activeCell="B19" sqref="B19"/>
    </sheetView>
  </sheetViews>
  <sheetFormatPr baseColWidth="10" defaultRowHeight="12.75" x14ac:dyDescent="0.2"/>
  <cols>
    <col min="1" max="1" width="16.28515625" bestFit="1" customWidth="1"/>
    <col min="2" max="2" width="21.5703125" customWidth="1"/>
  </cols>
  <sheetData>
    <row r="2" spans="1:2" x14ac:dyDescent="0.2">
      <c r="A2" s="41" t="s">
        <v>1</v>
      </c>
      <c r="B2" t="s">
        <v>685</v>
      </c>
    </row>
    <row r="4" spans="1:2" x14ac:dyDescent="0.2">
      <c r="A4" s="41" t="s">
        <v>686</v>
      </c>
      <c r="B4" t="s">
        <v>601</v>
      </c>
    </row>
    <row r="5" spans="1:2" x14ac:dyDescent="0.2">
      <c r="A5" s="43" t="s">
        <v>83</v>
      </c>
      <c r="B5" s="42">
        <v>381</v>
      </c>
    </row>
    <row r="6" spans="1:2" x14ac:dyDescent="0.2">
      <c r="A6" s="43" t="s">
        <v>73</v>
      </c>
      <c r="B6" s="42">
        <v>78</v>
      </c>
    </row>
    <row r="7" spans="1:2" x14ac:dyDescent="0.2">
      <c r="A7" s="43" t="s">
        <v>61</v>
      </c>
      <c r="B7" s="42">
        <v>34</v>
      </c>
    </row>
    <row r="8" spans="1:2" x14ac:dyDescent="0.2">
      <c r="A8" s="43" t="s">
        <v>323</v>
      </c>
      <c r="B8" s="42">
        <v>22</v>
      </c>
    </row>
    <row r="9" spans="1:2" x14ac:dyDescent="0.2">
      <c r="A9" s="43" t="s">
        <v>74</v>
      </c>
      <c r="B9" s="42">
        <v>14</v>
      </c>
    </row>
    <row r="10" spans="1:2" x14ac:dyDescent="0.2">
      <c r="A10" s="43" t="s">
        <v>75</v>
      </c>
      <c r="B10" s="42">
        <v>13</v>
      </c>
    </row>
    <row r="11" spans="1:2" x14ac:dyDescent="0.2">
      <c r="A11" s="43" t="s">
        <v>65</v>
      </c>
      <c r="B11" s="42">
        <v>10</v>
      </c>
    </row>
    <row r="12" spans="1:2" x14ac:dyDescent="0.2">
      <c r="A12" s="43" t="s">
        <v>78</v>
      </c>
      <c r="B12" s="42">
        <v>9</v>
      </c>
    </row>
    <row r="13" spans="1:2" x14ac:dyDescent="0.2">
      <c r="A13" s="43" t="s">
        <v>90</v>
      </c>
      <c r="B13" s="42">
        <v>9</v>
      </c>
    </row>
    <row r="14" spans="1:2" x14ac:dyDescent="0.2">
      <c r="A14" s="43" t="s">
        <v>70</v>
      </c>
      <c r="B14" s="42">
        <v>9</v>
      </c>
    </row>
    <row r="15" spans="1:2" x14ac:dyDescent="0.2">
      <c r="A15" s="43" t="s">
        <v>66</v>
      </c>
      <c r="B15" s="42">
        <v>9</v>
      </c>
    </row>
    <row r="16" spans="1:2" x14ac:dyDescent="0.2">
      <c r="A16" s="43" t="s">
        <v>86</v>
      </c>
      <c r="B16" s="42">
        <v>8</v>
      </c>
    </row>
    <row r="17" spans="1:2" x14ac:dyDescent="0.2">
      <c r="A17" s="43" t="s">
        <v>88</v>
      </c>
      <c r="B17" s="42">
        <v>8</v>
      </c>
    </row>
    <row r="18" spans="1:2" x14ac:dyDescent="0.2">
      <c r="A18" s="43" t="s">
        <v>304</v>
      </c>
      <c r="B18" s="42">
        <v>7</v>
      </c>
    </row>
    <row r="19" spans="1:2" x14ac:dyDescent="0.2">
      <c r="A19" s="43" t="s">
        <v>64</v>
      </c>
      <c r="B19" s="42">
        <v>7</v>
      </c>
    </row>
    <row r="20" spans="1:2" x14ac:dyDescent="0.2">
      <c r="A20" s="43" t="s">
        <v>89</v>
      </c>
      <c r="B20" s="42">
        <v>7</v>
      </c>
    </row>
    <row r="21" spans="1:2" x14ac:dyDescent="0.2">
      <c r="A21" s="43" t="s">
        <v>67</v>
      </c>
      <c r="B21" s="42">
        <v>7</v>
      </c>
    </row>
    <row r="22" spans="1:2" x14ac:dyDescent="0.2">
      <c r="A22" s="43" t="s">
        <v>68</v>
      </c>
      <c r="B22" s="42">
        <v>7</v>
      </c>
    </row>
    <row r="23" spans="1:2" x14ac:dyDescent="0.2">
      <c r="A23" s="43" t="s">
        <v>71</v>
      </c>
      <c r="B23" s="42">
        <v>7</v>
      </c>
    </row>
    <row r="24" spans="1:2" x14ac:dyDescent="0.2">
      <c r="A24" s="43" t="s">
        <v>72</v>
      </c>
      <c r="B24" s="42">
        <v>6</v>
      </c>
    </row>
    <row r="25" spans="1:2" x14ac:dyDescent="0.2">
      <c r="A25" s="43" t="s">
        <v>60</v>
      </c>
      <c r="B25" s="42">
        <v>6</v>
      </c>
    </row>
    <row r="26" spans="1:2" x14ac:dyDescent="0.2">
      <c r="A26" s="43" t="s">
        <v>85</v>
      </c>
      <c r="B26" s="42">
        <v>6</v>
      </c>
    </row>
    <row r="27" spans="1:2" x14ac:dyDescent="0.2">
      <c r="A27" s="43" t="s">
        <v>87</v>
      </c>
      <c r="B27" s="42">
        <v>6</v>
      </c>
    </row>
    <row r="28" spans="1:2" x14ac:dyDescent="0.2">
      <c r="A28" s="43" t="s">
        <v>63</v>
      </c>
      <c r="B28" s="42">
        <v>6</v>
      </c>
    </row>
    <row r="29" spans="1:2" x14ac:dyDescent="0.2">
      <c r="A29" s="43" t="s">
        <v>82</v>
      </c>
      <c r="B29" s="42">
        <v>6</v>
      </c>
    </row>
    <row r="30" spans="1:2" x14ac:dyDescent="0.2">
      <c r="A30" s="43" t="s">
        <v>76</v>
      </c>
      <c r="B30" s="42">
        <v>4</v>
      </c>
    </row>
    <row r="31" spans="1:2" x14ac:dyDescent="0.2">
      <c r="A31" s="43" t="s">
        <v>80</v>
      </c>
      <c r="B31" s="42">
        <v>4</v>
      </c>
    </row>
    <row r="32" spans="1:2" x14ac:dyDescent="0.2">
      <c r="A32" s="43" t="s">
        <v>84</v>
      </c>
      <c r="B32" s="42">
        <v>4</v>
      </c>
    </row>
    <row r="33" spans="1:2" x14ac:dyDescent="0.2">
      <c r="A33" s="43" t="s">
        <v>62</v>
      </c>
      <c r="B33" s="42">
        <v>3</v>
      </c>
    </row>
    <row r="34" spans="1:2" x14ac:dyDescent="0.2">
      <c r="A34" s="43" t="s">
        <v>79</v>
      </c>
      <c r="B34" s="42">
        <v>3</v>
      </c>
    </row>
    <row r="35" spans="1:2" x14ac:dyDescent="0.2">
      <c r="A35" s="43" t="s">
        <v>69</v>
      </c>
      <c r="B35" s="42">
        <v>2</v>
      </c>
    </row>
    <row r="36" spans="1:2" x14ac:dyDescent="0.2">
      <c r="A36" s="43" t="s">
        <v>77</v>
      </c>
      <c r="B36" s="42">
        <v>2</v>
      </c>
    </row>
    <row r="37" spans="1:2" x14ac:dyDescent="0.2">
      <c r="A37" s="43" t="s">
        <v>602</v>
      </c>
      <c r="B37" s="42">
        <v>704</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M1080"/>
  <sheetViews>
    <sheetView showGridLines="0" tabSelected="1" zoomScaleNormal="100" zoomScaleSheetLayoutView="100" zoomScalePageLayoutView="70" workbookViewId="0">
      <selection activeCell="R10" sqref="R10"/>
    </sheetView>
  </sheetViews>
  <sheetFormatPr baseColWidth="10" defaultColWidth="10.85546875" defaultRowHeight="12.75" x14ac:dyDescent="0.2"/>
  <cols>
    <col min="1" max="1" width="9.28515625" style="40" customWidth="1"/>
    <col min="2" max="2" width="36" style="1" bestFit="1" customWidth="1"/>
    <col min="3" max="3" width="34.42578125" style="1" bestFit="1" customWidth="1"/>
    <col min="4" max="4" width="15.85546875" style="2" customWidth="1"/>
    <col min="5" max="5" width="33.5703125" style="1" bestFit="1" customWidth="1"/>
    <col min="6" max="6" width="27.7109375" style="40" bestFit="1" customWidth="1"/>
    <col min="7" max="7" width="9.85546875" style="40" customWidth="1"/>
    <col min="8" max="9" width="15" style="40" customWidth="1"/>
    <col min="10" max="10" width="10" style="40" customWidth="1"/>
    <col min="11" max="11" width="24.7109375" style="40" hidden="1" customWidth="1"/>
    <col min="12" max="12" width="22.28515625" style="40" hidden="1" customWidth="1"/>
    <col min="13" max="13" width="24.5703125" style="40" hidden="1" customWidth="1"/>
    <col min="14" max="14" width="22.28515625" style="40" hidden="1" customWidth="1"/>
    <col min="15" max="15" width="24.5703125" style="40" hidden="1" customWidth="1"/>
    <col min="16" max="16" width="11.7109375" style="40" hidden="1" customWidth="1"/>
    <col min="17" max="17" width="21.140625" style="39" hidden="1" customWidth="1"/>
    <col min="18" max="18" width="32.85546875" style="39" customWidth="1"/>
    <col min="19" max="60" width="10.85546875" style="39"/>
    <col min="61" max="16384" width="10.85546875" style="40"/>
  </cols>
  <sheetData>
    <row r="1" spans="1:44" x14ac:dyDescent="0.2">
      <c r="A1" s="129" t="s">
        <v>2</v>
      </c>
      <c r="B1" s="130"/>
      <c r="C1" s="130"/>
      <c r="D1" s="130"/>
      <c r="E1" s="130"/>
      <c r="F1" s="130"/>
      <c r="G1" s="131"/>
      <c r="H1" s="122"/>
      <c r="I1" s="122"/>
      <c r="J1" s="122"/>
      <c r="K1" s="122"/>
      <c r="L1" s="3"/>
      <c r="M1" s="3"/>
      <c r="N1" s="3"/>
      <c r="O1" s="3"/>
      <c r="P1" s="3"/>
    </row>
    <row r="2" spans="1:44" ht="20.25" customHeight="1" x14ac:dyDescent="0.2">
      <c r="A2" s="126" t="s">
        <v>29</v>
      </c>
      <c r="B2" s="127"/>
      <c r="C2" s="127"/>
      <c r="D2" s="127"/>
      <c r="E2" s="127"/>
      <c r="F2" s="127"/>
      <c r="G2" s="128"/>
      <c r="H2" s="122"/>
      <c r="I2" s="122"/>
      <c r="J2" s="122"/>
      <c r="K2" s="122"/>
      <c r="L2" s="4"/>
      <c r="M2" s="4"/>
      <c r="N2" s="4"/>
      <c r="O2" s="3"/>
      <c r="P2" s="3"/>
    </row>
    <row r="3" spans="1:44" ht="17.25" customHeight="1" x14ac:dyDescent="0.2">
      <c r="A3" s="129" t="s">
        <v>3</v>
      </c>
      <c r="B3" s="131"/>
      <c r="C3" s="123" t="s">
        <v>4</v>
      </c>
      <c r="D3" s="124"/>
      <c r="E3" s="124"/>
      <c r="F3" s="125"/>
      <c r="G3" s="38" t="s">
        <v>5</v>
      </c>
      <c r="H3" s="122"/>
      <c r="I3" s="122"/>
      <c r="J3" s="122"/>
      <c r="K3" s="122"/>
      <c r="L3" s="3"/>
      <c r="M3" s="3"/>
      <c r="N3" s="3"/>
      <c r="O3" s="3"/>
      <c r="P3" s="3"/>
    </row>
    <row r="4" spans="1:44" ht="17.25" customHeight="1" x14ac:dyDescent="0.2">
      <c r="A4" s="126" t="s">
        <v>51</v>
      </c>
      <c r="B4" s="128"/>
      <c r="C4" s="126" t="s">
        <v>28</v>
      </c>
      <c r="D4" s="127"/>
      <c r="E4" s="127"/>
      <c r="F4" s="128"/>
      <c r="G4" s="50" t="s">
        <v>53</v>
      </c>
      <c r="H4" s="122"/>
      <c r="I4" s="122"/>
      <c r="J4" s="122"/>
      <c r="K4" s="122"/>
      <c r="L4" s="4"/>
      <c r="M4" s="4"/>
      <c r="N4" s="4"/>
      <c r="O4" s="3"/>
      <c r="P4" s="3"/>
    </row>
    <row r="5" spans="1:44" ht="5.0999999999999996" customHeight="1" x14ac:dyDescent="0.2">
      <c r="B5" s="46"/>
      <c r="C5" s="27"/>
      <c r="D5" s="27"/>
      <c r="E5" s="27"/>
      <c r="F5" s="27"/>
      <c r="G5" s="27"/>
      <c r="H5" s="6"/>
      <c r="I5" s="6"/>
      <c r="J5" s="6"/>
      <c r="K5" s="6"/>
      <c r="L5" s="6"/>
      <c r="M5" s="6"/>
      <c r="N5" s="6"/>
      <c r="O5" s="6"/>
      <c r="P5" s="6"/>
      <c r="W5" s="40"/>
      <c r="X5" s="40"/>
      <c r="Y5" s="40"/>
      <c r="Z5" s="40"/>
      <c r="AA5" s="40"/>
      <c r="AB5" s="40"/>
      <c r="AC5" s="40"/>
      <c r="AD5" s="40"/>
      <c r="AE5" s="40"/>
      <c r="AF5" s="40"/>
      <c r="AG5" s="40"/>
      <c r="AH5" s="40"/>
      <c r="AI5" s="40"/>
      <c r="AJ5" s="40"/>
      <c r="AK5" s="40"/>
      <c r="AL5" s="40"/>
      <c r="AM5" s="40"/>
      <c r="AN5" s="40"/>
      <c r="AO5" s="40"/>
      <c r="AP5" s="40"/>
      <c r="AQ5" s="40"/>
      <c r="AR5" s="40"/>
    </row>
    <row r="6" spans="1:44" ht="49.5" customHeight="1" x14ac:dyDescent="0.2">
      <c r="A6" s="132" t="s">
        <v>30</v>
      </c>
      <c r="B6" s="133"/>
      <c r="C6" s="121" t="s">
        <v>57</v>
      </c>
      <c r="D6" s="121"/>
      <c r="E6" s="121"/>
      <c r="F6" s="121"/>
      <c r="G6" s="121"/>
      <c r="H6" s="121"/>
      <c r="I6" s="121"/>
      <c r="J6" s="121"/>
      <c r="K6" s="121"/>
      <c r="L6" s="5"/>
      <c r="M6" s="3"/>
      <c r="N6" s="5"/>
      <c r="O6" s="5"/>
      <c r="P6" s="5"/>
      <c r="W6" s="40"/>
      <c r="X6" s="40"/>
      <c r="Y6" s="40"/>
      <c r="Z6" s="40"/>
      <c r="AA6" s="40"/>
      <c r="AB6" s="40"/>
      <c r="AC6" s="40"/>
      <c r="AD6" s="40"/>
      <c r="AE6" s="40"/>
      <c r="AF6" s="40"/>
      <c r="AG6" s="40"/>
      <c r="AH6" s="40"/>
      <c r="AI6" s="40"/>
      <c r="AJ6" s="40"/>
      <c r="AK6" s="40"/>
      <c r="AL6" s="40"/>
      <c r="AM6" s="40"/>
      <c r="AN6" s="40"/>
      <c r="AO6" s="40"/>
      <c r="AP6" s="40"/>
      <c r="AQ6" s="40"/>
      <c r="AR6" s="40"/>
    </row>
    <row r="7" spans="1:44" ht="51.75" customHeight="1" x14ac:dyDescent="0.2">
      <c r="A7" s="132" t="s">
        <v>31</v>
      </c>
      <c r="B7" s="133"/>
      <c r="C7" s="121" t="s">
        <v>58</v>
      </c>
      <c r="D7" s="121"/>
      <c r="E7" s="121"/>
      <c r="F7" s="121"/>
      <c r="G7" s="121"/>
      <c r="H7" s="121"/>
      <c r="I7" s="121"/>
      <c r="J7" s="121"/>
      <c r="K7" s="121"/>
      <c r="L7" s="6"/>
      <c r="M7" s="6"/>
      <c r="N7" s="6"/>
      <c r="O7" s="6"/>
      <c r="P7" s="6"/>
      <c r="W7" s="40"/>
      <c r="X7" s="40"/>
      <c r="Y7" s="40"/>
      <c r="Z7" s="40"/>
      <c r="AA7" s="40"/>
      <c r="AB7" s="40"/>
      <c r="AC7" s="40"/>
      <c r="AD7" s="40"/>
      <c r="AE7" s="40"/>
      <c r="AF7" s="40"/>
      <c r="AG7" s="40"/>
      <c r="AH7" s="40"/>
      <c r="AI7" s="40"/>
      <c r="AJ7" s="40"/>
      <c r="AK7" s="40"/>
      <c r="AL7" s="40"/>
      <c r="AM7" s="40"/>
      <c r="AN7" s="40"/>
      <c r="AO7" s="40"/>
      <c r="AP7" s="40"/>
      <c r="AQ7" s="40"/>
      <c r="AR7" s="40"/>
    </row>
    <row r="8" spans="1:44" s="30" customFormat="1" ht="9" customHeight="1" x14ac:dyDescent="0.2">
      <c r="A8" s="48"/>
      <c r="B8" s="28"/>
      <c r="C8" s="28"/>
      <c r="D8" s="28"/>
      <c r="E8" s="28"/>
      <c r="F8" s="28"/>
      <c r="G8" s="28"/>
      <c r="H8" s="28"/>
      <c r="I8" s="28"/>
      <c r="J8" s="28"/>
      <c r="K8" s="28"/>
      <c r="L8" s="29"/>
      <c r="M8" s="29"/>
      <c r="N8" s="29"/>
      <c r="O8" s="29"/>
      <c r="P8" s="29"/>
    </row>
    <row r="9" spans="1:44" ht="13.5" customHeight="1" x14ac:dyDescent="0.2">
      <c r="A9" s="49"/>
      <c r="B9" s="26"/>
      <c r="C9" s="26"/>
      <c r="D9" s="26"/>
      <c r="E9" s="26"/>
      <c r="F9" s="26"/>
      <c r="G9" s="26"/>
      <c r="H9" s="31" t="s">
        <v>621</v>
      </c>
      <c r="I9" s="31" t="s">
        <v>108</v>
      </c>
      <c r="J9" s="31" t="s">
        <v>109</v>
      </c>
      <c r="K9" s="26"/>
      <c r="L9" s="26"/>
      <c r="M9" s="32" t="s">
        <v>621</v>
      </c>
      <c r="N9" s="32" t="s">
        <v>108</v>
      </c>
      <c r="O9" s="32" t="s">
        <v>109</v>
      </c>
      <c r="P9" s="6"/>
      <c r="W9" s="40"/>
      <c r="X9" s="40"/>
      <c r="Y9" s="40"/>
      <c r="Z9" s="40"/>
      <c r="AA9" s="40"/>
      <c r="AB9" s="40"/>
      <c r="AC9" s="40"/>
      <c r="AD9" s="40"/>
      <c r="AE9" s="40"/>
      <c r="AF9" s="40"/>
      <c r="AG9" s="40"/>
      <c r="AH9" s="40"/>
      <c r="AI9" s="40"/>
      <c r="AJ9" s="40"/>
      <c r="AK9" s="40"/>
      <c r="AL9" s="40"/>
      <c r="AM9" s="40"/>
      <c r="AN9" s="40"/>
      <c r="AO9" s="40"/>
      <c r="AP9" s="40"/>
      <c r="AQ9" s="40"/>
      <c r="AR9" s="40"/>
    </row>
    <row r="10" spans="1:44" ht="29.1" customHeight="1" x14ac:dyDescent="0.2">
      <c r="A10" s="49"/>
      <c r="B10" s="47" t="s">
        <v>13</v>
      </c>
      <c r="C10" s="109" t="s">
        <v>447</v>
      </c>
      <c r="D10" s="110"/>
      <c r="E10" s="111"/>
      <c r="F10" s="115" t="s">
        <v>92</v>
      </c>
      <c r="G10" s="116"/>
      <c r="H10" s="108"/>
      <c r="I10" s="108"/>
      <c r="J10" s="108">
        <v>2016</v>
      </c>
      <c r="K10" s="118" t="s">
        <v>112</v>
      </c>
      <c r="L10" s="119"/>
      <c r="M10" s="51"/>
      <c r="N10" s="51"/>
      <c r="O10" s="51"/>
      <c r="P10" s="5"/>
    </row>
    <row r="11" spans="1:44" ht="21" customHeight="1" x14ac:dyDescent="0.2">
      <c r="A11" s="120" t="s">
        <v>37</v>
      </c>
      <c r="B11" s="120"/>
      <c r="C11" s="120"/>
      <c r="D11" s="114" t="s">
        <v>52</v>
      </c>
      <c r="E11" s="114"/>
      <c r="F11" s="114"/>
      <c r="G11" s="114"/>
      <c r="H11" s="117" t="s">
        <v>448</v>
      </c>
      <c r="I11" s="117"/>
      <c r="J11" s="117"/>
      <c r="K11" s="112" t="s">
        <v>34</v>
      </c>
      <c r="L11" s="113"/>
      <c r="M11" s="112" t="s">
        <v>35</v>
      </c>
      <c r="N11" s="113"/>
      <c r="O11" s="112" t="s">
        <v>36</v>
      </c>
      <c r="P11" s="113"/>
    </row>
    <row r="12" spans="1:44" ht="21" customHeight="1" x14ac:dyDescent="0.2">
      <c r="A12" s="23"/>
      <c r="B12" s="23"/>
      <c r="C12" s="23"/>
      <c r="D12" s="87"/>
      <c r="E12" s="87"/>
      <c r="F12" s="87"/>
      <c r="G12" s="87"/>
      <c r="H12" s="23"/>
      <c r="I12" s="23"/>
      <c r="J12" s="88"/>
      <c r="K12" s="23"/>
      <c r="L12" s="23"/>
      <c r="M12" s="23"/>
      <c r="N12" s="23"/>
      <c r="O12" s="23"/>
      <c r="P12" s="23"/>
      <c r="Q12" s="89"/>
      <c r="R12" s="89"/>
    </row>
    <row r="13" spans="1:44" ht="48.75" customHeight="1" x14ac:dyDescent="0.2">
      <c r="A13" s="52" t="s">
        <v>887</v>
      </c>
      <c r="B13" s="53" t="s">
        <v>8</v>
      </c>
      <c r="C13" s="54" t="s">
        <v>7</v>
      </c>
      <c r="D13" s="54" t="s">
        <v>1</v>
      </c>
      <c r="E13" s="54" t="s">
        <v>9</v>
      </c>
      <c r="F13" s="54" t="s">
        <v>0</v>
      </c>
      <c r="G13" s="54" t="s">
        <v>27</v>
      </c>
      <c r="H13" s="55" t="s">
        <v>32</v>
      </c>
      <c r="I13" s="55" t="s">
        <v>33</v>
      </c>
      <c r="J13" s="55" t="s">
        <v>111</v>
      </c>
      <c r="K13" s="56" t="s">
        <v>22</v>
      </c>
      <c r="L13" s="56" t="s">
        <v>23</v>
      </c>
      <c r="M13" s="56" t="s">
        <v>24</v>
      </c>
      <c r="N13" s="56" t="s">
        <v>25</v>
      </c>
      <c r="O13" s="56" t="s">
        <v>26</v>
      </c>
      <c r="P13" s="56" t="s">
        <v>110</v>
      </c>
      <c r="Q13" s="56" t="s">
        <v>490</v>
      </c>
      <c r="R13" s="55" t="s">
        <v>687</v>
      </c>
    </row>
    <row r="14" spans="1:44" ht="56.25" x14ac:dyDescent="0.2">
      <c r="A14" s="68" t="s">
        <v>60</v>
      </c>
      <c r="B14" s="69" t="str">
        <f>IF('Plan de Acción'!$C14="","",VLOOKUP('Plan de Acción'!$C14,coca,2,))</f>
        <v>3. Dirigir la gestión del IDU hacia una Entidad transparente, fortalecida, coordinada y dinámica con el fin de asumir los retos de la Bogotá Humana.</v>
      </c>
      <c r="C14" s="69" t="s">
        <v>129</v>
      </c>
      <c r="D14" s="69" t="s">
        <v>6</v>
      </c>
      <c r="E14" s="69" t="s">
        <v>622</v>
      </c>
      <c r="F14" s="70" t="s">
        <v>954</v>
      </c>
      <c r="G14" s="71" t="s">
        <v>60</v>
      </c>
      <c r="H14" s="72">
        <v>42735</v>
      </c>
      <c r="I14" s="73">
        <v>42490</v>
      </c>
      <c r="J14" s="74">
        <v>0.33329999999999999</v>
      </c>
      <c r="K14" s="73"/>
      <c r="L14" s="73"/>
      <c r="M14" s="73"/>
      <c r="N14" s="73"/>
      <c r="O14" s="73"/>
      <c r="P14" s="73"/>
      <c r="Q14" s="75"/>
      <c r="R14" s="76" t="s">
        <v>959</v>
      </c>
    </row>
    <row r="15" spans="1:44" ht="67.5" x14ac:dyDescent="0.2">
      <c r="A15" s="77" t="s">
        <v>60</v>
      </c>
      <c r="B15" s="78" t="str">
        <f>IF('Plan de Acción'!$C15="","",VLOOKUP('Plan de Acción'!$C15,coca,2,))</f>
        <v>3. Dirigir la gestión del IDU hacia una Entidad transparente, fortalecida, coordinada y dinámica con el fin de asumir los retos de la Bogotá Humana.</v>
      </c>
      <c r="C15" s="78" t="s">
        <v>129</v>
      </c>
      <c r="D15" s="78" t="s">
        <v>6</v>
      </c>
      <c r="E15" s="78" t="s">
        <v>622</v>
      </c>
      <c r="F15" s="79" t="s">
        <v>955</v>
      </c>
      <c r="G15" s="80" t="s">
        <v>60</v>
      </c>
      <c r="H15" s="81">
        <v>42735</v>
      </c>
      <c r="I15" s="82">
        <v>42490</v>
      </c>
      <c r="J15" s="83" t="s">
        <v>860</v>
      </c>
      <c r="K15" s="84"/>
      <c r="L15" s="84"/>
      <c r="M15" s="84"/>
      <c r="N15" s="84"/>
      <c r="O15" s="84"/>
      <c r="P15" s="84"/>
      <c r="Q15" s="85"/>
      <c r="R15" s="86" t="s">
        <v>960</v>
      </c>
    </row>
    <row r="16" spans="1:44" ht="56.25" x14ac:dyDescent="0.2">
      <c r="A16" s="68" t="s">
        <v>60</v>
      </c>
      <c r="B16" s="69" t="str">
        <f>IF('Plan de Acción'!$C16="","",VLOOKUP('Plan de Acción'!$C16,coca,2,))</f>
        <v>3. Dirigir la gestión del IDU hacia una Entidad transparente, fortalecida, coordinada y dinámica con el fin de asumir los retos de la Bogotá Humana.</v>
      </c>
      <c r="C16" s="69" t="s">
        <v>129</v>
      </c>
      <c r="D16" s="69" t="s">
        <v>6</v>
      </c>
      <c r="E16" s="69" t="s">
        <v>622</v>
      </c>
      <c r="F16" s="70" t="s">
        <v>956</v>
      </c>
      <c r="G16" s="71" t="s">
        <v>60</v>
      </c>
      <c r="H16" s="72">
        <v>42735</v>
      </c>
      <c r="I16" s="73">
        <v>42490</v>
      </c>
      <c r="J16" s="74">
        <v>1</v>
      </c>
      <c r="K16" s="73"/>
      <c r="L16" s="73"/>
      <c r="M16" s="73"/>
      <c r="N16" s="73"/>
      <c r="O16" s="73"/>
      <c r="P16" s="73"/>
      <c r="Q16" s="75"/>
      <c r="R16" s="76" t="s">
        <v>961</v>
      </c>
    </row>
    <row r="17" spans="1:18" ht="56.25" x14ac:dyDescent="0.2">
      <c r="A17" s="77" t="s">
        <v>60</v>
      </c>
      <c r="B17" s="78" t="str">
        <f>IF('Plan de Acción'!$C17="","",VLOOKUP('Plan de Acción'!$C17,coca,2,))</f>
        <v>3. Dirigir la gestión del IDU hacia una Entidad transparente, fortalecida, coordinada y dinámica con el fin de asumir los retos de la Bogotá Humana.</v>
      </c>
      <c r="C17" s="78" t="s">
        <v>129</v>
      </c>
      <c r="D17" s="78" t="s">
        <v>6</v>
      </c>
      <c r="E17" s="78" t="s">
        <v>622</v>
      </c>
      <c r="F17" s="79" t="s">
        <v>957</v>
      </c>
      <c r="G17" s="80" t="s">
        <v>60</v>
      </c>
      <c r="H17" s="81">
        <v>42735</v>
      </c>
      <c r="I17" s="82">
        <v>42490</v>
      </c>
      <c r="J17" s="83">
        <v>0.17</v>
      </c>
      <c r="K17" s="84"/>
      <c r="L17" s="84"/>
      <c r="M17" s="84"/>
      <c r="N17" s="84"/>
      <c r="O17" s="84"/>
      <c r="P17" s="84"/>
      <c r="Q17" s="85"/>
      <c r="R17" s="86" t="s">
        <v>962</v>
      </c>
    </row>
    <row r="18" spans="1:18" ht="56.25" x14ac:dyDescent="0.2">
      <c r="A18" s="68" t="s">
        <v>60</v>
      </c>
      <c r="B18" s="69" t="str">
        <f>IF('Plan de Acción'!$C18="","",VLOOKUP('Plan de Acción'!$C18,coca,2,))</f>
        <v>3. Dirigir la gestión del IDU hacia una Entidad transparente, fortalecida, coordinada y dinámica con el fin de asumir los retos de la Bogotá Humana.</v>
      </c>
      <c r="C18" s="69" t="s">
        <v>129</v>
      </c>
      <c r="D18" s="69" t="s">
        <v>6</v>
      </c>
      <c r="E18" s="69" t="s">
        <v>622</v>
      </c>
      <c r="F18" s="70" t="s">
        <v>958</v>
      </c>
      <c r="G18" s="71" t="s">
        <v>60</v>
      </c>
      <c r="H18" s="72">
        <v>42735</v>
      </c>
      <c r="I18" s="73">
        <v>42490</v>
      </c>
      <c r="J18" s="74">
        <v>1</v>
      </c>
      <c r="K18" s="73"/>
      <c r="L18" s="73"/>
      <c r="M18" s="73"/>
      <c r="N18" s="73"/>
      <c r="O18" s="73"/>
      <c r="P18" s="73"/>
      <c r="Q18" s="75"/>
      <c r="R18" s="76" t="s">
        <v>963</v>
      </c>
    </row>
    <row r="19" spans="1:18" ht="56.25" x14ac:dyDescent="0.2">
      <c r="A19" s="77" t="s">
        <v>60</v>
      </c>
      <c r="B19" s="78" t="str">
        <f>IF('Plan de Acción'!$C19="","",VLOOKUP('Plan de Acción'!$C19,coca,2,))</f>
        <v>3. Dirigir la gestión del IDU hacia una Entidad transparente, fortalecida, coordinada y dinámica con el fin de asumir los retos de la Bogotá Humana.</v>
      </c>
      <c r="C19" s="78" t="s">
        <v>129</v>
      </c>
      <c r="D19" s="78" t="s">
        <v>6</v>
      </c>
      <c r="E19" s="78" t="s">
        <v>622</v>
      </c>
      <c r="F19" s="79" t="s">
        <v>965</v>
      </c>
      <c r="G19" s="80" t="s">
        <v>60</v>
      </c>
      <c r="H19" s="81">
        <v>42735</v>
      </c>
      <c r="I19" s="82">
        <v>42490</v>
      </c>
      <c r="J19" s="83">
        <v>0.33329999999999999</v>
      </c>
      <c r="K19" s="84"/>
      <c r="L19" s="84"/>
      <c r="M19" s="84"/>
      <c r="N19" s="84"/>
      <c r="O19" s="84"/>
      <c r="P19" s="84"/>
      <c r="Q19" s="85"/>
      <c r="R19" s="86" t="s">
        <v>964</v>
      </c>
    </row>
    <row r="20" spans="1:18" ht="45" x14ac:dyDescent="0.2">
      <c r="A20" s="68" t="s">
        <v>63</v>
      </c>
      <c r="B20" s="69" t="str">
        <f>IF('Plan de Acción'!$C20="","",VLOOKUP('Plan de Acción'!$C20,coca,2,))</f>
        <v>3. Dirigir la gestión del IDU hacia una Entidad transparente, fortalecida, coordinada y dinámica con el fin de asumir los retos de la Bogotá Humana.</v>
      </c>
      <c r="C20" s="69" t="s">
        <v>139</v>
      </c>
      <c r="D20" s="69" t="s">
        <v>49</v>
      </c>
      <c r="E20" s="69" t="s">
        <v>966</v>
      </c>
      <c r="F20" s="70" t="s">
        <v>967</v>
      </c>
      <c r="G20" s="71" t="s">
        <v>157</v>
      </c>
      <c r="H20" s="72">
        <v>42735</v>
      </c>
      <c r="I20" s="73"/>
      <c r="J20" s="74">
        <v>0.32</v>
      </c>
      <c r="K20" s="73"/>
      <c r="L20" s="73"/>
      <c r="M20" s="73"/>
      <c r="N20" s="73"/>
      <c r="O20" s="73"/>
      <c r="P20" s="73"/>
      <c r="Q20" s="75"/>
      <c r="R20" s="76" t="s">
        <v>854</v>
      </c>
    </row>
    <row r="21" spans="1:18" ht="45" x14ac:dyDescent="0.2">
      <c r="A21" s="77" t="s">
        <v>63</v>
      </c>
      <c r="B21" s="78" t="str">
        <f>IF('Plan de Acción'!$C21="","",VLOOKUP('Plan de Acción'!$C21,coca,2,))</f>
        <v>3. Dirigir la gestión del IDU hacia una Entidad transparente, fortalecida, coordinada y dinámica con el fin de asumir los retos de la Bogotá Humana.</v>
      </c>
      <c r="C21" s="78" t="s">
        <v>139</v>
      </c>
      <c r="D21" s="78" t="s">
        <v>49</v>
      </c>
      <c r="E21" s="78" t="s">
        <v>968</v>
      </c>
      <c r="F21" s="79" t="s">
        <v>967</v>
      </c>
      <c r="G21" s="80" t="s">
        <v>157</v>
      </c>
      <c r="H21" s="81">
        <v>42735</v>
      </c>
      <c r="I21" s="82"/>
      <c r="J21" s="83">
        <v>1</v>
      </c>
      <c r="K21" s="84"/>
      <c r="L21" s="84"/>
      <c r="M21" s="84"/>
      <c r="N21" s="84"/>
      <c r="O21" s="84"/>
      <c r="P21" s="84"/>
      <c r="Q21" s="85"/>
      <c r="R21" s="86" t="s">
        <v>855</v>
      </c>
    </row>
    <row r="22" spans="1:18" ht="56.25" x14ac:dyDescent="0.2">
      <c r="A22" s="68" t="s">
        <v>63</v>
      </c>
      <c r="B22" s="69" t="str">
        <f>IF('Plan de Acción'!$C22="","",VLOOKUP('Plan de Acción'!$C22,coca,2,))</f>
        <v>3. Dirigir la gestión del IDU hacia una Entidad transparente, fortalecida, coordinada y dinámica con el fin de asumir los retos de la Bogotá Humana.</v>
      </c>
      <c r="C22" s="69" t="s">
        <v>145</v>
      </c>
      <c r="D22" s="69" t="s">
        <v>50</v>
      </c>
      <c r="E22" s="69" t="s">
        <v>969</v>
      </c>
      <c r="F22" s="70" t="s">
        <v>970</v>
      </c>
      <c r="G22" s="71" t="s">
        <v>157</v>
      </c>
      <c r="H22" s="72">
        <v>42735</v>
      </c>
      <c r="I22" s="73"/>
      <c r="J22" s="74">
        <v>0</v>
      </c>
      <c r="K22" s="73"/>
      <c r="L22" s="73"/>
      <c r="M22" s="73"/>
      <c r="N22" s="73"/>
      <c r="O22" s="73"/>
      <c r="P22" s="73"/>
      <c r="Q22" s="75"/>
      <c r="R22" s="76" t="s">
        <v>857</v>
      </c>
    </row>
    <row r="23" spans="1:18" ht="56.25" x14ac:dyDescent="0.2">
      <c r="A23" s="77" t="s">
        <v>63</v>
      </c>
      <c r="B23" s="78" t="str">
        <f>IF('Plan de Acción'!$C23="","",VLOOKUP('Plan de Acción'!$C23,coca,2,))</f>
        <v>3. Dirigir la gestión del IDU hacia una Entidad transparente, fortalecida, coordinada y dinámica con el fin de asumir los retos de la Bogotá Humana.</v>
      </c>
      <c r="C23" s="78" t="s">
        <v>140</v>
      </c>
      <c r="D23" s="78" t="s">
        <v>49</v>
      </c>
      <c r="E23" s="78" t="s">
        <v>158</v>
      </c>
      <c r="F23" s="79" t="s">
        <v>967</v>
      </c>
      <c r="G23" s="80" t="s">
        <v>157</v>
      </c>
      <c r="H23" s="81">
        <v>42582</v>
      </c>
      <c r="I23" s="82"/>
      <c r="J23" s="83">
        <v>0.5</v>
      </c>
      <c r="K23" s="84"/>
      <c r="L23" s="84"/>
      <c r="M23" s="84"/>
      <c r="N23" s="84"/>
      <c r="O23" s="84"/>
      <c r="P23" s="84"/>
      <c r="Q23" s="85"/>
      <c r="R23" s="86" t="s">
        <v>856</v>
      </c>
    </row>
    <row r="24" spans="1:18" ht="45" x14ac:dyDescent="0.2">
      <c r="A24" s="68" t="s">
        <v>63</v>
      </c>
      <c r="B24" s="69" t="str">
        <f>IF('Plan de Acción'!$C24="","",VLOOKUP('Plan de Acción'!$C24,coca,2,))</f>
        <v>3. Dirigir la gestión del IDU hacia una Entidad transparente, fortalecida, coordinada y dinámica con el fin de asumir los retos de la Bogotá Humana.</v>
      </c>
      <c r="C24" s="69" t="s">
        <v>148</v>
      </c>
      <c r="D24" s="69" t="s">
        <v>49</v>
      </c>
      <c r="E24" s="69" t="s">
        <v>159</v>
      </c>
      <c r="F24" s="70" t="s">
        <v>971</v>
      </c>
      <c r="G24" s="71" t="s">
        <v>157</v>
      </c>
      <c r="H24" s="72">
        <v>42735</v>
      </c>
      <c r="I24" s="73"/>
      <c r="J24" s="74">
        <v>0</v>
      </c>
      <c r="K24" s="73"/>
      <c r="L24" s="73"/>
      <c r="M24" s="73"/>
      <c r="N24" s="73"/>
      <c r="O24" s="73"/>
      <c r="P24" s="73"/>
      <c r="Q24" s="75"/>
      <c r="R24" s="76" t="s">
        <v>909</v>
      </c>
    </row>
    <row r="25" spans="1:18" ht="56.25" x14ac:dyDescent="0.2">
      <c r="A25" s="77" t="s">
        <v>63</v>
      </c>
      <c r="B25" s="78" t="str">
        <f>IF('Plan de Acción'!$C25="","",VLOOKUP('Plan de Acción'!$C25,coca,2,))</f>
        <v>3. Dirigir la gestión del IDU hacia una Entidad transparente, fortalecida, coordinada y dinámica con el fin de asumir los retos de la Bogotá Humana.</v>
      </c>
      <c r="C25" s="78" t="s">
        <v>145</v>
      </c>
      <c r="D25" s="78" t="s">
        <v>49</v>
      </c>
      <c r="E25" s="78" t="s">
        <v>160</v>
      </c>
      <c r="F25" s="79" t="s">
        <v>967</v>
      </c>
      <c r="G25" s="80" t="s">
        <v>157</v>
      </c>
      <c r="H25" s="81">
        <v>42735</v>
      </c>
      <c r="I25" s="82"/>
      <c r="J25" s="83">
        <v>0</v>
      </c>
      <c r="K25" s="84"/>
      <c r="L25" s="84"/>
      <c r="M25" s="84"/>
      <c r="N25" s="84"/>
      <c r="O25" s="84"/>
      <c r="P25" s="84"/>
      <c r="Q25" s="85"/>
      <c r="R25" s="86" t="s">
        <v>857</v>
      </c>
    </row>
    <row r="26" spans="1:18" ht="45" x14ac:dyDescent="0.2">
      <c r="A26" s="68" t="s">
        <v>61</v>
      </c>
      <c r="B26" s="69" t="str">
        <f>IF('Plan de Acción'!$C26="","",VLOOKUP('Plan de Acción'!$C26,coca,2,))</f>
        <v>3. Dirigir la gestión del IDU hacia una Entidad transparente, fortalecida, coordinada y dinámica con el fin de asumir los retos de la Bogotá Humana.</v>
      </c>
      <c r="C26" s="69" t="s">
        <v>137</v>
      </c>
      <c r="D26" s="69" t="s">
        <v>10</v>
      </c>
      <c r="E26" s="69" t="s">
        <v>973</v>
      </c>
      <c r="F26" s="70" t="s">
        <v>972</v>
      </c>
      <c r="G26" s="71" t="s">
        <v>161</v>
      </c>
      <c r="H26" s="72">
        <v>42582</v>
      </c>
      <c r="I26" s="73"/>
      <c r="J26" s="74">
        <v>0</v>
      </c>
      <c r="K26" s="73"/>
      <c r="L26" s="73"/>
      <c r="M26" s="73"/>
      <c r="N26" s="73"/>
      <c r="O26" s="73"/>
      <c r="P26" s="73"/>
      <c r="Q26" s="75"/>
      <c r="R26" s="76" t="s">
        <v>861</v>
      </c>
    </row>
    <row r="27" spans="1:18" ht="45" x14ac:dyDescent="0.2">
      <c r="A27" s="77" t="s">
        <v>61</v>
      </c>
      <c r="B27" s="78" t="str">
        <f>IF('Plan de Acción'!$C27="","",VLOOKUP('Plan de Acción'!$C27,coca,2,))</f>
        <v>3. Dirigir la gestión del IDU hacia una Entidad transparente, fortalecida, coordinada y dinámica con el fin de asumir los retos de la Bogotá Humana.</v>
      </c>
      <c r="C27" s="78" t="s">
        <v>137</v>
      </c>
      <c r="D27" s="78" t="s">
        <v>10</v>
      </c>
      <c r="E27" s="78" t="s">
        <v>974</v>
      </c>
      <c r="F27" s="79" t="s">
        <v>975</v>
      </c>
      <c r="G27" s="80" t="s">
        <v>161</v>
      </c>
      <c r="H27" s="81">
        <v>42581</v>
      </c>
      <c r="I27" s="82"/>
      <c r="J27" s="83">
        <v>0</v>
      </c>
      <c r="K27" s="84"/>
      <c r="L27" s="84"/>
      <c r="M27" s="84"/>
      <c r="N27" s="84"/>
      <c r="O27" s="84"/>
      <c r="P27" s="84"/>
      <c r="Q27" s="85"/>
      <c r="R27" s="86" t="s">
        <v>861</v>
      </c>
    </row>
    <row r="28" spans="1:18" ht="45" x14ac:dyDescent="0.2">
      <c r="A28" s="68" t="s">
        <v>61</v>
      </c>
      <c r="B28" s="69" t="str">
        <f>IF('Plan de Acción'!$C28="","",VLOOKUP('Plan de Acción'!$C28,coca,2,))</f>
        <v>3. Dirigir la gestión del IDU hacia una Entidad transparente, fortalecida, coordinada y dinámica con el fin de asumir los retos de la Bogotá Humana.</v>
      </c>
      <c r="C28" s="69" t="s">
        <v>137</v>
      </c>
      <c r="D28" s="69" t="s">
        <v>10</v>
      </c>
      <c r="E28" s="69" t="s">
        <v>974</v>
      </c>
      <c r="F28" s="70" t="s">
        <v>976</v>
      </c>
      <c r="G28" s="71" t="s">
        <v>161</v>
      </c>
      <c r="H28" s="72">
        <v>42623</v>
      </c>
      <c r="I28" s="73"/>
      <c r="J28" s="74">
        <v>0</v>
      </c>
      <c r="K28" s="73"/>
      <c r="L28" s="73"/>
      <c r="M28" s="73"/>
      <c r="N28" s="73"/>
      <c r="O28" s="73"/>
      <c r="P28" s="73"/>
      <c r="Q28" s="75"/>
      <c r="R28" s="76" t="s">
        <v>861</v>
      </c>
    </row>
    <row r="29" spans="1:18" ht="56.25" x14ac:dyDescent="0.2">
      <c r="A29" s="77" t="s">
        <v>61</v>
      </c>
      <c r="B29" s="78" t="str">
        <f>IF('Plan de Acción'!$C29="","",VLOOKUP('Plan de Acción'!$C29,coca,2,))</f>
        <v>3. Dirigir la gestión del IDU hacia una Entidad transparente, fortalecida, coordinada y dinámica con el fin de asumir los retos de la Bogotá Humana.</v>
      </c>
      <c r="C29" s="78" t="s">
        <v>137</v>
      </c>
      <c r="D29" s="78" t="s">
        <v>10</v>
      </c>
      <c r="E29" s="78" t="s">
        <v>978</v>
      </c>
      <c r="F29" s="79" t="s">
        <v>977</v>
      </c>
      <c r="G29" s="80" t="s">
        <v>161</v>
      </c>
      <c r="H29" s="81">
        <v>42643</v>
      </c>
      <c r="I29" s="82"/>
      <c r="J29" s="83">
        <v>0</v>
      </c>
      <c r="K29" s="84"/>
      <c r="L29" s="84"/>
      <c r="M29" s="84"/>
      <c r="N29" s="84"/>
      <c r="O29" s="84"/>
      <c r="P29" s="84"/>
      <c r="Q29" s="85"/>
      <c r="R29" s="86" t="s">
        <v>861</v>
      </c>
    </row>
    <row r="30" spans="1:18" ht="56.25" x14ac:dyDescent="0.2">
      <c r="A30" s="68" t="s">
        <v>61</v>
      </c>
      <c r="B30" s="69" t="str">
        <f>IF('Plan de Acción'!$C30="","",VLOOKUP('Plan de Acción'!$C30,coca,2,))</f>
        <v>3. Dirigir la gestión del IDU hacia una Entidad transparente, fortalecida, coordinada y dinámica con el fin de asumir los retos de la Bogotá Humana.</v>
      </c>
      <c r="C30" s="69" t="s">
        <v>137</v>
      </c>
      <c r="D30" s="69" t="s">
        <v>10</v>
      </c>
      <c r="E30" s="69" t="s">
        <v>978</v>
      </c>
      <c r="F30" s="70" t="s">
        <v>979</v>
      </c>
      <c r="G30" s="71" t="s">
        <v>161</v>
      </c>
      <c r="H30" s="72">
        <v>42657</v>
      </c>
      <c r="I30" s="73"/>
      <c r="J30" s="74">
        <v>0</v>
      </c>
      <c r="K30" s="73"/>
      <c r="L30" s="73"/>
      <c r="M30" s="73"/>
      <c r="N30" s="73"/>
      <c r="O30" s="73"/>
      <c r="P30" s="73"/>
      <c r="Q30" s="75"/>
      <c r="R30" s="76" t="s">
        <v>861</v>
      </c>
    </row>
    <row r="31" spans="1:18" ht="56.25" x14ac:dyDescent="0.2">
      <c r="A31" s="77" t="s">
        <v>61</v>
      </c>
      <c r="B31" s="78" t="str">
        <f>IF('Plan de Acción'!$C31="","",VLOOKUP('Plan de Acción'!$C31,coca,2,))</f>
        <v>3. Dirigir la gestión del IDU hacia una Entidad transparente, fortalecida, coordinada y dinámica con el fin de asumir los retos de la Bogotá Humana.</v>
      </c>
      <c r="C31" s="78" t="s">
        <v>137</v>
      </c>
      <c r="D31" s="78" t="s">
        <v>10</v>
      </c>
      <c r="E31" s="78" t="s">
        <v>978</v>
      </c>
      <c r="F31" s="79" t="s">
        <v>980</v>
      </c>
      <c r="G31" s="80" t="s">
        <v>161</v>
      </c>
      <c r="H31" s="81">
        <v>42674</v>
      </c>
      <c r="I31" s="82"/>
      <c r="J31" s="83">
        <v>0</v>
      </c>
      <c r="K31" s="84"/>
      <c r="L31" s="84"/>
      <c r="M31" s="84"/>
      <c r="N31" s="84"/>
      <c r="O31" s="84"/>
      <c r="P31" s="84"/>
      <c r="Q31" s="85"/>
      <c r="R31" s="86" t="s">
        <v>861</v>
      </c>
    </row>
    <row r="32" spans="1:18" ht="56.25" x14ac:dyDescent="0.2">
      <c r="A32" s="68" t="s">
        <v>61</v>
      </c>
      <c r="B32" s="69" t="str">
        <f>IF('Plan de Acción'!$C32="","",VLOOKUP('Plan de Acción'!$C32,coca,2,))</f>
        <v>3. Dirigir la gestión del IDU hacia una Entidad transparente, fortalecida, coordinada y dinámica con el fin de asumir los retos de la Bogotá Humana.</v>
      </c>
      <c r="C32" s="69" t="s">
        <v>137</v>
      </c>
      <c r="D32" s="69" t="s">
        <v>10</v>
      </c>
      <c r="E32" s="69" t="s">
        <v>981</v>
      </c>
      <c r="F32" s="70" t="s">
        <v>162</v>
      </c>
      <c r="G32" s="71" t="s">
        <v>163</v>
      </c>
      <c r="H32" s="72">
        <v>42684</v>
      </c>
      <c r="I32" s="73"/>
      <c r="J32" s="74">
        <v>0</v>
      </c>
      <c r="K32" s="73"/>
      <c r="L32" s="73"/>
      <c r="M32" s="73"/>
      <c r="N32" s="73"/>
      <c r="O32" s="73"/>
      <c r="P32" s="73"/>
      <c r="Q32" s="75"/>
      <c r="R32" s="76" t="s">
        <v>861</v>
      </c>
    </row>
    <row r="33" spans="1:18" ht="56.25" x14ac:dyDescent="0.2">
      <c r="A33" s="77" t="s">
        <v>61</v>
      </c>
      <c r="B33" s="78" t="str">
        <f>IF('Plan de Acción'!$C33="","",VLOOKUP('Plan de Acción'!$C33,coca,2,))</f>
        <v>3. Dirigir la gestión del IDU hacia una Entidad transparente, fortalecida, coordinada y dinámica con el fin de asumir los retos de la Bogotá Humana.</v>
      </c>
      <c r="C33" s="78" t="s">
        <v>137</v>
      </c>
      <c r="D33" s="78" t="s">
        <v>10</v>
      </c>
      <c r="E33" s="78" t="s">
        <v>982</v>
      </c>
      <c r="F33" s="79" t="s">
        <v>983</v>
      </c>
      <c r="G33" s="80" t="s">
        <v>161</v>
      </c>
      <c r="H33" s="81">
        <v>42714</v>
      </c>
      <c r="I33" s="82"/>
      <c r="J33" s="83">
        <v>0</v>
      </c>
      <c r="K33" s="84"/>
      <c r="L33" s="84"/>
      <c r="M33" s="84"/>
      <c r="N33" s="84"/>
      <c r="O33" s="84"/>
      <c r="P33" s="84"/>
      <c r="Q33" s="85"/>
      <c r="R33" s="86" t="s">
        <v>861</v>
      </c>
    </row>
    <row r="34" spans="1:18" ht="45" x14ac:dyDescent="0.2">
      <c r="A34" s="68" t="s">
        <v>61</v>
      </c>
      <c r="B34" s="69" t="str">
        <f>IF('Plan de Acción'!$C34="","",VLOOKUP('Plan de Acción'!$C34,coca,2,))</f>
        <v>3. Dirigir la gestión del IDU hacia una Entidad transparente, fortalecida, coordinada y dinámica con el fin de asumir los retos de la Bogotá Humana.</v>
      </c>
      <c r="C34" s="69" t="s">
        <v>137</v>
      </c>
      <c r="D34" s="69" t="s">
        <v>10</v>
      </c>
      <c r="E34" s="69" t="s">
        <v>985</v>
      </c>
      <c r="F34" s="70" t="s">
        <v>984</v>
      </c>
      <c r="G34" s="71" t="s">
        <v>164</v>
      </c>
      <c r="H34" s="72">
        <v>42400</v>
      </c>
      <c r="I34" s="73"/>
      <c r="J34" s="74">
        <f>4/12</f>
        <v>0.33333333333333331</v>
      </c>
      <c r="K34" s="73"/>
      <c r="L34" s="73"/>
      <c r="M34" s="73"/>
      <c r="N34" s="73"/>
      <c r="O34" s="73"/>
      <c r="P34" s="73"/>
      <c r="Q34" s="75"/>
      <c r="R34" s="76" t="s">
        <v>910</v>
      </c>
    </row>
    <row r="35" spans="1:18" ht="45" x14ac:dyDescent="0.2">
      <c r="A35" s="77" t="s">
        <v>61</v>
      </c>
      <c r="B35" s="78" t="str">
        <f>IF('Plan de Acción'!$C35="","",VLOOKUP('Plan de Acción'!$C35,coca,2,))</f>
        <v>3. Dirigir la gestión del IDU hacia una Entidad transparente, fortalecida, coordinada y dinámica con el fin de asumir los retos de la Bogotá Humana.</v>
      </c>
      <c r="C35" s="78" t="s">
        <v>137</v>
      </c>
      <c r="D35" s="78" t="s">
        <v>10</v>
      </c>
      <c r="E35" s="78" t="s">
        <v>986</v>
      </c>
      <c r="F35" s="79" t="s">
        <v>987</v>
      </c>
      <c r="G35" s="80" t="s">
        <v>163</v>
      </c>
      <c r="H35" s="81">
        <v>42379</v>
      </c>
      <c r="I35" s="82">
        <v>42391</v>
      </c>
      <c r="J35" s="83">
        <v>1</v>
      </c>
      <c r="K35" s="84"/>
      <c r="L35" s="84"/>
      <c r="M35" s="84"/>
      <c r="N35" s="84"/>
      <c r="O35" s="84"/>
      <c r="P35" s="84"/>
      <c r="Q35" s="85"/>
      <c r="R35" s="86" t="s">
        <v>863</v>
      </c>
    </row>
    <row r="36" spans="1:18" ht="56.25" x14ac:dyDescent="0.2">
      <c r="A36" s="68" t="s">
        <v>61</v>
      </c>
      <c r="B36" s="69" t="str">
        <f>IF('Plan de Acción'!$C36="","",VLOOKUP('Plan de Acción'!$C36,coca,2,))</f>
        <v>3. Dirigir la gestión del IDU hacia una Entidad transparente, fortalecida, coordinada y dinámica con el fin de asumir los retos de la Bogotá Humana.</v>
      </c>
      <c r="C36" s="69" t="s">
        <v>137</v>
      </c>
      <c r="D36" s="69" t="s">
        <v>10</v>
      </c>
      <c r="E36" s="69" t="s">
        <v>988</v>
      </c>
      <c r="F36" s="70" t="s">
        <v>989</v>
      </c>
      <c r="G36" s="71" t="s">
        <v>164</v>
      </c>
      <c r="H36" s="72">
        <v>42704</v>
      </c>
      <c r="I36" s="73" t="s">
        <v>862</v>
      </c>
      <c r="J36" s="74">
        <f>2/4</f>
        <v>0.5</v>
      </c>
      <c r="K36" s="73"/>
      <c r="L36" s="73"/>
      <c r="M36" s="73"/>
      <c r="N36" s="73"/>
      <c r="O36" s="73"/>
      <c r="P36" s="73"/>
      <c r="Q36" s="75"/>
      <c r="R36" s="76" t="s">
        <v>864</v>
      </c>
    </row>
    <row r="37" spans="1:18" ht="45" x14ac:dyDescent="0.2">
      <c r="A37" s="77" t="s">
        <v>61</v>
      </c>
      <c r="B37" s="78" t="str">
        <f>IF('Plan de Acción'!$C37="","",VLOOKUP('Plan de Acción'!$C37,coca,2,))</f>
        <v>3. Dirigir la gestión del IDU hacia una Entidad transparente, fortalecida, coordinada y dinámica con el fin de asumir los retos de la Bogotá Humana.</v>
      </c>
      <c r="C37" s="78" t="s">
        <v>137</v>
      </c>
      <c r="D37" s="78" t="s">
        <v>10</v>
      </c>
      <c r="E37" s="78" t="s">
        <v>988</v>
      </c>
      <c r="F37" s="79" t="s">
        <v>990</v>
      </c>
      <c r="G37" s="80" t="s">
        <v>164</v>
      </c>
      <c r="H37" s="81">
        <v>42734</v>
      </c>
      <c r="I37" s="82"/>
      <c r="J37" s="83"/>
      <c r="K37" s="84"/>
      <c r="L37" s="84"/>
      <c r="M37" s="84"/>
      <c r="N37" s="84"/>
      <c r="O37" s="84"/>
      <c r="P37" s="84"/>
      <c r="Q37" s="85"/>
      <c r="R37" s="86" t="s">
        <v>1026</v>
      </c>
    </row>
    <row r="38" spans="1:18" ht="45" x14ac:dyDescent="0.2">
      <c r="A38" s="68" t="s">
        <v>61</v>
      </c>
      <c r="B38" s="69" t="str">
        <f>IF('Plan de Acción'!$C38="","",VLOOKUP('Plan de Acción'!$C38,coca,2,))</f>
        <v>3. Dirigir la gestión del IDU hacia una Entidad transparente, fortalecida, coordinada y dinámica con el fin de asumir los retos de la Bogotá Humana.</v>
      </c>
      <c r="C38" s="69" t="s">
        <v>137</v>
      </c>
      <c r="D38" s="69" t="s">
        <v>10</v>
      </c>
      <c r="E38" s="69" t="s">
        <v>988</v>
      </c>
      <c r="F38" s="70" t="s">
        <v>991</v>
      </c>
      <c r="G38" s="71" t="s">
        <v>164</v>
      </c>
      <c r="H38" s="72">
        <v>42734</v>
      </c>
      <c r="I38" s="73"/>
      <c r="J38" s="74">
        <v>0.33</v>
      </c>
      <c r="K38" s="73"/>
      <c r="L38" s="73"/>
      <c r="M38" s="73"/>
      <c r="N38" s="73"/>
      <c r="O38" s="73"/>
      <c r="P38" s="73"/>
      <c r="Q38" s="75"/>
      <c r="R38" s="76" t="s">
        <v>865</v>
      </c>
    </row>
    <row r="39" spans="1:18" ht="45" x14ac:dyDescent="0.2">
      <c r="A39" s="77" t="s">
        <v>61</v>
      </c>
      <c r="B39" s="78" t="str">
        <f>IF('Plan de Acción'!$C39="","",VLOOKUP('Plan de Acción'!$C39,coca,2,))</f>
        <v>3. Dirigir la gestión del IDU hacia una Entidad transparente, fortalecida, coordinada y dinámica con el fin de asumir los retos de la Bogotá Humana.</v>
      </c>
      <c r="C39" s="78" t="s">
        <v>137</v>
      </c>
      <c r="D39" s="78" t="s">
        <v>10</v>
      </c>
      <c r="E39" s="78" t="s">
        <v>988</v>
      </c>
      <c r="F39" s="79" t="s">
        <v>993</v>
      </c>
      <c r="G39" s="80" t="s">
        <v>165</v>
      </c>
      <c r="H39" s="81">
        <v>42735</v>
      </c>
      <c r="I39" s="82"/>
      <c r="J39" s="83"/>
      <c r="K39" s="84"/>
      <c r="L39" s="84"/>
      <c r="M39" s="84"/>
      <c r="N39" s="84"/>
      <c r="O39" s="84"/>
      <c r="P39" s="84"/>
      <c r="Q39" s="85"/>
      <c r="R39" s="86" t="s">
        <v>1026</v>
      </c>
    </row>
    <row r="40" spans="1:18" ht="45" x14ac:dyDescent="0.2">
      <c r="A40" s="68" t="s">
        <v>61</v>
      </c>
      <c r="B40" s="69" t="str">
        <f>IF('Plan de Acción'!$C40="","",VLOOKUP('Plan de Acción'!$C40,coca,2,))</f>
        <v>3. Dirigir la gestión del IDU hacia una Entidad transparente, fortalecida, coordinada y dinámica con el fin de asumir los retos de la Bogotá Humana.</v>
      </c>
      <c r="C40" s="69" t="s">
        <v>137</v>
      </c>
      <c r="D40" s="69" t="s">
        <v>10</v>
      </c>
      <c r="E40" s="69" t="s">
        <v>988</v>
      </c>
      <c r="F40" s="70" t="s">
        <v>994</v>
      </c>
      <c r="G40" s="71" t="s">
        <v>165</v>
      </c>
      <c r="H40" s="72">
        <v>42735</v>
      </c>
      <c r="I40" s="73"/>
      <c r="J40" s="74">
        <v>0.33</v>
      </c>
      <c r="K40" s="73"/>
      <c r="L40" s="73"/>
      <c r="M40" s="73"/>
      <c r="N40" s="73"/>
      <c r="O40" s="73"/>
      <c r="P40" s="73"/>
      <c r="Q40" s="75"/>
      <c r="R40" s="76" t="s">
        <v>1026</v>
      </c>
    </row>
    <row r="41" spans="1:18" ht="45" x14ac:dyDescent="0.2">
      <c r="A41" s="77" t="s">
        <v>61</v>
      </c>
      <c r="B41" s="78" t="str">
        <f>IF('Plan de Acción'!$C41="","",VLOOKUP('Plan de Acción'!$C41,coca,2,))</f>
        <v>3. Dirigir la gestión del IDU hacia una Entidad transparente, fortalecida, coordinada y dinámica con el fin de asumir los retos de la Bogotá Humana.</v>
      </c>
      <c r="C41" s="78" t="s">
        <v>137</v>
      </c>
      <c r="D41" s="78" t="s">
        <v>10</v>
      </c>
      <c r="E41" s="78" t="s">
        <v>988</v>
      </c>
      <c r="F41" s="79" t="s">
        <v>995</v>
      </c>
      <c r="G41" s="80" t="s">
        <v>165</v>
      </c>
      <c r="H41" s="81">
        <v>42735</v>
      </c>
      <c r="I41" s="82"/>
      <c r="J41" s="83">
        <v>0.33</v>
      </c>
      <c r="K41" s="84"/>
      <c r="L41" s="84"/>
      <c r="M41" s="84"/>
      <c r="N41" s="84"/>
      <c r="O41" s="84"/>
      <c r="P41" s="84"/>
      <c r="Q41" s="85"/>
      <c r="R41" s="86" t="s">
        <v>1026</v>
      </c>
    </row>
    <row r="42" spans="1:18" ht="45" x14ac:dyDescent="0.2">
      <c r="A42" s="68" t="s">
        <v>61</v>
      </c>
      <c r="B42" s="69" t="str">
        <f>IF('Plan de Acción'!$C42="","",VLOOKUP('Plan de Acción'!$C42,coca,2,))</f>
        <v>3. Dirigir la gestión del IDU hacia una Entidad transparente, fortalecida, coordinada y dinámica con el fin de asumir los retos de la Bogotá Humana.</v>
      </c>
      <c r="C42" s="69" t="s">
        <v>137</v>
      </c>
      <c r="D42" s="69" t="s">
        <v>10</v>
      </c>
      <c r="E42" s="69" t="s">
        <v>988</v>
      </c>
      <c r="F42" s="70" t="s">
        <v>996</v>
      </c>
      <c r="G42" s="71" t="s">
        <v>165</v>
      </c>
      <c r="H42" s="72">
        <v>42735</v>
      </c>
      <c r="I42" s="73"/>
      <c r="J42" s="74"/>
      <c r="K42" s="73"/>
      <c r="L42" s="73"/>
      <c r="M42" s="73"/>
      <c r="N42" s="73"/>
      <c r="O42" s="73"/>
      <c r="P42" s="73"/>
      <c r="Q42" s="75"/>
      <c r="R42" s="76" t="s">
        <v>1026</v>
      </c>
    </row>
    <row r="43" spans="1:18" ht="45" x14ac:dyDescent="0.2">
      <c r="A43" s="77" t="s">
        <v>61</v>
      </c>
      <c r="B43" s="78" t="str">
        <f>IF('Plan de Acción'!$C43="","",VLOOKUP('Plan de Acción'!$C43,coca,2,))</f>
        <v>3. Dirigir la gestión del IDU hacia una Entidad transparente, fortalecida, coordinada y dinámica con el fin de asumir los retos de la Bogotá Humana.</v>
      </c>
      <c r="C43" s="78" t="s">
        <v>137</v>
      </c>
      <c r="D43" s="78" t="s">
        <v>10</v>
      </c>
      <c r="E43" s="78" t="s">
        <v>988</v>
      </c>
      <c r="F43" s="79" t="s">
        <v>997</v>
      </c>
      <c r="G43" s="80" t="s">
        <v>163</v>
      </c>
      <c r="H43" s="81">
        <v>42734</v>
      </c>
      <c r="I43" s="82"/>
      <c r="J43" s="83"/>
      <c r="K43" s="84"/>
      <c r="L43" s="84"/>
      <c r="M43" s="84"/>
      <c r="N43" s="84"/>
      <c r="O43" s="84"/>
      <c r="P43" s="84"/>
      <c r="Q43" s="85"/>
      <c r="R43" s="86" t="s">
        <v>1026</v>
      </c>
    </row>
    <row r="44" spans="1:18" ht="45" x14ac:dyDescent="0.2">
      <c r="A44" s="68" t="s">
        <v>61</v>
      </c>
      <c r="B44" s="69" t="str">
        <f>IF('Plan de Acción'!$C44="","",VLOOKUP('Plan de Acción'!$C44,coca,2,))</f>
        <v>3. Dirigir la gestión del IDU hacia una Entidad transparente, fortalecida, coordinada y dinámica con el fin de asumir los retos de la Bogotá Humana.</v>
      </c>
      <c r="C44" s="69" t="s">
        <v>137</v>
      </c>
      <c r="D44" s="69" t="s">
        <v>10</v>
      </c>
      <c r="E44" s="69" t="s">
        <v>988</v>
      </c>
      <c r="F44" s="70" t="s">
        <v>998</v>
      </c>
      <c r="G44" s="71" t="s">
        <v>163</v>
      </c>
      <c r="H44" s="72" t="s">
        <v>166</v>
      </c>
      <c r="I44" s="73" t="s">
        <v>866</v>
      </c>
      <c r="J44" s="74">
        <v>1</v>
      </c>
      <c r="K44" s="73"/>
      <c r="L44" s="73"/>
      <c r="M44" s="73"/>
      <c r="N44" s="73"/>
      <c r="O44" s="73"/>
      <c r="P44" s="73"/>
      <c r="Q44" s="75"/>
      <c r="R44" s="76" t="s">
        <v>1026</v>
      </c>
    </row>
    <row r="45" spans="1:18" ht="45" x14ac:dyDescent="0.2">
      <c r="A45" s="77" t="s">
        <v>61</v>
      </c>
      <c r="B45" s="78" t="str">
        <f>IF('Plan de Acción'!$C45="","",VLOOKUP('Plan de Acción'!$C45,coca,2,))</f>
        <v>3. Dirigir la gestión del IDU hacia una Entidad transparente, fortalecida, coordinada y dinámica con el fin de asumir los retos de la Bogotá Humana.</v>
      </c>
      <c r="C45" s="78" t="s">
        <v>137</v>
      </c>
      <c r="D45" s="78" t="s">
        <v>10</v>
      </c>
      <c r="E45" s="78" t="s">
        <v>992</v>
      </c>
      <c r="F45" s="79" t="s">
        <v>999</v>
      </c>
      <c r="G45" s="80" t="s">
        <v>61</v>
      </c>
      <c r="H45" s="81">
        <v>42399</v>
      </c>
      <c r="I45" s="82"/>
      <c r="J45" s="83">
        <v>1</v>
      </c>
      <c r="K45" s="84"/>
      <c r="L45" s="84"/>
      <c r="M45" s="84"/>
      <c r="N45" s="84"/>
      <c r="O45" s="84"/>
      <c r="P45" s="84"/>
      <c r="Q45" s="85"/>
      <c r="R45" s="86" t="s">
        <v>1026</v>
      </c>
    </row>
    <row r="46" spans="1:18" ht="45" x14ac:dyDescent="0.2">
      <c r="A46" s="68" t="s">
        <v>61</v>
      </c>
      <c r="B46" s="69" t="str">
        <f>IF('Plan de Acción'!$C46="","",VLOOKUP('Plan de Acción'!$C46,coca,2,))</f>
        <v>3. Dirigir la gestión del IDU hacia una Entidad transparente, fortalecida, coordinada y dinámica con el fin de asumir los retos de la Bogotá Humana.</v>
      </c>
      <c r="C46" s="69" t="s">
        <v>137</v>
      </c>
      <c r="D46" s="69" t="s">
        <v>10</v>
      </c>
      <c r="E46" s="69" t="s">
        <v>992</v>
      </c>
      <c r="F46" s="70" t="s">
        <v>1000</v>
      </c>
      <c r="G46" s="71" t="s">
        <v>61</v>
      </c>
      <c r="H46" s="72">
        <v>42415</v>
      </c>
      <c r="I46" s="73"/>
      <c r="J46" s="74">
        <v>1</v>
      </c>
      <c r="K46" s="73"/>
      <c r="L46" s="73"/>
      <c r="M46" s="73"/>
      <c r="N46" s="73"/>
      <c r="O46" s="73"/>
      <c r="P46" s="73"/>
      <c r="Q46" s="75"/>
      <c r="R46" s="76" t="s">
        <v>1026</v>
      </c>
    </row>
    <row r="47" spans="1:18" ht="45" x14ac:dyDescent="0.2">
      <c r="A47" s="77" t="s">
        <v>61</v>
      </c>
      <c r="B47" s="78" t="str">
        <f>IF('Plan de Acción'!$C47="","",VLOOKUP('Plan de Acción'!$C47,coca,2,))</f>
        <v>3. Dirigir la gestión del IDU hacia una Entidad transparente, fortalecida, coordinada y dinámica con el fin de asumir los retos de la Bogotá Humana.</v>
      </c>
      <c r="C47" s="78" t="s">
        <v>137</v>
      </c>
      <c r="D47" s="78" t="s">
        <v>10</v>
      </c>
      <c r="E47" s="78" t="s">
        <v>992</v>
      </c>
      <c r="F47" s="79" t="s">
        <v>1001</v>
      </c>
      <c r="G47" s="80" t="s">
        <v>164</v>
      </c>
      <c r="H47" s="81">
        <v>42415</v>
      </c>
      <c r="I47" s="82">
        <v>42415</v>
      </c>
      <c r="J47" s="83">
        <v>1</v>
      </c>
      <c r="K47" s="84"/>
      <c r="L47" s="84"/>
      <c r="M47" s="84"/>
      <c r="N47" s="84"/>
      <c r="O47" s="84"/>
      <c r="P47" s="84"/>
      <c r="Q47" s="85"/>
      <c r="R47" s="86" t="s">
        <v>1026</v>
      </c>
    </row>
    <row r="48" spans="1:18" ht="45" x14ac:dyDescent="0.2">
      <c r="A48" s="77" t="s">
        <v>61</v>
      </c>
      <c r="B48" s="78" t="str">
        <f>IF('Plan de Acción'!$C48="","",VLOOKUP('Plan de Acción'!$C48,coca,2,))</f>
        <v>3. Dirigir la gestión del IDU hacia una Entidad transparente, fortalecida, coordinada y dinámica con el fin de asumir los retos de la Bogotá Humana.</v>
      </c>
      <c r="C48" s="78" t="s">
        <v>137</v>
      </c>
      <c r="D48" s="78" t="s">
        <v>10</v>
      </c>
      <c r="E48" s="78" t="s">
        <v>992</v>
      </c>
      <c r="F48" s="79" t="s">
        <v>1002</v>
      </c>
      <c r="G48" s="80" t="s">
        <v>61</v>
      </c>
      <c r="H48" s="81">
        <v>42399</v>
      </c>
      <c r="I48" s="82"/>
      <c r="J48" s="83">
        <v>1</v>
      </c>
      <c r="K48" s="84"/>
      <c r="L48" s="84"/>
      <c r="M48" s="84"/>
      <c r="N48" s="84"/>
      <c r="O48" s="84"/>
      <c r="P48" s="84"/>
      <c r="Q48" s="85"/>
      <c r="R48" s="86" t="s">
        <v>1026</v>
      </c>
    </row>
    <row r="49" spans="1:18" ht="45" x14ac:dyDescent="0.2">
      <c r="A49" s="77" t="s">
        <v>61</v>
      </c>
      <c r="B49" s="78" t="str">
        <f>IF('Plan de Acción'!$C49="","",VLOOKUP('Plan de Acción'!$C49,coca,2,))</f>
        <v>3. Dirigir la gestión del IDU hacia una Entidad transparente, fortalecida, coordinada y dinámica con el fin de asumir los retos de la Bogotá Humana.</v>
      </c>
      <c r="C49" s="78" t="s">
        <v>137</v>
      </c>
      <c r="D49" s="78" t="s">
        <v>10</v>
      </c>
      <c r="E49" s="78" t="s">
        <v>992</v>
      </c>
      <c r="F49" s="79" t="s">
        <v>1003</v>
      </c>
      <c r="G49" s="80" t="s">
        <v>163</v>
      </c>
      <c r="H49" s="81">
        <v>42735</v>
      </c>
      <c r="I49" s="82"/>
      <c r="J49" s="83"/>
      <c r="K49" s="84"/>
      <c r="L49" s="84"/>
      <c r="M49" s="84"/>
      <c r="N49" s="84"/>
      <c r="O49" s="84"/>
      <c r="P49" s="84"/>
      <c r="Q49" s="85"/>
      <c r="R49" s="86" t="s">
        <v>1026</v>
      </c>
    </row>
    <row r="50" spans="1:18" ht="45" x14ac:dyDescent="0.2">
      <c r="A50" s="68" t="s">
        <v>61</v>
      </c>
      <c r="B50" s="69" t="str">
        <f>IF('Plan de Acción'!$C50="","",VLOOKUP('Plan de Acción'!$C50,coca,2,))</f>
        <v>3. Dirigir la gestión del IDU hacia una Entidad transparente, fortalecida, coordinada y dinámica con el fin de asumir los retos de la Bogotá Humana.</v>
      </c>
      <c r="C50" s="69" t="s">
        <v>137</v>
      </c>
      <c r="D50" s="69" t="s">
        <v>10</v>
      </c>
      <c r="E50" s="69" t="s">
        <v>1004</v>
      </c>
      <c r="F50" s="70" t="s">
        <v>1005</v>
      </c>
      <c r="G50" s="71" t="s">
        <v>1024</v>
      </c>
      <c r="H50" s="72">
        <v>42735</v>
      </c>
      <c r="I50" s="73"/>
      <c r="J50" s="74"/>
      <c r="K50" s="73"/>
      <c r="L50" s="73"/>
      <c r="M50" s="73"/>
      <c r="N50" s="73"/>
      <c r="O50" s="73"/>
      <c r="P50" s="73"/>
      <c r="Q50" s="75"/>
      <c r="R50" s="76" t="s">
        <v>1026</v>
      </c>
    </row>
    <row r="51" spans="1:18" ht="45" x14ac:dyDescent="0.2">
      <c r="A51" s="77" t="s">
        <v>61</v>
      </c>
      <c r="B51" s="78" t="str">
        <f>IF('Plan de Acción'!$C51="","",VLOOKUP('Plan de Acción'!$C51,coca,2,))</f>
        <v>3. Dirigir la gestión del IDU hacia una Entidad transparente, fortalecida, coordinada y dinámica con el fin de asumir los retos de la Bogotá Humana.</v>
      </c>
      <c r="C51" s="78" t="s">
        <v>137</v>
      </c>
      <c r="D51" s="78" t="s">
        <v>167</v>
      </c>
      <c r="E51" s="78" t="s">
        <v>168</v>
      </c>
      <c r="F51" s="79" t="s">
        <v>1006</v>
      </c>
      <c r="G51" s="80" t="s">
        <v>1021</v>
      </c>
      <c r="H51" s="81">
        <v>42735</v>
      </c>
      <c r="I51" s="82"/>
      <c r="J51" s="83"/>
      <c r="K51" s="84"/>
      <c r="L51" s="84"/>
      <c r="M51" s="84"/>
      <c r="N51" s="84"/>
      <c r="O51" s="84"/>
      <c r="P51" s="84"/>
      <c r="Q51" s="85"/>
      <c r="R51" s="86" t="s">
        <v>1026</v>
      </c>
    </row>
    <row r="52" spans="1:18" ht="45" x14ac:dyDescent="0.2">
      <c r="A52" s="68" t="s">
        <v>61</v>
      </c>
      <c r="B52" s="69" t="str">
        <f>IF('Plan de Acción'!$C52="","",VLOOKUP('Plan de Acción'!$C52,coca,2,))</f>
        <v>3. Dirigir la gestión del IDU hacia una Entidad transparente, fortalecida, coordinada y dinámica con el fin de asumir los retos de la Bogotá Humana.</v>
      </c>
      <c r="C52" s="69" t="s">
        <v>148</v>
      </c>
      <c r="D52" s="69" t="s">
        <v>10</v>
      </c>
      <c r="E52" s="69" t="s">
        <v>1007</v>
      </c>
      <c r="F52" s="70" t="s">
        <v>623</v>
      </c>
      <c r="G52" s="71" t="s">
        <v>169</v>
      </c>
      <c r="H52" s="72">
        <v>42735</v>
      </c>
      <c r="I52" s="73">
        <v>42490</v>
      </c>
      <c r="J52" s="74">
        <v>0.4</v>
      </c>
      <c r="K52" s="73"/>
      <c r="L52" s="73"/>
      <c r="M52" s="73"/>
      <c r="N52" s="73"/>
      <c r="O52" s="73"/>
      <c r="P52" s="73"/>
      <c r="Q52" s="75"/>
      <c r="R52" s="76" t="s">
        <v>1026</v>
      </c>
    </row>
    <row r="53" spans="1:18" ht="33.75" x14ac:dyDescent="0.2">
      <c r="A53" s="77" t="s">
        <v>61</v>
      </c>
      <c r="B53" s="78" t="str">
        <f>IF('Plan de Acción'!$C53="","",VLOOKUP('Plan de Acción'!$C53,coca,2,))</f>
        <v>4. Consolidar una cultura organizacional basada en conocimiento, liderazgo, trabajo en equipo y comunicación asertiva.</v>
      </c>
      <c r="C53" s="78" t="s">
        <v>151</v>
      </c>
      <c r="D53" s="78" t="s">
        <v>10</v>
      </c>
      <c r="E53" s="78" t="s">
        <v>1008</v>
      </c>
      <c r="F53" s="79" t="s">
        <v>1009</v>
      </c>
      <c r="G53" s="80" t="s">
        <v>867</v>
      </c>
      <c r="H53" s="81">
        <v>42735</v>
      </c>
      <c r="I53" s="82"/>
      <c r="J53" s="83"/>
      <c r="K53" s="84"/>
      <c r="L53" s="84"/>
      <c r="M53" s="84"/>
      <c r="N53" s="84"/>
      <c r="O53" s="84"/>
      <c r="P53" s="84"/>
      <c r="Q53" s="85"/>
      <c r="R53" s="86" t="s">
        <v>1026</v>
      </c>
    </row>
    <row r="54" spans="1:18" ht="45" x14ac:dyDescent="0.2">
      <c r="A54" s="68" t="s">
        <v>61</v>
      </c>
      <c r="B54" s="69" t="str">
        <f>IF('Plan de Acción'!$C54="","",VLOOKUP('Plan de Acción'!$C54,coca,2,))</f>
        <v>3. Dirigir la gestión del IDU hacia una Entidad transparente, fortalecida, coordinada y dinámica con el fin de asumir los retos de la Bogotá Humana.</v>
      </c>
      <c r="C54" s="69" t="s">
        <v>133</v>
      </c>
      <c r="D54" s="69" t="s">
        <v>18</v>
      </c>
      <c r="E54" s="69" t="s">
        <v>1011</v>
      </c>
      <c r="F54" s="70" t="s">
        <v>1010</v>
      </c>
      <c r="G54" s="71" t="s">
        <v>170</v>
      </c>
      <c r="H54" s="72">
        <v>42735</v>
      </c>
      <c r="I54" s="73">
        <v>42400</v>
      </c>
      <c r="J54" s="74">
        <v>0.5</v>
      </c>
      <c r="K54" s="73"/>
      <c r="L54" s="73"/>
      <c r="M54" s="73"/>
      <c r="N54" s="73"/>
      <c r="O54" s="73"/>
      <c r="P54" s="73"/>
      <c r="Q54" s="75"/>
      <c r="R54" s="76" t="s">
        <v>1026</v>
      </c>
    </row>
    <row r="55" spans="1:18" ht="45" x14ac:dyDescent="0.2">
      <c r="A55" s="77" t="s">
        <v>61</v>
      </c>
      <c r="B55" s="78" t="str">
        <f>IF('Plan de Acción'!$C55="","",VLOOKUP('Plan de Acción'!$C55,coca,2,))</f>
        <v>3. Dirigir la gestión del IDU hacia una Entidad transparente, fortalecida, coordinada y dinámica con el fin de asumir los retos de la Bogotá Humana.</v>
      </c>
      <c r="C55" s="78" t="s">
        <v>133</v>
      </c>
      <c r="D55" s="78" t="s">
        <v>18</v>
      </c>
      <c r="E55" s="78" t="s">
        <v>624</v>
      </c>
      <c r="F55" s="79" t="s">
        <v>171</v>
      </c>
      <c r="G55" s="80" t="s">
        <v>170</v>
      </c>
      <c r="H55" s="81">
        <v>42617</v>
      </c>
      <c r="I55" s="82">
        <v>42412</v>
      </c>
      <c r="J55" s="83">
        <v>0.5</v>
      </c>
      <c r="K55" s="84"/>
      <c r="L55" s="84"/>
      <c r="M55" s="84"/>
      <c r="N55" s="84"/>
      <c r="O55" s="84"/>
      <c r="P55" s="84"/>
      <c r="Q55" s="85"/>
      <c r="R55" s="86" t="s">
        <v>1026</v>
      </c>
    </row>
    <row r="56" spans="1:18" ht="45" x14ac:dyDescent="0.2">
      <c r="A56" s="68" t="s">
        <v>61</v>
      </c>
      <c r="B56" s="69" t="str">
        <f>IF('Plan de Acción'!$C56="","",VLOOKUP('Plan de Acción'!$C56,coca,2,))</f>
        <v>3. Dirigir la gestión del IDU hacia una Entidad transparente, fortalecida, coordinada y dinámica con el fin de asumir los retos de la Bogotá Humana.</v>
      </c>
      <c r="C56" s="69" t="s">
        <v>133</v>
      </c>
      <c r="D56" s="69" t="s">
        <v>18</v>
      </c>
      <c r="E56" s="69" t="s">
        <v>172</v>
      </c>
      <c r="F56" s="70" t="s">
        <v>173</v>
      </c>
      <c r="G56" s="71" t="s">
        <v>174</v>
      </c>
      <c r="H56" s="72">
        <v>42735</v>
      </c>
      <c r="I56" s="73">
        <v>42490</v>
      </c>
      <c r="J56" s="74">
        <v>0.18</v>
      </c>
      <c r="K56" s="73"/>
      <c r="L56" s="73"/>
      <c r="M56" s="73"/>
      <c r="N56" s="73"/>
      <c r="O56" s="73"/>
      <c r="P56" s="73"/>
      <c r="Q56" s="75"/>
      <c r="R56" s="76" t="s">
        <v>1026</v>
      </c>
    </row>
    <row r="57" spans="1:18" ht="45" x14ac:dyDescent="0.2">
      <c r="A57" s="77" t="s">
        <v>61</v>
      </c>
      <c r="B57" s="78" t="str">
        <f>IF('Plan de Acción'!$C57="","",VLOOKUP('Plan de Acción'!$C57,coca,2,))</f>
        <v>3. Dirigir la gestión del IDU hacia una Entidad transparente, fortalecida, coordinada y dinámica con el fin de asumir los retos de la Bogotá Humana.</v>
      </c>
      <c r="C57" s="78" t="s">
        <v>140</v>
      </c>
      <c r="D57" s="78" t="s">
        <v>18</v>
      </c>
      <c r="E57" s="78" t="s">
        <v>175</v>
      </c>
      <c r="F57" s="79" t="s">
        <v>176</v>
      </c>
      <c r="G57" s="80" t="s">
        <v>174</v>
      </c>
      <c r="H57" s="81">
        <v>42735</v>
      </c>
      <c r="I57" s="82">
        <v>42490</v>
      </c>
      <c r="J57" s="83">
        <v>0.18</v>
      </c>
      <c r="K57" s="84"/>
      <c r="L57" s="84"/>
      <c r="M57" s="84"/>
      <c r="N57" s="84"/>
      <c r="O57" s="84"/>
      <c r="P57" s="84"/>
      <c r="Q57" s="85"/>
      <c r="R57" s="86" t="s">
        <v>1026</v>
      </c>
    </row>
    <row r="58" spans="1:18" ht="45" x14ac:dyDescent="0.2">
      <c r="A58" s="68" t="s">
        <v>61</v>
      </c>
      <c r="B58" s="69" t="str">
        <f>IF('Plan de Acción'!$C58="","",VLOOKUP('Plan de Acción'!$C58,coca,2,))</f>
        <v>3. Dirigir la gestión del IDU hacia una Entidad transparente, fortalecida, coordinada y dinámica con el fin de asumir los retos de la Bogotá Humana.</v>
      </c>
      <c r="C58" s="69" t="s">
        <v>140</v>
      </c>
      <c r="D58" s="69" t="s">
        <v>18</v>
      </c>
      <c r="E58" s="69" t="s">
        <v>177</v>
      </c>
      <c r="F58" s="70" t="s">
        <v>178</v>
      </c>
      <c r="G58" s="71" t="s">
        <v>179</v>
      </c>
      <c r="H58" s="72">
        <v>42735</v>
      </c>
      <c r="I58" s="73"/>
      <c r="J58" s="74">
        <v>0.33</v>
      </c>
      <c r="K58" s="73"/>
      <c r="L58" s="73"/>
      <c r="M58" s="73"/>
      <c r="N58" s="73"/>
      <c r="O58" s="73"/>
      <c r="P58" s="73"/>
      <c r="Q58" s="75"/>
      <c r="R58" s="76" t="s">
        <v>1026</v>
      </c>
    </row>
    <row r="59" spans="1:18" ht="45" x14ac:dyDescent="0.2">
      <c r="A59" s="77" t="s">
        <v>61</v>
      </c>
      <c r="B59" s="78" t="str">
        <f>IF('Plan de Acción'!$C59="","",VLOOKUP('Plan de Acción'!$C59,coca,2,))</f>
        <v>3. Dirigir la gestión del IDU hacia una Entidad transparente, fortalecida, coordinada y dinámica con el fin de asumir los retos de la Bogotá Humana.</v>
      </c>
      <c r="C59" s="78" t="s">
        <v>140</v>
      </c>
      <c r="D59" s="78" t="s">
        <v>18</v>
      </c>
      <c r="E59" s="78" t="s">
        <v>180</v>
      </c>
      <c r="F59" s="79" t="s">
        <v>181</v>
      </c>
      <c r="G59" s="80" t="s">
        <v>1025</v>
      </c>
      <c r="H59" s="81">
        <v>42735</v>
      </c>
      <c r="I59" s="82"/>
      <c r="J59" s="83"/>
      <c r="K59" s="84"/>
      <c r="L59" s="84"/>
      <c r="M59" s="84"/>
      <c r="N59" s="84"/>
      <c r="O59" s="84"/>
      <c r="P59" s="84"/>
      <c r="Q59" s="85"/>
      <c r="R59" s="86" t="s">
        <v>1026</v>
      </c>
    </row>
    <row r="60" spans="1:18" ht="56.25" x14ac:dyDescent="0.2">
      <c r="A60" s="68" t="s">
        <v>64</v>
      </c>
      <c r="B60" s="69" t="str">
        <f>IF('Plan de Acción'!$C60="","",VLOOKUP('Plan de Acción'!$C60,coca,2,))</f>
        <v>3. Dirigir la gestión del IDU hacia una Entidad transparente, fortalecida, coordinada y dinámica con el fin de asumir los retos de la Bogotá Humana.</v>
      </c>
      <c r="C60" s="69" t="s">
        <v>129</v>
      </c>
      <c r="D60" s="69" t="s">
        <v>42</v>
      </c>
      <c r="E60" s="69" t="s">
        <v>182</v>
      </c>
      <c r="F60" s="70" t="s">
        <v>183</v>
      </c>
      <c r="G60" s="71" t="s">
        <v>184</v>
      </c>
      <c r="H60" s="72">
        <v>42735</v>
      </c>
      <c r="I60" s="73"/>
      <c r="J60" s="74">
        <v>0.33300000000000002</v>
      </c>
      <c r="K60" s="73"/>
      <c r="L60" s="73"/>
      <c r="M60" s="73"/>
      <c r="N60" s="73"/>
      <c r="O60" s="73"/>
      <c r="P60" s="73"/>
      <c r="Q60" s="75"/>
      <c r="R60" s="76" t="s">
        <v>1026</v>
      </c>
    </row>
    <row r="61" spans="1:18" ht="56.25" x14ac:dyDescent="0.2">
      <c r="A61" s="77" t="s">
        <v>64</v>
      </c>
      <c r="B61" s="78" t="str">
        <f>IF('Plan de Acción'!$C61="","",VLOOKUP('Plan de Acción'!$C61,coca,2,))</f>
        <v>3. Dirigir la gestión del IDU hacia una Entidad transparente, fortalecida, coordinada y dinámica con el fin de asumir los retos de la Bogotá Humana.</v>
      </c>
      <c r="C61" s="78" t="s">
        <v>129</v>
      </c>
      <c r="D61" s="78" t="s">
        <v>42</v>
      </c>
      <c r="E61" s="78" t="s">
        <v>185</v>
      </c>
      <c r="F61" s="79" t="s">
        <v>186</v>
      </c>
      <c r="G61" s="80" t="s">
        <v>184</v>
      </c>
      <c r="H61" s="81">
        <v>42735</v>
      </c>
      <c r="I61" s="82"/>
      <c r="J61" s="83">
        <v>0.33300000000000002</v>
      </c>
      <c r="K61" s="84"/>
      <c r="L61" s="84"/>
      <c r="M61" s="84"/>
      <c r="N61" s="84"/>
      <c r="O61" s="84"/>
      <c r="P61" s="84"/>
      <c r="Q61" s="85"/>
      <c r="R61" s="86" t="s">
        <v>1026</v>
      </c>
    </row>
    <row r="62" spans="1:18" ht="45" x14ac:dyDescent="0.2">
      <c r="A62" s="68" t="s">
        <v>64</v>
      </c>
      <c r="B62" s="69" t="str">
        <f>IF('Plan de Acción'!$C62="","",VLOOKUP('Plan de Acción'!$C62,coca,2,))</f>
        <v>3. Dirigir la gestión del IDU hacia una Entidad transparente, fortalecida, coordinada y dinámica con el fin de asumir los retos de la Bogotá Humana.</v>
      </c>
      <c r="C62" s="69" t="s">
        <v>130</v>
      </c>
      <c r="D62" s="69" t="s">
        <v>42</v>
      </c>
      <c r="E62" s="69" t="s">
        <v>187</v>
      </c>
      <c r="F62" s="70" t="s">
        <v>188</v>
      </c>
      <c r="G62" s="71" t="s">
        <v>189</v>
      </c>
      <c r="H62" s="72">
        <v>42735</v>
      </c>
      <c r="I62" s="73"/>
      <c r="J62" s="74">
        <v>0.33300000000000002</v>
      </c>
      <c r="K62" s="73"/>
      <c r="L62" s="73"/>
      <c r="M62" s="73"/>
      <c r="N62" s="73"/>
      <c r="O62" s="73"/>
      <c r="P62" s="73"/>
      <c r="Q62" s="75"/>
      <c r="R62" s="76" t="s">
        <v>1026</v>
      </c>
    </row>
    <row r="63" spans="1:18" ht="45" x14ac:dyDescent="0.2">
      <c r="A63" s="77" t="s">
        <v>64</v>
      </c>
      <c r="B63" s="78" t="str">
        <f>IF('Plan de Acción'!$C63="","",VLOOKUP('Plan de Acción'!$C63,coca,2,))</f>
        <v>3. Dirigir la gestión del IDU hacia una Entidad transparente, fortalecida, coordinada y dinámica con el fin de asumir los retos de la Bogotá Humana.</v>
      </c>
      <c r="C63" s="78" t="s">
        <v>148</v>
      </c>
      <c r="D63" s="78" t="s">
        <v>42</v>
      </c>
      <c r="E63" s="78" t="s">
        <v>190</v>
      </c>
      <c r="F63" s="79" t="s">
        <v>191</v>
      </c>
      <c r="G63" s="80" t="s">
        <v>184</v>
      </c>
      <c r="H63" s="81">
        <v>42735</v>
      </c>
      <c r="I63" s="82"/>
      <c r="J63" s="83">
        <v>0.33300000000000002</v>
      </c>
      <c r="K63" s="84"/>
      <c r="L63" s="84"/>
      <c r="M63" s="84"/>
      <c r="N63" s="84"/>
      <c r="O63" s="84"/>
      <c r="P63" s="84"/>
      <c r="Q63" s="85"/>
      <c r="R63" s="86" t="s">
        <v>1026</v>
      </c>
    </row>
    <row r="64" spans="1:18" ht="56.25" x14ac:dyDescent="0.2">
      <c r="A64" s="68" t="s">
        <v>64</v>
      </c>
      <c r="B64" s="69" t="str">
        <f>IF('Plan de Acción'!$C64="","",VLOOKUP('Plan de Acción'!$C64,coca,2,))</f>
        <v>3. Dirigir la gestión del IDU hacia una Entidad transparente, fortalecida, coordinada y dinámica con el fin de asumir los retos de la Bogotá Humana.</v>
      </c>
      <c r="C64" s="69" t="s">
        <v>129</v>
      </c>
      <c r="D64" s="69" t="s">
        <v>42</v>
      </c>
      <c r="E64" s="69" t="s">
        <v>192</v>
      </c>
      <c r="F64" s="70" t="s">
        <v>193</v>
      </c>
      <c r="G64" s="71" t="s">
        <v>184</v>
      </c>
      <c r="H64" s="72">
        <v>42735</v>
      </c>
      <c r="I64" s="73"/>
      <c r="J64" s="74">
        <v>0.33</v>
      </c>
      <c r="K64" s="73"/>
      <c r="L64" s="73"/>
      <c r="M64" s="73"/>
      <c r="N64" s="73"/>
      <c r="O64" s="73"/>
      <c r="P64" s="73"/>
      <c r="Q64" s="75"/>
      <c r="R64" s="76" t="s">
        <v>1026</v>
      </c>
    </row>
    <row r="65" spans="1:18" ht="45" x14ac:dyDescent="0.2">
      <c r="A65" s="77" t="s">
        <v>64</v>
      </c>
      <c r="B65" s="78" t="str">
        <f>IF('Plan de Acción'!$C65="","",VLOOKUP('Plan de Acción'!$C65,coca,2,))</f>
        <v>3. Dirigir la gestión del IDU hacia una Entidad transparente, fortalecida, coordinada y dinámica con el fin de asumir los retos de la Bogotá Humana.</v>
      </c>
      <c r="C65" s="78" t="s">
        <v>130</v>
      </c>
      <c r="D65" s="78" t="s">
        <v>42</v>
      </c>
      <c r="E65" s="78" t="s">
        <v>194</v>
      </c>
      <c r="F65" s="79" t="s">
        <v>195</v>
      </c>
      <c r="G65" s="80" t="s">
        <v>196</v>
      </c>
      <c r="H65" s="81">
        <v>42735</v>
      </c>
      <c r="I65" s="82"/>
      <c r="J65" s="83">
        <v>0.33</v>
      </c>
      <c r="K65" s="84"/>
      <c r="L65" s="84"/>
      <c r="M65" s="84"/>
      <c r="N65" s="84"/>
      <c r="O65" s="84"/>
      <c r="P65" s="84"/>
      <c r="Q65" s="85"/>
      <c r="R65" s="86" t="s">
        <v>1026</v>
      </c>
    </row>
    <row r="66" spans="1:18" ht="45" x14ac:dyDescent="0.2">
      <c r="A66" s="68" t="s">
        <v>64</v>
      </c>
      <c r="B66" s="69" t="str">
        <f>IF('Plan de Acción'!$C66="","",VLOOKUP('Plan de Acción'!$C66,coca,2,))</f>
        <v>3. Dirigir la gestión del IDU hacia una Entidad transparente, fortalecida, coordinada y dinámica con el fin de asumir los retos de la Bogotá Humana.</v>
      </c>
      <c r="C66" s="69" t="s">
        <v>140</v>
      </c>
      <c r="D66" s="69" t="s">
        <v>42</v>
      </c>
      <c r="E66" s="69" t="s">
        <v>197</v>
      </c>
      <c r="F66" s="70" t="s">
        <v>198</v>
      </c>
      <c r="G66" s="71" t="s">
        <v>199</v>
      </c>
      <c r="H66" s="72">
        <v>42735</v>
      </c>
      <c r="I66" s="73"/>
      <c r="J66" s="74">
        <v>0.33</v>
      </c>
      <c r="K66" s="73"/>
      <c r="L66" s="73"/>
      <c r="M66" s="73"/>
      <c r="N66" s="73"/>
      <c r="O66" s="73"/>
      <c r="P66" s="73"/>
      <c r="Q66" s="75"/>
      <c r="R66" s="76" t="s">
        <v>1026</v>
      </c>
    </row>
    <row r="67" spans="1:18" ht="78.75" x14ac:dyDescent="0.2">
      <c r="A67" s="77" t="s">
        <v>65</v>
      </c>
      <c r="B67" s="78" t="str">
        <f>IF('Plan de Acción'!$C67="","",VLOOKUP('Plan de Acción'!$C67,coca,2,))</f>
        <v>1. Gestionar proyectos sostenibles en función del desarrollo urbano integral y estratégico a través de la inclusión de metodologías innovadoras.</v>
      </c>
      <c r="C67" s="78" t="s">
        <v>114</v>
      </c>
      <c r="D67" s="78" t="s">
        <v>44</v>
      </c>
      <c r="E67" s="78" t="s">
        <v>200</v>
      </c>
      <c r="F67" s="79" t="s">
        <v>201</v>
      </c>
      <c r="G67" s="80" t="s">
        <v>202</v>
      </c>
      <c r="H67" s="81">
        <v>42735</v>
      </c>
      <c r="I67" s="82">
        <v>42490</v>
      </c>
      <c r="J67" s="83">
        <v>0.25</v>
      </c>
      <c r="K67" s="84"/>
      <c r="L67" s="84"/>
      <c r="M67" s="84"/>
      <c r="N67" s="84"/>
      <c r="O67" s="84"/>
      <c r="P67" s="84"/>
      <c r="Q67" s="85"/>
      <c r="R67" s="86" t="s">
        <v>1026</v>
      </c>
    </row>
    <row r="68" spans="1:18" ht="78.75" x14ac:dyDescent="0.2">
      <c r="A68" s="68" t="s">
        <v>65</v>
      </c>
      <c r="B68" s="69" t="str">
        <f>IF('Plan de Acción'!$C68="","",VLOOKUP('Plan de Acción'!$C68,coca,2,))</f>
        <v>1. Gestionar proyectos sostenibles en función del desarrollo urbano integral y estratégico a través de la inclusión de metodologías innovadoras.</v>
      </c>
      <c r="C68" s="69" t="s">
        <v>114</v>
      </c>
      <c r="D68" s="69" t="s">
        <v>44</v>
      </c>
      <c r="E68" s="69" t="s">
        <v>203</v>
      </c>
      <c r="F68" s="70" t="s">
        <v>204</v>
      </c>
      <c r="G68" s="71" t="s">
        <v>202</v>
      </c>
      <c r="H68" s="72">
        <v>42735</v>
      </c>
      <c r="I68" s="73">
        <v>42490</v>
      </c>
      <c r="J68" s="74">
        <v>0.25</v>
      </c>
      <c r="K68" s="73"/>
      <c r="L68" s="73"/>
      <c r="M68" s="73"/>
      <c r="N68" s="73"/>
      <c r="O68" s="73"/>
      <c r="P68" s="73"/>
      <c r="Q68" s="75"/>
      <c r="R68" s="76" t="s">
        <v>1026</v>
      </c>
    </row>
    <row r="69" spans="1:18" ht="67.5" x14ac:dyDescent="0.2">
      <c r="A69" s="77" t="s">
        <v>65</v>
      </c>
      <c r="B69" s="78" t="str">
        <f>IF('Plan de Acción'!$C69="","",VLOOKUP('Plan de Acción'!$C69,coca,2,))</f>
        <v>1. Gestionar proyectos sostenibles en función del desarrollo urbano integral y estratégico a través de la inclusión de metodologías innovadoras.</v>
      </c>
      <c r="C69" s="78" t="s">
        <v>114</v>
      </c>
      <c r="D69" s="78" t="s">
        <v>19</v>
      </c>
      <c r="E69" s="78" t="s">
        <v>792</v>
      </c>
      <c r="F69" s="79" t="s">
        <v>213</v>
      </c>
      <c r="G69" s="80" t="s">
        <v>212</v>
      </c>
      <c r="H69" s="81">
        <v>42704</v>
      </c>
      <c r="I69" s="82">
        <v>42490</v>
      </c>
      <c r="J69" s="83">
        <v>0</v>
      </c>
      <c r="K69" s="84"/>
      <c r="L69" s="84"/>
      <c r="M69" s="84"/>
      <c r="N69" s="84"/>
      <c r="O69" s="84"/>
      <c r="P69" s="84"/>
      <c r="Q69" s="85"/>
      <c r="R69" s="86" t="s">
        <v>1026</v>
      </c>
    </row>
    <row r="70" spans="1:18" ht="56.25" x14ac:dyDescent="0.2">
      <c r="A70" s="68" t="s">
        <v>65</v>
      </c>
      <c r="B70" s="69" t="str">
        <f>IF('Plan de Acción'!$C70="","",VLOOKUP('Plan de Acción'!$C70,coca,2,))</f>
        <v>1. Gestionar proyectos sostenibles en función del desarrollo urbano integral y estratégico a través de la inclusión de metodologías innovadoras.</v>
      </c>
      <c r="C70" s="69" t="s">
        <v>114</v>
      </c>
      <c r="D70" s="69" t="s">
        <v>19</v>
      </c>
      <c r="E70" s="69" t="s">
        <v>793</v>
      </c>
      <c r="F70" s="70" t="s">
        <v>794</v>
      </c>
      <c r="G70" s="71" t="s">
        <v>212</v>
      </c>
      <c r="H70" s="72">
        <v>42551</v>
      </c>
      <c r="I70" s="73">
        <v>42490</v>
      </c>
      <c r="J70" s="74">
        <v>0.7</v>
      </c>
      <c r="K70" s="73"/>
      <c r="L70" s="73"/>
      <c r="M70" s="73"/>
      <c r="N70" s="73"/>
      <c r="O70" s="73"/>
      <c r="P70" s="73"/>
      <c r="Q70" s="75"/>
      <c r="R70" s="76" t="s">
        <v>1026</v>
      </c>
    </row>
    <row r="71" spans="1:18" ht="78.75" x14ac:dyDescent="0.2">
      <c r="A71" s="77" t="s">
        <v>65</v>
      </c>
      <c r="B71" s="78" t="str">
        <f>IF('Plan de Acción'!$C71="","",VLOOKUP('Plan de Acción'!$C71,coca,2,))</f>
        <v>1. Gestionar proyectos sostenibles en función del desarrollo urbano integral y estratégico a través de la inclusión de metodologías innovadoras.</v>
      </c>
      <c r="C71" s="78" t="s">
        <v>115</v>
      </c>
      <c r="D71" s="78" t="s">
        <v>15</v>
      </c>
      <c r="E71" s="78" t="s">
        <v>791</v>
      </c>
      <c r="F71" s="79" t="s">
        <v>206</v>
      </c>
      <c r="G71" s="80" t="s">
        <v>207</v>
      </c>
      <c r="H71" s="81">
        <v>42551</v>
      </c>
      <c r="I71" s="82">
        <v>42490</v>
      </c>
      <c r="J71" s="83">
        <v>0.5</v>
      </c>
      <c r="K71" s="84"/>
      <c r="L71" s="84"/>
      <c r="M71" s="84"/>
      <c r="N71" s="84"/>
      <c r="O71" s="84"/>
      <c r="P71" s="84"/>
      <c r="Q71" s="85"/>
      <c r="R71" s="86" t="s">
        <v>1026</v>
      </c>
    </row>
    <row r="72" spans="1:18" ht="101.25" x14ac:dyDescent="0.2">
      <c r="A72" s="68" t="s">
        <v>65</v>
      </c>
      <c r="B72" s="69" t="str">
        <f>IF('Plan de Acción'!$C72="","",VLOOKUP('Plan de Acción'!$C72,coca,2,))</f>
        <v>1. Gestionar proyectos sostenibles en función del desarrollo urbano integral y estratégico a través de la inclusión de metodologías innovadoras.</v>
      </c>
      <c r="C72" s="69" t="s">
        <v>115</v>
      </c>
      <c r="D72" s="69" t="s">
        <v>15</v>
      </c>
      <c r="E72" s="69" t="s">
        <v>208</v>
      </c>
      <c r="F72" s="70" t="s">
        <v>209</v>
      </c>
      <c r="G72" s="71" t="s">
        <v>210</v>
      </c>
      <c r="H72" s="72">
        <v>42735</v>
      </c>
      <c r="I72" s="73">
        <v>42490</v>
      </c>
      <c r="J72" s="74">
        <v>0.25</v>
      </c>
      <c r="K72" s="73"/>
      <c r="L72" s="73"/>
      <c r="M72" s="73"/>
      <c r="N72" s="73"/>
      <c r="O72" s="73"/>
      <c r="P72" s="73"/>
      <c r="Q72" s="75"/>
      <c r="R72" s="76" t="s">
        <v>1026</v>
      </c>
    </row>
    <row r="73" spans="1:18" ht="78.75" x14ac:dyDescent="0.2">
      <c r="A73" s="77" t="s">
        <v>65</v>
      </c>
      <c r="B73" s="78" t="str">
        <f>IF('Plan de Acción'!$C73="","",VLOOKUP('Plan de Acción'!$C73,coca,2,))</f>
        <v>1. Gestionar proyectos sostenibles en función del desarrollo urbano integral y estratégico a través de la inclusión de metodologías innovadoras.</v>
      </c>
      <c r="C73" s="78" t="s">
        <v>116</v>
      </c>
      <c r="D73" s="78" t="s">
        <v>15</v>
      </c>
      <c r="E73" s="78" t="s">
        <v>789</v>
      </c>
      <c r="F73" s="79" t="s">
        <v>790</v>
      </c>
      <c r="G73" s="80" t="s">
        <v>212</v>
      </c>
      <c r="H73" s="81">
        <v>42735</v>
      </c>
      <c r="I73" s="82">
        <v>42490</v>
      </c>
      <c r="J73" s="83">
        <v>0.23</v>
      </c>
      <c r="K73" s="84"/>
      <c r="L73" s="84"/>
      <c r="M73" s="84"/>
      <c r="N73" s="84"/>
      <c r="O73" s="84"/>
      <c r="P73" s="84"/>
      <c r="Q73" s="85"/>
      <c r="R73" s="86" t="s">
        <v>1026</v>
      </c>
    </row>
    <row r="74" spans="1:18" ht="78.75" x14ac:dyDescent="0.2">
      <c r="A74" s="68" t="s">
        <v>65</v>
      </c>
      <c r="B74" s="69" t="str">
        <f>IF('Plan de Acción'!$C74="","",VLOOKUP('Plan de Acción'!$C74,coca,2,))</f>
        <v>1. Gestionar proyectos sostenibles en función del desarrollo urbano integral y estratégico a través de la inclusión de metodologías innovadoras.</v>
      </c>
      <c r="C74" s="69" t="s">
        <v>119</v>
      </c>
      <c r="D74" s="69" t="s">
        <v>15</v>
      </c>
      <c r="E74" s="69" t="s">
        <v>787</v>
      </c>
      <c r="F74" s="70" t="s">
        <v>788</v>
      </c>
      <c r="G74" s="71" t="s">
        <v>205</v>
      </c>
      <c r="H74" s="72">
        <v>42735</v>
      </c>
      <c r="I74" s="73">
        <v>42490</v>
      </c>
      <c r="J74" s="74">
        <v>0.25</v>
      </c>
      <c r="K74" s="73"/>
      <c r="L74" s="73"/>
      <c r="M74" s="73"/>
      <c r="N74" s="73"/>
      <c r="O74" s="73"/>
      <c r="P74" s="73"/>
      <c r="Q74" s="75"/>
      <c r="R74" s="76" t="s">
        <v>1026</v>
      </c>
    </row>
    <row r="75" spans="1:18" ht="90" x14ac:dyDescent="0.2">
      <c r="A75" s="77" t="s">
        <v>65</v>
      </c>
      <c r="B75" s="78" t="str">
        <f>IF('Plan de Acción'!$C75="","",VLOOKUP('Plan de Acción'!$C75,coca,2,))</f>
        <v>2. Gestionar recursos para asegurar la sostenibilidad y mantenimiento de los proyectos a cargo del IDU</v>
      </c>
      <c r="C75" s="78" t="s">
        <v>124</v>
      </c>
      <c r="D75" s="78" t="s">
        <v>19</v>
      </c>
      <c r="E75" s="78" t="s">
        <v>786</v>
      </c>
      <c r="F75" s="79" t="s">
        <v>211</v>
      </c>
      <c r="G75" s="80" t="s">
        <v>212</v>
      </c>
      <c r="H75" s="81">
        <v>42735</v>
      </c>
      <c r="I75" s="82">
        <v>42490</v>
      </c>
      <c r="J75" s="83">
        <v>0.33</v>
      </c>
      <c r="K75" s="84"/>
      <c r="L75" s="84"/>
      <c r="M75" s="84"/>
      <c r="N75" s="84"/>
      <c r="O75" s="84"/>
      <c r="P75" s="84"/>
      <c r="Q75" s="85"/>
      <c r="R75" s="86" t="s">
        <v>1026</v>
      </c>
    </row>
    <row r="76" spans="1:18" ht="45" x14ac:dyDescent="0.2">
      <c r="A76" s="68" t="s">
        <v>65</v>
      </c>
      <c r="B76" s="69" t="str">
        <f>IF('Plan de Acción'!$C76="","",VLOOKUP('Plan de Acción'!$C76,coca,2,))</f>
        <v>3. Dirigir la gestión del IDU hacia una Entidad transparente, fortalecida, coordinada y dinámica con el fin de asumir los retos de la Bogotá Humana.</v>
      </c>
      <c r="C76" s="69" t="s">
        <v>131</v>
      </c>
      <c r="D76" s="69" t="s">
        <v>18</v>
      </c>
      <c r="E76" s="69" t="s">
        <v>214</v>
      </c>
      <c r="F76" s="70" t="s">
        <v>215</v>
      </c>
      <c r="G76" s="71" t="s">
        <v>216</v>
      </c>
      <c r="H76" s="72">
        <v>42551</v>
      </c>
      <c r="I76" s="73">
        <v>42490</v>
      </c>
      <c r="J76" s="74">
        <v>0.43</v>
      </c>
      <c r="K76" s="73"/>
      <c r="L76" s="73"/>
      <c r="M76" s="73"/>
      <c r="N76" s="73"/>
      <c r="O76" s="73"/>
      <c r="P76" s="73"/>
      <c r="Q76" s="75"/>
      <c r="R76" s="76" t="s">
        <v>1026</v>
      </c>
    </row>
    <row r="77" spans="1:18" ht="56.25" x14ac:dyDescent="0.2">
      <c r="A77" s="77" t="s">
        <v>67</v>
      </c>
      <c r="B77" s="78" t="str">
        <f>IF('Plan de Acción'!$C77="","",VLOOKUP('Plan de Acción'!$C77,coca,2,))</f>
        <v>1. Gestionar proyectos sostenibles en función del desarrollo urbano integral y estratégico a través de la inclusión de metodologías innovadoras.</v>
      </c>
      <c r="C77" s="78" t="s">
        <v>117</v>
      </c>
      <c r="D77" s="78" t="s">
        <v>46</v>
      </c>
      <c r="E77" s="78" t="s">
        <v>911</v>
      </c>
      <c r="F77" s="79" t="s">
        <v>881</v>
      </c>
      <c r="G77" s="80" t="s">
        <v>217</v>
      </c>
      <c r="H77" s="81">
        <v>42735</v>
      </c>
      <c r="I77" s="82"/>
      <c r="J77" s="83"/>
      <c r="K77" s="84"/>
      <c r="L77" s="84"/>
      <c r="M77" s="84"/>
      <c r="N77" s="84"/>
      <c r="O77" s="84"/>
      <c r="P77" s="84"/>
      <c r="Q77" s="85"/>
      <c r="R77" s="86" t="s">
        <v>1026</v>
      </c>
    </row>
    <row r="78" spans="1:18" ht="67.5" x14ac:dyDescent="0.2">
      <c r="A78" s="68" t="s">
        <v>67</v>
      </c>
      <c r="B78" s="69" t="str">
        <f>IF('Plan de Acción'!$C78="","",VLOOKUP('Plan de Acción'!$C78,coca,2,))</f>
        <v>1. Gestionar proyectos sostenibles en función del desarrollo urbano integral y estratégico a través de la inclusión de metodologías innovadoras.</v>
      </c>
      <c r="C78" s="69" t="s">
        <v>117</v>
      </c>
      <c r="D78" s="69" t="s">
        <v>47</v>
      </c>
      <c r="E78" s="69" t="s">
        <v>877</v>
      </c>
      <c r="F78" s="70" t="s">
        <v>882</v>
      </c>
      <c r="G78" s="71" t="s">
        <v>217</v>
      </c>
      <c r="H78" s="72">
        <v>42735</v>
      </c>
      <c r="I78" s="73"/>
      <c r="J78" s="74"/>
      <c r="K78" s="73"/>
      <c r="L78" s="73"/>
      <c r="M78" s="73"/>
      <c r="N78" s="73"/>
      <c r="O78" s="73"/>
      <c r="P78" s="73"/>
      <c r="Q78" s="75"/>
      <c r="R78" s="76" t="s">
        <v>1026</v>
      </c>
    </row>
    <row r="79" spans="1:18" ht="56.25" x14ac:dyDescent="0.2">
      <c r="A79" s="77" t="s">
        <v>67</v>
      </c>
      <c r="B79" s="78" t="str">
        <f>IF('Plan de Acción'!$C79="","",VLOOKUP('Plan de Acción'!$C79,coca,2,))</f>
        <v>1. Gestionar proyectos sostenibles en función del desarrollo urbano integral y estratégico a través de la inclusión de metodologías innovadoras.</v>
      </c>
      <c r="C79" s="78" t="s">
        <v>117</v>
      </c>
      <c r="D79" s="78" t="s">
        <v>47</v>
      </c>
      <c r="E79" s="78" t="s">
        <v>878</v>
      </c>
      <c r="F79" s="79" t="s">
        <v>883</v>
      </c>
      <c r="G79" s="80" t="s">
        <v>217</v>
      </c>
      <c r="H79" s="81">
        <v>42735</v>
      </c>
      <c r="I79" s="82"/>
      <c r="J79" s="83"/>
      <c r="K79" s="84"/>
      <c r="L79" s="84"/>
      <c r="M79" s="84"/>
      <c r="N79" s="84"/>
      <c r="O79" s="84"/>
      <c r="P79" s="84"/>
      <c r="Q79" s="85"/>
      <c r="R79" s="86" t="s">
        <v>1026</v>
      </c>
    </row>
    <row r="80" spans="1:18" ht="45" x14ac:dyDescent="0.2">
      <c r="A80" s="68" t="s">
        <v>67</v>
      </c>
      <c r="B80" s="69" t="str">
        <f>IF('Plan de Acción'!$C80="","",VLOOKUP('Plan de Acción'!$C80,coca,2,))</f>
        <v>1. Gestionar proyectos sostenibles en función del desarrollo urbano integral y estratégico a través de la inclusión de metodologías innovadoras.</v>
      </c>
      <c r="C80" s="69" t="s">
        <v>117</v>
      </c>
      <c r="D80" s="69" t="s">
        <v>47</v>
      </c>
      <c r="E80" s="69" t="s">
        <v>879</v>
      </c>
      <c r="F80" s="70" t="s">
        <v>884</v>
      </c>
      <c r="G80" s="71" t="s">
        <v>217</v>
      </c>
      <c r="H80" s="72">
        <v>42735</v>
      </c>
      <c r="I80" s="73"/>
      <c r="J80" s="74"/>
      <c r="K80" s="73"/>
      <c r="L80" s="73"/>
      <c r="M80" s="73"/>
      <c r="N80" s="73"/>
      <c r="O80" s="73"/>
      <c r="P80" s="73"/>
      <c r="Q80" s="75"/>
      <c r="R80" s="76" t="s">
        <v>1026</v>
      </c>
    </row>
    <row r="81" spans="1:18" ht="45" x14ac:dyDescent="0.2">
      <c r="A81" s="77" t="s">
        <v>67</v>
      </c>
      <c r="B81" s="78" t="str">
        <f>IF('Plan de Acción'!$C81="","",VLOOKUP('Plan de Acción'!$C81,coca,2,))</f>
        <v>3. Dirigir la gestión del IDU hacia una Entidad transparente, fortalecida, coordinada y dinámica con el fin de asumir los retos de la Bogotá Humana.</v>
      </c>
      <c r="C81" s="78" t="s">
        <v>146</v>
      </c>
      <c r="D81" s="78" t="s">
        <v>47</v>
      </c>
      <c r="E81" s="78" t="s">
        <v>218</v>
      </c>
      <c r="F81" s="79" t="s">
        <v>885</v>
      </c>
      <c r="G81" s="80" t="s">
        <v>217</v>
      </c>
      <c r="H81" s="81">
        <v>42735</v>
      </c>
      <c r="I81" s="82"/>
      <c r="J81" s="83"/>
      <c r="K81" s="84"/>
      <c r="L81" s="84"/>
      <c r="M81" s="84"/>
      <c r="N81" s="84"/>
      <c r="O81" s="84"/>
      <c r="P81" s="84"/>
      <c r="Q81" s="85"/>
      <c r="R81" s="86" t="s">
        <v>1026</v>
      </c>
    </row>
    <row r="82" spans="1:18" ht="56.25" x14ac:dyDescent="0.2">
      <c r="A82" s="68" t="s">
        <v>67</v>
      </c>
      <c r="B82" s="69" t="str">
        <f>IF('Plan de Acción'!$C82="","",VLOOKUP('Plan de Acción'!$C82,coca,2,))</f>
        <v>1. Gestionar proyectos sostenibles en función del desarrollo urbano integral y estratégico a través de la inclusión de metodologías innovadoras.</v>
      </c>
      <c r="C82" s="69" t="s">
        <v>117</v>
      </c>
      <c r="D82" s="69" t="s">
        <v>47</v>
      </c>
      <c r="E82" s="69" t="s">
        <v>912</v>
      </c>
      <c r="F82" s="70" t="s">
        <v>913</v>
      </c>
      <c r="G82" s="71" t="s">
        <v>217</v>
      </c>
      <c r="H82" s="72">
        <v>42735</v>
      </c>
      <c r="I82" s="73"/>
      <c r="J82" s="74"/>
      <c r="K82" s="73"/>
      <c r="L82" s="73"/>
      <c r="M82" s="73"/>
      <c r="N82" s="73"/>
      <c r="O82" s="73"/>
      <c r="P82" s="73"/>
      <c r="Q82" s="75"/>
      <c r="R82" s="76" t="s">
        <v>1026</v>
      </c>
    </row>
    <row r="83" spans="1:18" ht="78.75" x14ac:dyDescent="0.2">
      <c r="A83" s="77" t="s">
        <v>67</v>
      </c>
      <c r="B83" s="78" t="str">
        <f>IF('Plan de Acción'!$C83="","",VLOOKUP('Plan de Acción'!$C83,coca,2,))</f>
        <v>1. Gestionar proyectos sostenibles en función del desarrollo urbano integral y estratégico a través de la inclusión de metodologías innovadoras.</v>
      </c>
      <c r="C83" s="78" t="s">
        <v>116</v>
      </c>
      <c r="D83" s="78" t="s">
        <v>47</v>
      </c>
      <c r="E83" s="78" t="s">
        <v>880</v>
      </c>
      <c r="F83" s="79" t="s">
        <v>219</v>
      </c>
      <c r="G83" s="80" t="s">
        <v>217</v>
      </c>
      <c r="H83" s="81">
        <v>42735</v>
      </c>
      <c r="I83" s="82"/>
      <c r="J83" s="83"/>
      <c r="K83" s="84"/>
      <c r="L83" s="84"/>
      <c r="M83" s="84"/>
      <c r="N83" s="84"/>
      <c r="O83" s="84"/>
      <c r="P83" s="84"/>
      <c r="Q83" s="85"/>
      <c r="R83" s="86" t="s">
        <v>1026</v>
      </c>
    </row>
    <row r="84" spans="1:18" ht="56.25" x14ac:dyDescent="0.2">
      <c r="A84" s="68" t="s">
        <v>68</v>
      </c>
      <c r="B84" s="69" t="str">
        <f>IF('Plan de Acción'!$C84="","",VLOOKUP('Plan de Acción'!$C84,coca,2,))</f>
        <v>3. Dirigir la gestión del IDU hacia una Entidad transparente, fortalecida, coordinada y dinámica con el fin de asumir los retos de la Bogotá Humana.</v>
      </c>
      <c r="C84" s="69" t="s">
        <v>143</v>
      </c>
      <c r="D84" s="69" t="s">
        <v>11</v>
      </c>
      <c r="E84" s="69" t="s">
        <v>220</v>
      </c>
      <c r="F84" s="70" t="s">
        <v>221</v>
      </c>
      <c r="G84" s="71" t="s">
        <v>222</v>
      </c>
      <c r="H84" s="72" t="s">
        <v>223</v>
      </c>
      <c r="I84" s="73" t="s">
        <v>852</v>
      </c>
      <c r="J84" s="74" t="s">
        <v>308</v>
      </c>
      <c r="K84" s="73"/>
      <c r="L84" s="73"/>
      <c r="M84" s="73"/>
      <c r="N84" s="73"/>
      <c r="O84" s="73"/>
      <c r="P84" s="73"/>
      <c r="Q84" s="75"/>
      <c r="R84" s="76" t="s">
        <v>1026</v>
      </c>
    </row>
    <row r="85" spans="1:18" ht="67.5" x14ac:dyDescent="0.2">
      <c r="A85" s="77" t="s">
        <v>68</v>
      </c>
      <c r="B85" s="78" t="str">
        <f>IF('Plan de Acción'!$C85="","",VLOOKUP('Plan de Acción'!$C85,coca,2,))</f>
        <v>3. Dirigir la gestión del IDU hacia una Entidad transparente, fortalecida, coordinada y dinámica con el fin de asumir los retos de la Bogotá Humana.</v>
      </c>
      <c r="C85" s="78" t="s">
        <v>146</v>
      </c>
      <c r="D85" s="78" t="s">
        <v>11</v>
      </c>
      <c r="E85" s="78" t="s">
        <v>224</v>
      </c>
      <c r="F85" s="79" t="s">
        <v>225</v>
      </c>
      <c r="G85" s="80" t="s">
        <v>226</v>
      </c>
      <c r="H85" s="81">
        <v>42734</v>
      </c>
      <c r="I85" s="82" t="s">
        <v>853</v>
      </c>
      <c r="J85" s="83">
        <v>0.33</v>
      </c>
      <c r="K85" s="84"/>
      <c r="L85" s="84"/>
      <c r="M85" s="84"/>
      <c r="N85" s="84"/>
      <c r="O85" s="84"/>
      <c r="P85" s="84"/>
      <c r="Q85" s="85"/>
      <c r="R85" s="86" t="s">
        <v>1026</v>
      </c>
    </row>
    <row r="86" spans="1:18" ht="67.5" x14ac:dyDescent="0.2">
      <c r="A86" s="68" t="s">
        <v>68</v>
      </c>
      <c r="B86" s="69" t="str">
        <f>IF('Plan de Acción'!$C86="","",VLOOKUP('Plan de Acción'!$C86,coca,2,))</f>
        <v>3. Dirigir la gestión del IDU hacia una Entidad transparente, fortalecida, coordinada y dinámica con el fin de asumir los retos de la Bogotá Humana.</v>
      </c>
      <c r="C86" s="69" t="s">
        <v>146</v>
      </c>
      <c r="D86" s="69" t="s">
        <v>11</v>
      </c>
      <c r="E86" s="69" t="s">
        <v>227</v>
      </c>
      <c r="F86" s="70" t="s">
        <v>228</v>
      </c>
      <c r="G86" s="71" t="s">
        <v>226</v>
      </c>
      <c r="H86" s="72">
        <v>42735</v>
      </c>
      <c r="I86" s="73" t="s">
        <v>852</v>
      </c>
      <c r="J86" s="74" t="s">
        <v>852</v>
      </c>
      <c r="K86" s="73"/>
      <c r="L86" s="73"/>
      <c r="M86" s="73"/>
      <c r="N86" s="73"/>
      <c r="O86" s="73"/>
      <c r="P86" s="73"/>
      <c r="Q86" s="75"/>
      <c r="R86" s="76" t="s">
        <v>1026</v>
      </c>
    </row>
    <row r="87" spans="1:18" ht="67.5" x14ac:dyDescent="0.2">
      <c r="A87" s="77" t="s">
        <v>68</v>
      </c>
      <c r="B87" s="78" t="str">
        <f>IF('Plan de Acción'!$C87="","",VLOOKUP('Plan de Acción'!$C87,coca,2,))</f>
        <v>3. Dirigir la gestión del IDU hacia una Entidad transparente, fortalecida, coordinada y dinámica con el fin de asumir los retos de la Bogotá Humana.</v>
      </c>
      <c r="C87" s="78" t="s">
        <v>146</v>
      </c>
      <c r="D87" s="78" t="s">
        <v>11</v>
      </c>
      <c r="E87" s="78" t="s">
        <v>229</v>
      </c>
      <c r="F87" s="79" t="s">
        <v>230</v>
      </c>
      <c r="G87" s="80" t="s">
        <v>226</v>
      </c>
      <c r="H87" s="81">
        <v>42735</v>
      </c>
      <c r="I87" s="82" t="s">
        <v>853</v>
      </c>
      <c r="J87" s="83">
        <v>0.82250000000000001</v>
      </c>
      <c r="K87" s="84"/>
      <c r="L87" s="84"/>
      <c r="M87" s="84"/>
      <c r="N87" s="84"/>
      <c r="O87" s="84"/>
      <c r="P87" s="84"/>
      <c r="Q87" s="85"/>
      <c r="R87" s="86" t="s">
        <v>1026</v>
      </c>
    </row>
    <row r="88" spans="1:18" ht="67.5" x14ac:dyDescent="0.2">
      <c r="A88" s="68" t="s">
        <v>68</v>
      </c>
      <c r="B88" s="69" t="str">
        <f>IF('Plan de Acción'!$C88="","",VLOOKUP('Plan de Acción'!$C88,coca,2,))</f>
        <v>3. Dirigir la gestión del IDU hacia una Entidad transparente, fortalecida, coordinada y dinámica con el fin de asumir los retos de la Bogotá Humana.</v>
      </c>
      <c r="C88" s="69" t="s">
        <v>146</v>
      </c>
      <c r="D88" s="69" t="s">
        <v>11</v>
      </c>
      <c r="E88" s="69" t="s">
        <v>231</v>
      </c>
      <c r="F88" s="70" t="s">
        <v>232</v>
      </c>
      <c r="G88" s="71" t="s">
        <v>226</v>
      </c>
      <c r="H88" s="72">
        <v>42735</v>
      </c>
      <c r="I88" s="73" t="s">
        <v>853</v>
      </c>
      <c r="J88" s="74">
        <v>0.33</v>
      </c>
      <c r="K88" s="73"/>
      <c r="L88" s="73"/>
      <c r="M88" s="73"/>
      <c r="N88" s="73"/>
      <c r="O88" s="73"/>
      <c r="P88" s="73"/>
      <c r="Q88" s="75"/>
      <c r="R88" s="76" t="s">
        <v>1026</v>
      </c>
    </row>
    <row r="89" spans="1:18" ht="45" x14ac:dyDescent="0.2">
      <c r="A89" s="77" t="s">
        <v>68</v>
      </c>
      <c r="B89" s="78" t="str">
        <f>IF('Plan de Acción'!$C89="","",VLOOKUP('Plan de Acción'!$C89,coca,2,))</f>
        <v>3. Dirigir la gestión del IDU hacia una Entidad transparente, fortalecida, coordinada y dinámica con el fin de asumir los retos de la Bogotá Humana.</v>
      </c>
      <c r="C89" s="78" t="s">
        <v>146</v>
      </c>
      <c r="D89" s="78" t="s">
        <v>11</v>
      </c>
      <c r="E89" s="78" t="s">
        <v>233</v>
      </c>
      <c r="F89" s="79" t="s">
        <v>234</v>
      </c>
      <c r="G89" s="80" t="s">
        <v>235</v>
      </c>
      <c r="H89" s="81">
        <v>42735</v>
      </c>
      <c r="I89" s="82"/>
      <c r="J89" s="83"/>
      <c r="K89" s="84"/>
      <c r="L89" s="84"/>
      <c r="M89" s="84"/>
      <c r="N89" s="84"/>
      <c r="O89" s="84"/>
      <c r="P89" s="84"/>
      <c r="Q89" s="85"/>
      <c r="R89" s="86" t="s">
        <v>1026</v>
      </c>
    </row>
    <row r="90" spans="1:18" ht="56.25" x14ac:dyDescent="0.2">
      <c r="A90" s="68" t="s">
        <v>68</v>
      </c>
      <c r="B90" s="69" t="str">
        <f>IF('Plan de Acción'!$C90="","",VLOOKUP('Plan de Acción'!$C90,coca,2,))</f>
        <v>3. Dirigir la gestión del IDU hacia una Entidad transparente, fortalecida, coordinada y dinámica con el fin de asumir los retos de la Bogotá Humana.</v>
      </c>
      <c r="C90" s="69" t="s">
        <v>146</v>
      </c>
      <c r="D90" s="69" t="s">
        <v>11</v>
      </c>
      <c r="E90" s="69" t="s">
        <v>236</v>
      </c>
      <c r="F90" s="70" t="s">
        <v>237</v>
      </c>
      <c r="G90" s="71" t="s">
        <v>238</v>
      </c>
      <c r="H90" s="72" t="s">
        <v>223</v>
      </c>
      <c r="I90" s="73" t="s">
        <v>308</v>
      </c>
      <c r="J90" s="74" t="s">
        <v>308</v>
      </c>
      <c r="K90" s="73"/>
      <c r="L90" s="73"/>
      <c r="M90" s="73"/>
      <c r="N90" s="73"/>
      <c r="O90" s="73"/>
      <c r="P90" s="73"/>
      <c r="Q90" s="75"/>
      <c r="R90" s="76" t="s">
        <v>1026</v>
      </c>
    </row>
    <row r="91" spans="1:18" ht="45" x14ac:dyDescent="0.2">
      <c r="A91" s="90" t="s">
        <v>66</v>
      </c>
      <c r="B91" s="91" t="s">
        <v>126</v>
      </c>
      <c r="C91" s="91" t="s">
        <v>131</v>
      </c>
      <c r="D91" s="91" t="s">
        <v>18</v>
      </c>
      <c r="E91" s="91" t="s">
        <v>239</v>
      </c>
      <c r="F91" s="92" t="s">
        <v>625</v>
      </c>
      <c r="G91" s="93" t="s">
        <v>240</v>
      </c>
      <c r="H91" s="94" t="s">
        <v>254</v>
      </c>
      <c r="I91" s="95">
        <v>42490</v>
      </c>
      <c r="J91" s="96">
        <v>0.3</v>
      </c>
      <c r="K91" s="98"/>
      <c r="L91" s="95"/>
      <c r="M91" s="95"/>
      <c r="N91" s="95"/>
      <c r="O91" s="95"/>
      <c r="P91" s="95"/>
      <c r="Q91" s="97"/>
      <c r="R91" s="98" t="s">
        <v>1027</v>
      </c>
    </row>
    <row r="92" spans="1:18" ht="213.75" x14ac:dyDescent="0.2">
      <c r="A92" s="99" t="s">
        <v>66</v>
      </c>
      <c r="B92" s="100" t="s">
        <v>126</v>
      </c>
      <c r="C92" s="100" t="s">
        <v>131</v>
      </c>
      <c r="D92" s="100" t="s">
        <v>18</v>
      </c>
      <c r="E92" s="100" t="s">
        <v>626</v>
      </c>
      <c r="F92" s="101" t="s">
        <v>627</v>
      </c>
      <c r="G92" s="102" t="s">
        <v>241</v>
      </c>
      <c r="H92" s="103" t="s">
        <v>254</v>
      </c>
      <c r="I92" s="104">
        <v>42124</v>
      </c>
      <c r="J92" s="105">
        <v>0.37</v>
      </c>
      <c r="K92" s="107"/>
      <c r="L92" s="104"/>
      <c r="M92" s="104"/>
      <c r="N92" s="104"/>
      <c r="O92" s="104"/>
      <c r="P92" s="104"/>
      <c r="Q92" s="106"/>
      <c r="R92" s="107" t="s">
        <v>1028</v>
      </c>
    </row>
    <row r="93" spans="1:18" ht="90" x14ac:dyDescent="0.2">
      <c r="A93" s="90" t="s">
        <v>66</v>
      </c>
      <c r="B93" s="91" t="s">
        <v>126</v>
      </c>
      <c r="C93" s="91" t="s">
        <v>131</v>
      </c>
      <c r="D93" s="91" t="s">
        <v>12</v>
      </c>
      <c r="E93" s="91" t="s">
        <v>242</v>
      </c>
      <c r="F93" s="92" t="s">
        <v>628</v>
      </c>
      <c r="G93" s="93" t="s">
        <v>243</v>
      </c>
      <c r="H93" s="94" t="s">
        <v>255</v>
      </c>
      <c r="I93" s="95">
        <v>42490</v>
      </c>
      <c r="J93" s="96">
        <v>0.22</v>
      </c>
      <c r="K93" s="98"/>
      <c r="L93" s="95"/>
      <c r="M93" s="95"/>
      <c r="N93" s="95"/>
      <c r="O93" s="95"/>
      <c r="P93" s="95"/>
      <c r="Q93" s="97"/>
      <c r="R93" s="98" t="s">
        <v>1029</v>
      </c>
    </row>
    <row r="94" spans="1:18" ht="409.5" x14ac:dyDescent="0.2">
      <c r="A94" s="99" t="s">
        <v>66</v>
      </c>
      <c r="B94" s="100" t="s">
        <v>126</v>
      </c>
      <c r="C94" s="100" t="s">
        <v>131</v>
      </c>
      <c r="D94" s="100" t="s">
        <v>18</v>
      </c>
      <c r="E94" s="100" t="s">
        <v>244</v>
      </c>
      <c r="F94" s="101" t="s">
        <v>629</v>
      </c>
      <c r="G94" s="102" t="s">
        <v>240</v>
      </c>
      <c r="H94" s="103" t="s">
        <v>255</v>
      </c>
      <c r="I94" s="104">
        <v>42124</v>
      </c>
      <c r="J94" s="105">
        <v>0.38</v>
      </c>
      <c r="K94" s="107"/>
      <c r="L94" s="104"/>
      <c r="M94" s="104"/>
      <c r="N94" s="104"/>
      <c r="O94" s="104"/>
      <c r="P94" s="104"/>
      <c r="Q94" s="106"/>
      <c r="R94" s="107" t="s">
        <v>1030</v>
      </c>
    </row>
    <row r="95" spans="1:18" ht="56.25" x14ac:dyDescent="0.2">
      <c r="A95" s="90" t="s">
        <v>66</v>
      </c>
      <c r="B95" s="91" t="s">
        <v>113</v>
      </c>
      <c r="C95" s="91" t="s">
        <v>114</v>
      </c>
      <c r="D95" s="91" t="s">
        <v>17</v>
      </c>
      <c r="E95" s="91" t="s">
        <v>245</v>
      </c>
      <c r="F95" s="92" t="s">
        <v>246</v>
      </c>
      <c r="G95" s="93" t="s">
        <v>247</v>
      </c>
      <c r="H95" s="94" t="s">
        <v>254</v>
      </c>
      <c r="I95" s="95">
        <v>42490</v>
      </c>
      <c r="J95" s="96">
        <v>0.28000000000000003</v>
      </c>
      <c r="K95" s="98"/>
      <c r="L95" s="95"/>
      <c r="M95" s="95"/>
      <c r="N95" s="95"/>
      <c r="O95" s="95"/>
      <c r="P95" s="95"/>
      <c r="Q95" s="97"/>
      <c r="R95" s="98" t="s">
        <v>1031</v>
      </c>
    </row>
    <row r="96" spans="1:18" ht="78.75" x14ac:dyDescent="0.2">
      <c r="A96" s="99" t="s">
        <v>66</v>
      </c>
      <c r="B96" s="100" t="s">
        <v>40</v>
      </c>
      <c r="C96" s="100" t="s">
        <v>149</v>
      </c>
      <c r="D96" s="100" t="s">
        <v>48</v>
      </c>
      <c r="E96" s="100" t="s">
        <v>248</v>
      </c>
      <c r="F96" s="101" t="s">
        <v>249</v>
      </c>
      <c r="G96" s="102" t="s">
        <v>243</v>
      </c>
      <c r="H96" s="103">
        <v>42643</v>
      </c>
      <c r="I96" s="104">
        <v>42124</v>
      </c>
      <c r="J96" s="105">
        <v>0.93</v>
      </c>
      <c r="K96" s="107"/>
      <c r="L96" s="104"/>
      <c r="M96" s="104"/>
      <c r="N96" s="104"/>
      <c r="O96" s="104"/>
      <c r="P96" s="104"/>
      <c r="Q96" s="106"/>
      <c r="R96" s="107" t="s">
        <v>1032</v>
      </c>
    </row>
    <row r="97" spans="1:18" ht="409.5" x14ac:dyDescent="0.2">
      <c r="A97" s="90" t="s">
        <v>66</v>
      </c>
      <c r="B97" s="91" t="s">
        <v>126</v>
      </c>
      <c r="C97" s="91" t="s">
        <v>145</v>
      </c>
      <c r="D97" s="91" t="s">
        <v>48</v>
      </c>
      <c r="E97" s="91" t="s">
        <v>250</v>
      </c>
      <c r="F97" s="92" t="s">
        <v>251</v>
      </c>
      <c r="G97" s="93" t="s">
        <v>243</v>
      </c>
      <c r="H97" s="94" t="s">
        <v>254</v>
      </c>
      <c r="I97" s="95">
        <v>42490</v>
      </c>
      <c r="J97" s="96">
        <v>0.37</v>
      </c>
      <c r="K97" s="98"/>
      <c r="L97" s="95"/>
      <c r="M97" s="95"/>
      <c r="N97" s="95"/>
      <c r="O97" s="95"/>
      <c r="P97" s="95"/>
      <c r="Q97" s="97"/>
      <c r="R97" s="98" t="s">
        <v>1033</v>
      </c>
    </row>
    <row r="98" spans="1:18" ht="78.75" x14ac:dyDescent="0.2">
      <c r="A98" s="99" t="s">
        <v>66</v>
      </c>
      <c r="B98" s="100" t="s">
        <v>40</v>
      </c>
      <c r="C98" s="100" t="s">
        <v>151</v>
      </c>
      <c r="D98" s="100" t="s">
        <v>20</v>
      </c>
      <c r="E98" s="100" t="s">
        <v>252</v>
      </c>
      <c r="F98" s="101" t="s">
        <v>1034</v>
      </c>
      <c r="G98" s="102" t="s">
        <v>241</v>
      </c>
      <c r="H98" s="103" t="s">
        <v>256</v>
      </c>
      <c r="I98" s="104">
        <v>42124</v>
      </c>
      <c r="J98" s="105" t="s">
        <v>1035</v>
      </c>
      <c r="K98" s="107"/>
      <c r="L98" s="104"/>
      <c r="M98" s="104"/>
      <c r="N98" s="104"/>
      <c r="O98" s="104"/>
      <c r="P98" s="104"/>
      <c r="Q98" s="106"/>
      <c r="R98" s="107" t="s">
        <v>1036</v>
      </c>
    </row>
    <row r="99" spans="1:18" ht="135" x14ac:dyDescent="0.2">
      <c r="A99" s="90" t="s">
        <v>66</v>
      </c>
      <c r="B99" s="91" t="s">
        <v>40</v>
      </c>
      <c r="C99" s="91" t="s">
        <v>151</v>
      </c>
      <c r="D99" s="91" t="s">
        <v>20</v>
      </c>
      <c r="E99" s="91" t="s">
        <v>253</v>
      </c>
      <c r="F99" s="92" t="s">
        <v>1037</v>
      </c>
      <c r="G99" s="93" t="s">
        <v>241</v>
      </c>
      <c r="H99" s="94" t="s">
        <v>254</v>
      </c>
      <c r="I99" s="95">
        <v>42490</v>
      </c>
      <c r="J99" s="96">
        <v>0.65</v>
      </c>
      <c r="K99" s="98"/>
      <c r="L99" s="95"/>
      <c r="M99" s="95"/>
      <c r="N99" s="95"/>
      <c r="O99" s="95"/>
      <c r="P99" s="95"/>
      <c r="Q99" s="97"/>
      <c r="R99" s="98" t="s">
        <v>1038</v>
      </c>
    </row>
    <row r="100" spans="1:18" ht="45" x14ac:dyDescent="0.2">
      <c r="A100" s="68" t="s">
        <v>79</v>
      </c>
      <c r="B100" s="69" t="str">
        <f>IF('Plan de Acción'!$C100="","",VLOOKUP('Plan de Acción'!$C100,coca,2,))</f>
        <v>1. Gestionar proyectos sostenibles en función del desarrollo urbano integral y estratégico a través de la inclusión de metodologías innovadoras.</v>
      </c>
      <c r="C100" s="69" t="s">
        <v>114</v>
      </c>
      <c r="D100" s="69" t="s">
        <v>44</v>
      </c>
      <c r="E100" s="69" t="s">
        <v>257</v>
      </c>
      <c r="F100" s="70" t="s">
        <v>258</v>
      </c>
      <c r="G100" s="71" t="s">
        <v>259</v>
      </c>
      <c r="H100" s="72">
        <v>42551</v>
      </c>
      <c r="I100" s="73"/>
      <c r="J100" s="74">
        <v>0.8</v>
      </c>
      <c r="K100" s="73"/>
      <c r="L100" s="73"/>
      <c r="M100" s="73"/>
      <c r="N100" s="73"/>
      <c r="O100" s="73"/>
      <c r="P100" s="73"/>
      <c r="Q100" s="75"/>
      <c r="R100" s="76" t="s">
        <v>1026</v>
      </c>
    </row>
    <row r="101" spans="1:18" ht="67.5" x14ac:dyDescent="0.2">
      <c r="A101" s="77" t="s">
        <v>79</v>
      </c>
      <c r="B101" s="78" t="str">
        <f>IF('Plan de Acción'!$C101="","",VLOOKUP('Plan de Acción'!$C101,coca,2,))</f>
        <v>1. Gestionar proyectos sostenibles en función del desarrollo urbano integral y estratégico a través de la inclusión de metodologías innovadoras.</v>
      </c>
      <c r="C101" s="78" t="s">
        <v>114</v>
      </c>
      <c r="D101" s="78" t="s">
        <v>44</v>
      </c>
      <c r="E101" s="78" t="s">
        <v>630</v>
      </c>
      <c r="F101" s="79" t="s">
        <v>260</v>
      </c>
      <c r="G101" s="80" t="s">
        <v>261</v>
      </c>
      <c r="H101" s="81">
        <v>42735</v>
      </c>
      <c r="I101" s="82">
        <v>42490</v>
      </c>
      <c r="J101" s="83">
        <v>1</v>
      </c>
      <c r="K101" s="84"/>
      <c r="L101" s="84"/>
      <c r="M101" s="84"/>
      <c r="N101" s="84"/>
      <c r="O101" s="84"/>
      <c r="P101" s="84"/>
      <c r="Q101" s="85"/>
      <c r="R101" s="86" t="s">
        <v>1026</v>
      </c>
    </row>
    <row r="102" spans="1:18" ht="90" x14ac:dyDescent="0.2">
      <c r="A102" s="68" t="s">
        <v>79</v>
      </c>
      <c r="B102" s="69" t="str">
        <f>IF('Plan de Acción'!$C102="","",VLOOKUP('Plan de Acción'!$C102,coca,2,))</f>
        <v>1. Gestionar proyectos sostenibles en función del desarrollo urbano integral y estratégico a través de la inclusión de metodologías innovadoras.</v>
      </c>
      <c r="C102" s="69" t="s">
        <v>114</v>
      </c>
      <c r="D102" s="69" t="s">
        <v>44</v>
      </c>
      <c r="E102" s="69" t="s">
        <v>262</v>
      </c>
      <c r="F102" s="70" t="s">
        <v>263</v>
      </c>
      <c r="G102" s="71" t="s">
        <v>264</v>
      </c>
      <c r="H102" s="72">
        <v>42735</v>
      </c>
      <c r="I102" s="73"/>
      <c r="J102" s="74">
        <v>0.8</v>
      </c>
      <c r="K102" s="73"/>
      <c r="L102" s="73"/>
      <c r="M102" s="73"/>
      <c r="N102" s="73"/>
      <c r="O102" s="73"/>
      <c r="P102" s="73"/>
      <c r="Q102" s="75"/>
      <c r="R102" s="76" t="s">
        <v>1026</v>
      </c>
    </row>
    <row r="103" spans="1:18" ht="56.25" x14ac:dyDescent="0.2">
      <c r="A103" s="77" t="s">
        <v>73</v>
      </c>
      <c r="B103" s="78" t="s">
        <v>113</v>
      </c>
      <c r="C103" s="78" t="s">
        <v>114</v>
      </c>
      <c r="D103" s="78" t="s">
        <v>46</v>
      </c>
      <c r="E103" s="78" t="s">
        <v>936</v>
      </c>
      <c r="F103" s="79" t="s">
        <v>458</v>
      </c>
      <c r="G103" s="80" t="s">
        <v>459</v>
      </c>
      <c r="H103" s="81">
        <v>42614</v>
      </c>
      <c r="I103" s="82"/>
      <c r="J103" s="83"/>
      <c r="K103" s="84"/>
      <c r="L103" s="84"/>
      <c r="M103" s="84"/>
      <c r="N103" s="84"/>
      <c r="O103" s="84"/>
      <c r="P103" s="84"/>
      <c r="Q103" s="85"/>
      <c r="R103" s="86" t="s">
        <v>1026</v>
      </c>
    </row>
    <row r="104" spans="1:18" ht="67.5" x14ac:dyDescent="0.2">
      <c r="A104" s="68" t="s">
        <v>73</v>
      </c>
      <c r="B104" s="69" t="s">
        <v>113</v>
      </c>
      <c r="C104" s="69" t="s">
        <v>114</v>
      </c>
      <c r="D104" s="69" t="s">
        <v>46</v>
      </c>
      <c r="E104" s="69" t="s">
        <v>937</v>
      </c>
      <c r="F104" s="70" t="s">
        <v>458</v>
      </c>
      <c r="G104" s="71" t="s">
        <v>460</v>
      </c>
      <c r="H104" s="72">
        <v>42628</v>
      </c>
      <c r="I104" s="73"/>
      <c r="J104" s="74"/>
      <c r="K104" s="73"/>
      <c r="L104" s="73"/>
      <c r="M104" s="73"/>
      <c r="N104" s="73"/>
      <c r="O104" s="73"/>
      <c r="P104" s="73"/>
      <c r="Q104" s="75"/>
      <c r="R104" s="76" t="s">
        <v>1026</v>
      </c>
    </row>
    <row r="105" spans="1:18" ht="67.5" x14ac:dyDescent="0.2">
      <c r="A105" s="77" t="s">
        <v>73</v>
      </c>
      <c r="B105" s="78" t="s">
        <v>113</v>
      </c>
      <c r="C105" s="78" t="s">
        <v>114</v>
      </c>
      <c r="D105" s="78" t="s">
        <v>46</v>
      </c>
      <c r="E105" s="78" t="s">
        <v>461</v>
      </c>
      <c r="F105" s="79" t="s">
        <v>458</v>
      </c>
      <c r="G105" s="80" t="s">
        <v>462</v>
      </c>
      <c r="H105" s="81">
        <v>42492</v>
      </c>
      <c r="I105" s="82"/>
      <c r="J105" s="83"/>
      <c r="K105" s="84"/>
      <c r="L105" s="84"/>
      <c r="M105" s="84"/>
      <c r="N105" s="84"/>
      <c r="O105" s="84"/>
      <c r="P105" s="84"/>
      <c r="Q105" s="85"/>
      <c r="R105" s="86" t="s">
        <v>1026</v>
      </c>
    </row>
    <row r="106" spans="1:18" ht="67.5" x14ac:dyDescent="0.2">
      <c r="A106" s="68" t="s">
        <v>73</v>
      </c>
      <c r="B106" s="69" t="s">
        <v>113</v>
      </c>
      <c r="C106" s="69" t="s">
        <v>114</v>
      </c>
      <c r="D106" s="69" t="s">
        <v>46</v>
      </c>
      <c r="E106" s="69" t="s">
        <v>631</v>
      </c>
      <c r="F106" s="70" t="s">
        <v>458</v>
      </c>
      <c r="G106" s="71" t="s">
        <v>463</v>
      </c>
      <c r="H106" s="72">
        <v>42505</v>
      </c>
      <c r="I106" s="73"/>
      <c r="J106" s="74"/>
      <c r="K106" s="73"/>
      <c r="L106" s="73"/>
      <c r="M106" s="73"/>
      <c r="N106" s="73"/>
      <c r="O106" s="73"/>
      <c r="P106" s="73"/>
      <c r="Q106" s="75"/>
      <c r="R106" s="76" t="s">
        <v>1026</v>
      </c>
    </row>
    <row r="107" spans="1:18" ht="67.5" x14ac:dyDescent="0.2">
      <c r="A107" s="77" t="s">
        <v>73</v>
      </c>
      <c r="B107" s="78" t="s">
        <v>113</v>
      </c>
      <c r="C107" s="78" t="s">
        <v>114</v>
      </c>
      <c r="D107" s="78" t="s">
        <v>46</v>
      </c>
      <c r="E107" s="78" t="s">
        <v>823</v>
      </c>
      <c r="F107" s="79" t="s">
        <v>458</v>
      </c>
      <c r="G107" s="80" t="s">
        <v>463</v>
      </c>
      <c r="H107" s="81">
        <v>42461</v>
      </c>
      <c r="I107" s="82"/>
      <c r="J107" s="83">
        <v>0</v>
      </c>
      <c r="K107" s="84"/>
      <c r="L107" s="84"/>
      <c r="M107" s="84"/>
      <c r="N107" s="84"/>
      <c r="O107" s="84"/>
      <c r="P107" s="84"/>
      <c r="Q107" s="85"/>
      <c r="R107" s="86" t="s">
        <v>1026</v>
      </c>
    </row>
    <row r="108" spans="1:18" ht="67.5" x14ac:dyDescent="0.2">
      <c r="A108" s="68" t="s">
        <v>73</v>
      </c>
      <c r="B108" s="69" t="s">
        <v>113</v>
      </c>
      <c r="C108" s="69" t="s">
        <v>114</v>
      </c>
      <c r="D108" s="69" t="s">
        <v>46</v>
      </c>
      <c r="E108" s="69" t="s">
        <v>824</v>
      </c>
      <c r="F108" s="70" t="s">
        <v>458</v>
      </c>
      <c r="G108" s="71" t="s">
        <v>463</v>
      </c>
      <c r="H108" s="72">
        <v>42475</v>
      </c>
      <c r="I108" s="73"/>
      <c r="J108" s="74">
        <v>0</v>
      </c>
      <c r="K108" s="73"/>
      <c r="L108" s="73"/>
      <c r="M108" s="73"/>
      <c r="N108" s="73"/>
      <c r="O108" s="73"/>
      <c r="P108" s="73"/>
      <c r="Q108" s="75"/>
      <c r="R108" s="76" t="s">
        <v>1026</v>
      </c>
    </row>
    <row r="109" spans="1:18" ht="67.5" x14ac:dyDescent="0.2">
      <c r="A109" s="77" t="s">
        <v>73</v>
      </c>
      <c r="B109" s="78" t="s">
        <v>113</v>
      </c>
      <c r="C109" s="78" t="s">
        <v>114</v>
      </c>
      <c r="D109" s="78" t="s">
        <v>46</v>
      </c>
      <c r="E109" s="78" t="s">
        <v>265</v>
      </c>
      <c r="F109" s="79" t="s">
        <v>266</v>
      </c>
      <c r="G109" s="80" t="s">
        <v>632</v>
      </c>
      <c r="H109" s="81">
        <v>42583</v>
      </c>
      <c r="I109" s="82"/>
      <c r="J109" s="83"/>
      <c r="K109" s="84"/>
      <c r="L109" s="84"/>
      <c r="M109" s="84"/>
      <c r="N109" s="84"/>
      <c r="O109" s="84"/>
      <c r="P109" s="84"/>
      <c r="Q109" s="85"/>
      <c r="R109" s="86" t="s">
        <v>1026</v>
      </c>
    </row>
    <row r="110" spans="1:18" ht="67.5" x14ac:dyDescent="0.2">
      <c r="A110" s="68" t="s">
        <v>73</v>
      </c>
      <c r="B110" s="69" t="s">
        <v>113</v>
      </c>
      <c r="C110" s="69" t="s">
        <v>114</v>
      </c>
      <c r="D110" s="69" t="s">
        <v>46</v>
      </c>
      <c r="E110" s="69" t="s">
        <v>825</v>
      </c>
      <c r="F110" s="70" t="s">
        <v>458</v>
      </c>
      <c r="G110" s="71" t="s">
        <v>463</v>
      </c>
      <c r="H110" s="72">
        <v>42461</v>
      </c>
      <c r="I110" s="73"/>
      <c r="J110" s="74">
        <v>0</v>
      </c>
      <c r="K110" s="73"/>
      <c r="L110" s="73"/>
      <c r="M110" s="73"/>
      <c r="N110" s="73"/>
      <c r="O110" s="73"/>
      <c r="P110" s="73"/>
      <c r="Q110" s="75"/>
      <c r="R110" s="76" t="s">
        <v>1026</v>
      </c>
    </row>
    <row r="111" spans="1:18" ht="67.5" x14ac:dyDescent="0.2">
      <c r="A111" s="77" t="s">
        <v>73</v>
      </c>
      <c r="B111" s="78" t="s">
        <v>113</v>
      </c>
      <c r="C111" s="78" t="s">
        <v>114</v>
      </c>
      <c r="D111" s="78" t="s">
        <v>46</v>
      </c>
      <c r="E111" s="78" t="s">
        <v>826</v>
      </c>
      <c r="F111" s="79" t="s">
        <v>458</v>
      </c>
      <c r="G111" s="80" t="s">
        <v>462</v>
      </c>
      <c r="H111" s="81">
        <v>42475</v>
      </c>
      <c r="I111" s="82"/>
      <c r="J111" s="83">
        <v>0</v>
      </c>
      <c r="K111" s="84"/>
      <c r="L111" s="84"/>
      <c r="M111" s="84"/>
      <c r="N111" s="84"/>
      <c r="O111" s="84"/>
      <c r="P111" s="84"/>
      <c r="Q111" s="85"/>
      <c r="R111" s="86" t="s">
        <v>1026</v>
      </c>
    </row>
    <row r="112" spans="1:18" ht="56.25" x14ac:dyDescent="0.2">
      <c r="A112" s="68" t="s">
        <v>73</v>
      </c>
      <c r="B112" s="69" t="s">
        <v>113</v>
      </c>
      <c r="C112" s="69" t="s">
        <v>114</v>
      </c>
      <c r="D112" s="69" t="s">
        <v>46</v>
      </c>
      <c r="E112" s="69" t="s">
        <v>267</v>
      </c>
      <c r="F112" s="70" t="s">
        <v>266</v>
      </c>
      <c r="G112" s="71" t="s">
        <v>632</v>
      </c>
      <c r="H112" s="72">
        <v>42583</v>
      </c>
      <c r="I112" s="73"/>
      <c r="J112" s="74"/>
      <c r="K112" s="73"/>
      <c r="L112" s="73"/>
      <c r="M112" s="73"/>
      <c r="N112" s="73"/>
      <c r="O112" s="73"/>
      <c r="P112" s="73"/>
      <c r="Q112" s="75"/>
      <c r="R112" s="76" t="s">
        <v>1026</v>
      </c>
    </row>
    <row r="113" spans="1:18" ht="56.25" x14ac:dyDescent="0.2">
      <c r="A113" s="77" t="s">
        <v>73</v>
      </c>
      <c r="B113" s="78" t="s">
        <v>113</v>
      </c>
      <c r="C113" s="78" t="s">
        <v>114</v>
      </c>
      <c r="D113" s="78" t="s">
        <v>46</v>
      </c>
      <c r="E113" s="78" t="s">
        <v>827</v>
      </c>
      <c r="F113" s="79" t="s">
        <v>458</v>
      </c>
      <c r="G113" s="80" t="s">
        <v>463</v>
      </c>
      <c r="H113" s="81">
        <v>42461</v>
      </c>
      <c r="I113" s="82"/>
      <c r="J113" s="83">
        <v>0</v>
      </c>
      <c r="K113" s="84"/>
      <c r="L113" s="84"/>
      <c r="M113" s="84"/>
      <c r="N113" s="84"/>
      <c r="O113" s="84"/>
      <c r="P113" s="84"/>
      <c r="Q113" s="85"/>
      <c r="R113" s="86" t="s">
        <v>1026</v>
      </c>
    </row>
    <row r="114" spans="1:18" ht="56.25" x14ac:dyDescent="0.2">
      <c r="A114" s="68" t="s">
        <v>73</v>
      </c>
      <c r="B114" s="69" t="s">
        <v>113</v>
      </c>
      <c r="C114" s="69" t="s">
        <v>114</v>
      </c>
      <c r="D114" s="69" t="s">
        <v>46</v>
      </c>
      <c r="E114" s="69" t="s">
        <v>828</v>
      </c>
      <c r="F114" s="70" t="s">
        <v>458</v>
      </c>
      <c r="G114" s="71" t="s">
        <v>462</v>
      </c>
      <c r="H114" s="72">
        <v>42475</v>
      </c>
      <c r="I114" s="73"/>
      <c r="J114" s="74">
        <v>0</v>
      </c>
      <c r="K114" s="73"/>
      <c r="L114" s="73"/>
      <c r="M114" s="73"/>
      <c r="N114" s="73"/>
      <c r="O114" s="73"/>
      <c r="P114" s="73"/>
      <c r="Q114" s="75"/>
      <c r="R114" s="76" t="s">
        <v>1026</v>
      </c>
    </row>
    <row r="115" spans="1:18" ht="45" x14ac:dyDescent="0.2">
      <c r="A115" s="77" t="s">
        <v>73</v>
      </c>
      <c r="B115" s="78" t="s">
        <v>113</v>
      </c>
      <c r="C115" s="78" t="s">
        <v>114</v>
      </c>
      <c r="D115" s="78" t="s">
        <v>46</v>
      </c>
      <c r="E115" s="78" t="s">
        <v>268</v>
      </c>
      <c r="F115" s="79" t="s">
        <v>266</v>
      </c>
      <c r="G115" s="80" t="s">
        <v>632</v>
      </c>
      <c r="H115" s="81">
        <v>42583</v>
      </c>
      <c r="I115" s="82"/>
      <c r="J115" s="83"/>
      <c r="K115" s="84"/>
      <c r="L115" s="84"/>
      <c r="M115" s="84"/>
      <c r="N115" s="84"/>
      <c r="O115" s="84"/>
      <c r="P115" s="84"/>
      <c r="Q115" s="85"/>
      <c r="R115" s="86" t="s">
        <v>1026</v>
      </c>
    </row>
    <row r="116" spans="1:18" ht="56.25" x14ac:dyDescent="0.2">
      <c r="A116" s="68" t="s">
        <v>73</v>
      </c>
      <c r="B116" s="69" t="s">
        <v>113</v>
      </c>
      <c r="C116" s="69" t="s">
        <v>114</v>
      </c>
      <c r="D116" s="69" t="s">
        <v>46</v>
      </c>
      <c r="E116" s="69" t="s">
        <v>829</v>
      </c>
      <c r="F116" s="70" t="s">
        <v>458</v>
      </c>
      <c r="G116" s="71" t="s">
        <v>462</v>
      </c>
      <c r="H116" s="72">
        <v>42461</v>
      </c>
      <c r="I116" s="73"/>
      <c r="J116" s="74">
        <v>0</v>
      </c>
      <c r="K116" s="73"/>
      <c r="L116" s="73"/>
      <c r="M116" s="73"/>
      <c r="N116" s="73"/>
      <c r="O116" s="73"/>
      <c r="P116" s="73"/>
      <c r="Q116" s="75"/>
      <c r="R116" s="76" t="s">
        <v>1026</v>
      </c>
    </row>
    <row r="117" spans="1:18" ht="56.25" x14ac:dyDescent="0.2">
      <c r="A117" s="77" t="s">
        <v>73</v>
      </c>
      <c r="B117" s="78" t="s">
        <v>113</v>
      </c>
      <c r="C117" s="78" t="s">
        <v>114</v>
      </c>
      <c r="D117" s="78" t="s">
        <v>46</v>
      </c>
      <c r="E117" s="78" t="s">
        <v>830</v>
      </c>
      <c r="F117" s="79" t="s">
        <v>458</v>
      </c>
      <c r="G117" s="80" t="s">
        <v>462</v>
      </c>
      <c r="H117" s="81">
        <v>42475</v>
      </c>
      <c r="I117" s="82"/>
      <c r="J117" s="83">
        <v>0</v>
      </c>
      <c r="K117" s="84"/>
      <c r="L117" s="84"/>
      <c r="M117" s="84"/>
      <c r="N117" s="84"/>
      <c r="O117" s="84"/>
      <c r="P117" s="84"/>
      <c r="Q117" s="85"/>
      <c r="R117" s="86" t="s">
        <v>1026</v>
      </c>
    </row>
    <row r="118" spans="1:18" ht="45" x14ac:dyDescent="0.2">
      <c r="A118" s="68" t="s">
        <v>73</v>
      </c>
      <c r="B118" s="69" t="s">
        <v>113</v>
      </c>
      <c r="C118" s="69" t="s">
        <v>114</v>
      </c>
      <c r="D118" s="69" t="s">
        <v>46</v>
      </c>
      <c r="E118" s="69" t="s">
        <v>269</v>
      </c>
      <c r="F118" s="70" t="s">
        <v>266</v>
      </c>
      <c r="G118" s="71" t="s">
        <v>632</v>
      </c>
      <c r="H118" s="72">
        <v>42583</v>
      </c>
      <c r="I118" s="73"/>
      <c r="J118" s="74"/>
      <c r="K118" s="73"/>
      <c r="L118" s="73"/>
      <c r="M118" s="73"/>
      <c r="N118" s="73"/>
      <c r="O118" s="73"/>
      <c r="P118" s="73"/>
      <c r="Q118" s="75"/>
      <c r="R118" s="76" t="s">
        <v>1026</v>
      </c>
    </row>
    <row r="119" spans="1:18" ht="56.25" x14ac:dyDescent="0.2">
      <c r="A119" s="77" t="s">
        <v>73</v>
      </c>
      <c r="B119" s="78" t="s">
        <v>113</v>
      </c>
      <c r="C119" s="78" t="s">
        <v>114</v>
      </c>
      <c r="D119" s="78" t="s">
        <v>46</v>
      </c>
      <c r="E119" s="78" t="s">
        <v>831</v>
      </c>
      <c r="F119" s="79" t="s">
        <v>458</v>
      </c>
      <c r="G119" s="80" t="s">
        <v>462</v>
      </c>
      <c r="H119" s="81">
        <v>42461</v>
      </c>
      <c r="I119" s="82"/>
      <c r="J119" s="83">
        <v>0</v>
      </c>
      <c r="K119" s="84"/>
      <c r="L119" s="84"/>
      <c r="M119" s="84"/>
      <c r="N119" s="84"/>
      <c r="O119" s="84"/>
      <c r="P119" s="84"/>
      <c r="Q119" s="85"/>
      <c r="R119" s="86" t="s">
        <v>1026</v>
      </c>
    </row>
    <row r="120" spans="1:18" ht="56.25" x14ac:dyDescent="0.2">
      <c r="A120" s="68" t="s">
        <v>73</v>
      </c>
      <c r="B120" s="69" t="s">
        <v>113</v>
      </c>
      <c r="C120" s="69" t="s">
        <v>114</v>
      </c>
      <c r="D120" s="69" t="s">
        <v>46</v>
      </c>
      <c r="E120" s="69" t="s">
        <v>832</v>
      </c>
      <c r="F120" s="70" t="s">
        <v>458</v>
      </c>
      <c r="G120" s="71" t="s">
        <v>462</v>
      </c>
      <c r="H120" s="72">
        <v>42475</v>
      </c>
      <c r="I120" s="73"/>
      <c r="J120" s="74">
        <v>0</v>
      </c>
      <c r="K120" s="73"/>
      <c r="L120" s="73"/>
      <c r="M120" s="73"/>
      <c r="N120" s="73"/>
      <c r="O120" s="73"/>
      <c r="P120" s="73"/>
      <c r="Q120" s="75"/>
      <c r="R120" s="76" t="s">
        <v>1026</v>
      </c>
    </row>
    <row r="121" spans="1:18" ht="56.25" x14ac:dyDescent="0.2">
      <c r="A121" s="77" t="s">
        <v>73</v>
      </c>
      <c r="B121" s="78" t="s">
        <v>113</v>
      </c>
      <c r="C121" s="78" t="s">
        <v>114</v>
      </c>
      <c r="D121" s="78" t="s">
        <v>46</v>
      </c>
      <c r="E121" s="78" t="s">
        <v>633</v>
      </c>
      <c r="F121" s="79" t="s">
        <v>266</v>
      </c>
      <c r="G121" s="80" t="s">
        <v>632</v>
      </c>
      <c r="H121" s="81">
        <v>42583</v>
      </c>
      <c r="I121" s="82"/>
      <c r="J121" s="83"/>
      <c r="K121" s="84"/>
      <c r="L121" s="84"/>
      <c r="M121" s="84"/>
      <c r="N121" s="84"/>
      <c r="O121" s="84"/>
      <c r="P121" s="84"/>
      <c r="Q121" s="85"/>
      <c r="R121" s="86" t="s">
        <v>1026</v>
      </c>
    </row>
    <row r="122" spans="1:18" ht="56.25" x14ac:dyDescent="0.2">
      <c r="A122" s="68" t="s">
        <v>73</v>
      </c>
      <c r="B122" s="69" t="s">
        <v>113</v>
      </c>
      <c r="C122" s="69" t="s">
        <v>114</v>
      </c>
      <c r="D122" s="69" t="s">
        <v>46</v>
      </c>
      <c r="E122" s="69" t="s">
        <v>833</v>
      </c>
      <c r="F122" s="70" t="s">
        <v>458</v>
      </c>
      <c r="G122" s="71" t="s">
        <v>462</v>
      </c>
      <c r="H122" s="72">
        <v>42461</v>
      </c>
      <c r="I122" s="73"/>
      <c r="J122" s="74">
        <v>0</v>
      </c>
      <c r="K122" s="73"/>
      <c r="L122" s="73"/>
      <c r="M122" s="73"/>
      <c r="N122" s="73"/>
      <c r="O122" s="73"/>
      <c r="P122" s="73"/>
      <c r="Q122" s="75"/>
      <c r="R122" s="76" t="s">
        <v>1026</v>
      </c>
    </row>
    <row r="123" spans="1:18" ht="56.25" x14ac:dyDescent="0.2">
      <c r="A123" s="77" t="s">
        <v>73</v>
      </c>
      <c r="B123" s="78" t="s">
        <v>113</v>
      </c>
      <c r="C123" s="78" t="s">
        <v>114</v>
      </c>
      <c r="D123" s="78" t="s">
        <v>46</v>
      </c>
      <c r="E123" s="78" t="s">
        <v>834</v>
      </c>
      <c r="F123" s="79" t="s">
        <v>458</v>
      </c>
      <c r="G123" s="80" t="s">
        <v>462</v>
      </c>
      <c r="H123" s="81">
        <v>42475</v>
      </c>
      <c r="I123" s="82"/>
      <c r="J123" s="83">
        <v>0</v>
      </c>
      <c r="K123" s="84"/>
      <c r="L123" s="84"/>
      <c r="M123" s="84"/>
      <c r="N123" s="84"/>
      <c r="O123" s="84"/>
      <c r="P123" s="84"/>
      <c r="Q123" s="85"/>
      <c r="R123" s="86" t="s">
        <v>1026</v>
      </c>
    </row>
    <row r="124" spans="1:18" ht="56.25" x14ac:dyDescent="0.2">
      <c r="A124" s="68" t="s">
        <v>73</v>
      </c>
      <c r="B124" s="69" t="s">
        <v>113</v>
      </c>
      <c r="C124" s="69" t="s">
        <v>114</v>
      </c>
      <c r="D124" s="69" t="s">
        <v>46</v>
      </c>
      <c r="E124" s="69" t="s">
        <v>270</v>
      </c>
      <c r="F124" s="70" t="s">
        <v>266</v>
      </c>
      <c r="G124" s="71" t="s">
        <v>632</v>
      </c>
      <c r="H124" s="72">
        <v>42583</v>
      </c>
      <c r="I124" s="73"/>
      <c r="J124" s="74"/>
      <c r="K124" s="73"/>
      <c r="L124" s="73"/>
      <c r="M124" s="73"/>
      <c r="N124" s="73"/>
      <c r="O124" s="73"/>
      <c r="P124" s="73"/>
      <c r="Q124" s="75"/>
      <c r="R124" s="76" t="s">
        <v>1026</v>
      </c>
    </row>
    <row r="125" spans="1:18" ht="78.75" x14ac:dyDescent="0.2">
      <c r="A125" s="77" t="s">
        <v>73</v>
      </c>
      <c r="B125" s="78" t="s">
        <v>113</v>
      </c>
      <c r="C125" s="78" t="s">
        <v>114</v>
      </c>
      <c r="D125" s="78" t="s">
        <v>46</v>
      </c>
      <c r="E125" s="78" t="s">
        <v>688</v>
      </c>
      <c r="F125" s="79" t="s">
        <v>458</v>
      </c>
      <c r="G125" s="80" t="s">
        <v>459</v>
      </c>
      <c r="H125" s="81">
        <v>42461</v>
      </c>
      <c r="I125" s="82"/>
      <c r="J125" s="83">
        <v>0</v>
      </c>
      <c r="K125" s="84"/>
      <c r="L125" s="84"/>
      <c r="M125" s="84"/>
      <c r="N125" s="84"/>
      <c r="O125" s="84"/>
      <c r="P125" s="84"/>
      <c r="Q125" s="85"/>
      <c r="R125" s="86" t="s">
        <v>1026</v>
      </c>
    </row>
    <row r="126" spans="1:18" ht="78.75" x14ac:dyDescent="0.2">
      <c r="A126" s="68" t="s">
        <v>73</v>
      </c>
      <c r="B126" s="69" t="s">
        <v>113</v>
      </c>
      <c r="C126" s="69" t="s">
        <v>114</v>
      </c>
      <c r="D126" s="69" t="s">
        <v>46</v>
      </c>
      <c r="E126" s="69" t="s">
        <v>634</v>
      </c>
      <c r="F126" s="70" t="s">
        <v>458</v>
      </c>
      <c r="G126" s="71" t="s">
        <v>459</v>
      </c>
      <c r="H126" s="72">
        <v>42475</v>
      </c>
      <c r="I126" s="73"/>
      <c r="J126" s="74">
        <v>0</v>
      </c>
      <c r="K126" s="73"/>
      <c r="L126" s="73"/>
      <c r="M126" s="73"/>
      <c r="N126" s="73"/>
      <c r="O126" s="73"/>
      <c r="P126" s="73"/>
      <c r="Q126" s="75"/>
      <c r="R126" s="76" t="s">
        <v>1026</v>
      </c>
    </row>
    <row r="127" spans="1:18" ht="67.5" x14ac:dyDescent="0.2">
      <c r="A127" s="77" t="s">
        <v>73</v>
      </c>
      <c r="B127" s="78" t="s">
        <v>113</v>
      </c>
      <c r="C127" s="78" t="s">
        <v>114</v>
      </c>
      <c r="D127" s="78" t="s">
        <v>46</v>
      </c>
      <c r="E127" s="78" t="s">
        <v>835</v>
      </c>
      <c r="F127" s="79" t="s">
        <v>458</v>
      </c>
      <c r="G127" s="80" t="s">
        <v>464</v>
      </c>
      <c r="H127" s="81">
        <v>42461</v>
      </c>
      <c r="I127" s="82"/>
      <c r="J127" s="83">
        <v>0</v>
      </c>
      <c r="K127" s="84"/>
      <c r="L127" s="84"/>
      <c r="M127" s="84"/>
      <c r="N127" s="84"/>
      <c r="O127" s="84"/>
      <c r="P127" s="84"/>
      <c r="Q127" s="85"/>
      <c r="R127" s="86" t="s">
        <v>1026</v>
      </c>
    </row>
    <row r="128" spans="1:18" ht="67.5" x14ac:dyDescent="0.2">
      <c r="A128" s="68" t="s">
        <v>73</v>
      </c>
      <c r="B128" s="69" t="s">
        <v>113</v>
      </c>
      <c r="C128" s="69" t="s">
        <v>114</v>
      </c>
      <c r="D128" s="69" t="s">
        <v>46</v>
      </c>
      <c r="E128" s="69" t="s">
        <v>465</v>
      </c>
      <c r="F128" s="70" t="s">
        <v>458</v>
      </c>
      <c r="G128" s="71" t="s">
        <v>464</v>
      </c>
      <c r="H128" s="72">
        <v>42475</v>
      </c>
      <c r="I128" s="73"/>
      <c r="J128" s="74">
        <v>0</v>
      </c>
      <c r="K128" s="73"/>
      <c r="L128" s="73"/>
      <c r="M128" s="73"/>
      <c r="N128" s="73"/>
      <c r="O128" s="73"/>
      <c r="P128" s="73"/>
      <c r="Q128" s="75"/>
      <c r="R128" s="76" t="s">
        <v>1026</v>
      </c>
    </row>
    <row r="129" spans="1:18" ht="56.25" x14ac:dyDescent="0.2">
      <c r="A129" s="77" t="s">
        <v>73</v>
      </c>
      <c r="B129" s="78" t="s">
        <v>113</v>
      </c>
      <c r="C129" s="78" t="s">
        <v>114</v>
      </c>
      <c r="D129" s="78" t="s">
        <v>46</v>
      </c>
      <c r="E129" s="78" t="s">
        <v>836</v>
      </c>
      <c r="F129" s="79" t="s">
        <v>458</v>
      </c>
      <c r="G129" s="80" t="s">
        <v>462</v>
      </c>
      <c r="H129" s="81">
        <v>42583</v>
      </c>
      <c r="I129" s="82"/>
      <c r="J129" s="83"/>
      <c r="K129" s="84"/>
      <c r="L129" s="84"/>
      <c r="M129" s="84"/>
      <c r="N129" s="84"/>
      <c r="O129" s="84"/>
      <c r="P129" s="84"/>
      <c r="Q129" s="85"/>
      <c r="R129" s="86" t="s">
        <v>1026</v>
      </c>
    </row>
    <row r="130" spans="1:18" ht="56.25" x14ac:dyDescent="0.2">
      <c r="A130" s="68" t="s">
        <v>73</v>
      </c>
      <c r="B130" s="69" t="s">
        <v>113</v>
      </c>
      <c r="C130" s="69" t="s">
        <v>114</v>
      </c>
      <c r="D130" s="69" t="s">
        <v>46</v>
      </c>
      <c r="E130" s="69" t="s">
        <v>466</v>
      </c>
      <c r="F130" s="70" t="s">
        <v>458</v>
      </c>
      <c r="G130" s="71" t="s">
        <v>462</v>
      </c>
      <c r="H130" s="72">
        <v>42597</v>
      </c>
      <c r="I130" s="73"/>
      <c r="J130" s="74"/>
      <c r="K130" s="73"/>
      <c r="L130" s="73"/>
      <c r="M130" s="73"/>
      <c r="N130" s="73"/>
      <c r="O130" s="73"/>
      <c r="P130" s="73"/>
      <c r="Q130" s="75"/>
      <c r="R130" s="76" t="s">
        <v>1026</v>
      </c>
    </row>
    <row r="131" spans="1:18" ht="56.25" x14ac:dyDescent="0.2">
      <c r="A131" s="77" t="s">
        <v>73</v>
      </c>
      <c r="B131" s="78" t="s">
        <v>113</v>
      </c>
      <c r="C131" s="78" t="s">
        <v>114</v>
      </c>
      <c r="D131" s="78" t="s">
        <v>46</v>
      </c>
      <c r="E131" s="78" t="s">
        <v>837</v>
      </c>
      <c r="F131" s="79" t="s">
        <v>458</v>
      </c>
      <c r="G131" s="80" t="s">
        <v>914</v>
      </c>
      <c r="H131" s="81">
        <v>42461</v>
      </c>
      <c r="I131" s="82"/>
      <c r="J131" s="83">
        <v>0</v>
      </c>
      <c r="K131" s="84"/>
      <c r="L131" s="84"/>
      <c r="M131" s="84"/>
      <c r="N131" s="84"/>
      <c r="O131" s="84"/>
      <c r="P131" s="84"/>
      <c r="Q131" s="85"/>
      <c r="R131" s="86" t="s">
        <v>1026</v>
      </c>
    </row>
    <row r="132" spans="1:18" ht="67.5" x14ac:dyDescent="0.2">
      <c r="A132" s="68" t="s">
        <v>73</v>
      </c>
      <c r="B132" s="69" t="s">
        <v>113</v>
      </c>
      <c r="C132" s="69" t="s">
        <v>114</v>
      </c>
      <c r="D132" s="69" t="s">
        <v>46</v>
      </c>
      <c r="E132" s="69" t="s">
        <v>635</v>
      </c>
      <c r="F132" s="70" t="s">
        <v>458</v>
      </c>
      <c r="G132" s="71" t="s">
        <v>914</v>
      </c>
      <c r="H132" s="72">
        <v>42475</v>
      </c>
      <c r="I132" s="73"/>
      <c r="J132" s="74">
        <v>0</v>
      </c>
      <c r="K132" s="73"/>
      <c r="L132" s="73"/>
      <c r="M132" s="73"/>
      <c r="N132" s="73"/>
      <c r="O132" s="73"/>
      <c r="P132" s="73"/>
      <c r="Q132" s="75"/>
      <c r="R132" s="76" t="s">
        <v>1026</v>
      </c>
    </row>
    <row r="133" spans="1:18" ht="33.75" x14ac:dyDescent="0.2">
      <c r="A133" s="77" t="s">
        <v>73</v>
      </c>
      <c r="B133" s="78" t="s">
        <v>113</v>
      </c>
      <c r="C133" s="78" t="s">
        <v>114</v>
      </c>
      <c r="D133" s="78" t="s">
        <v>46</v>
      </c>
      <c r="E133" s="78" t="s">
        <v>838</v>
      </c>
      <c r="F133" s="79" t="s">
        <v>266</v>
      </c>
      <c r="G133" s="80" t="s">
        <v>632</v>
      </c>
      <c r="H133" s="81">
        <v>42583</v>
      </c>
      <c r="I133" s="82"/>
      <c r="J133" s="83"/>
      <c r="K133" s="84"/>
      <c r="L133" s="84"/>
      <c r="M133" s="84"/>
      <c r="N133" s="84"/>
      <c r="O133" s="84"/>
      <c r="P133" s="84"/>
      <c r="Q133" s="85"/>
      <c r="R133" s="86" t="s">
        <v>1026</v>
      </c>
    </row>
    <row r="134" spans="1:18" ht="123.75" x14ac:dyDescent="0.2">
      <c r="A134" s="68" t="s">
        <v>73</v>
      </c>
      <c r="B134" s="69" t="s">
        <v>113</v>
      </c>
      <c r="C134" s="69" t="s">
        <v>114</v>
      </c>
      <c r="D134" s="69" t="s">
        <v>46</v>
      </c>
      <c r="E134" s="69" t="s">
        <v>467</v>
      </c>
      <c r="F134" s="70" t="s">
        <v>458</v>
      </c>
      <c r="G134" s="71" t="s">
        <v>468</v>
      </c>
      <c r="H134" s="72">
        <v>42658</v>
      </c>
      <c r="I134" s="73"/>
      <c r="J134" s="74"/>
      <c r="K134" s="73"/>
      <c r="L134" s="73"/>
      <c r="M134" s="73"/>
      <c r="N134" s="73"/>
      <c r="O134" s="73"/>
      <c r="P134" s="73"/>
      <c r="Q134" s="75"/>
      <c r="R134" s="76" t="s">
        <v>1026</v>
      </c>
    </row>
    <row r="135" spans="1:18" ht="123.75" x14ac:dyDescent="0.2">
      <c r="A135" s="77" t="s">
        <v>73</v>
      </c>
      <c r="B135" s="78" t="s">
        <v>113</v>
      </c>
      <c r="C135" s="78" t="s">
        <v>114</v>
      </c>
      <c r="D135" s="78" t="s">
        <v>46</v>
      </c>
      <c r="E135" s="78" t="s">
        <v>469</v>
      </c>
      <c r="F135" s="79" t="s">
        <v>458</v>
      </c>
      <c r="G135" s="80" t="s">
        <v>468</v>
      </c>
      <c r="H135" s="81">
        <v>42673</v>
      </c>
      <c r="I135" s="82"/>
      <c r="J135" s="83"/>
      <c r="K135" s="84"/>
      <c r="L135" s="84"/>
      <c r="M135" s="84"/>
      <c r="N135" s="84"/>
      <c r="O135" s="84"/>
      <c r="P135" s="84"/>
      <c r="Q135" s="85"/>
      <c r="R135" s="86" t="s">
        <v>1026</v>
      </c>
    </row>
    <row r="136" spans="1:18" ht="67.5" x14ac:dyDescent="0.2">
      <c r="A136" s="68" t="s">
        <v>73</v>
      </c>
      <c r="B136" s="69" t="s">
        <v>113</v>
      </c>
      <c r="C136" s="69" t="s">
        <v>114</v>
      </c>
      <c r="D136" s="69" t="s">
        <v>46</v>
      </c>
      <c r="E136" s="69" t="s">
        <v>839</v>
      </c>
      <c r="F136" s="70" t="s">
        <v>458</v>
      </c>
      <c r="G136" s="71" t="s">
        <v>468</v>
      </c>
      <c r="H136" s="72">
        <v>42490</v>
      </c>
      <c r="I136" s="73"/>
      <c r="J136" s="74">
        <v>0</v>
      </c>
      <c r="K136" s="73"/>
      <c r="L136" s="73"/>
      <c r="M136" s="73"/>
      <c r="N136" s="73"/>
      <c r="O136" s="73"/>
      <c r="P136" s="73"/>
      <c r="Q136" s="75"/>
      <c r="R136" s="76" t="s">
        <v>1026</v>
      </c>
    </row>
    <row r="137" spans="1:18" ht="67.5" x14ac:dyDescent="0.2">
      <c r="A137" s="77" t="s">
        <v>73</v>
      </c>
      <c r="B137" s="78" t="s">
        <v>113</v>
      </c>
      <c r="C137" s="78" t="s">
        <v>114</v>
      </c>
      <c r="D137" s="78" t="s">
        <v>46</v>
      </c>
      <c r="E137" s="78" t="s">
        <v>470</v>
      </c>
      <c r="F137" s="79" t="s">
        <v>458</v>
      </c>
      <c r="G137" s="80" t="s">
        <v>468</v>
      </c>
      <c r="H137" s="81">
        <v>42505</v>
      </c>
      <c r="I137" s="82"/>
      <c r="J137" s="83"/>
      <c r="K137" s="84"/>
      <c r="L137" s="84"/>
      <c r="M137" s="84"/>
      <c r="N137" s="84"/>
      <c r="O137" s="84"/>
      <c r="P137" s="84"/>
      <c r="Q137" s="85"/>
      <c r="R137" s="86" t="s">
        <v>1026</v>
      </c>
    </row>
    <row r="138" spans="1:18" ht="78.75" x14ac:dyDescent="0.2">
      <c r="A138" s="68" t="s">
        <v>73</v>
      </c>
      <c r="B138" s="69" t="s">
        <v>113</v>
      </c>
      <c r="C138" s="69" t="s">
        <v>114</v>
      </c>
      <c r="D138" s="69" t="s">
        <v>46</v>
      </c>
      <c r="E138" s="69" t="s">
        <v>689</v>
      </c>
      <c r="F138" s="70" t="s">
        <v>458</v>
      </c>
      <c r="G138" s="71" t="s">
        <v>471</v>
      </c>
      <c r="H138" s="72">
        <v>42424</v>
      </c>
      <c r="I138" s="73"/>
      <c r="J138" s="74">
        <v>0</v>
      </c>
      <c r="K138" s="73"/>
      <c r="L138" s="73"/>
      <c r="M138" s="73"/>
      <c r="N138" s="73"/>
      <c r="O138" s="73"/>
      <c r="P138" s="73"/>
      <c r="Q138" s="75"/>
      <c r="R138" s="76" t="s">
        <v>1026</v>
      </c>
    </row>
    <row r="139" spans="1:18" ht="90" x14ac:dyDescent="0.2">
      <c r="A139" s="77" t="s">
        <v>73</v>
      </c>
      <c r="B139" s="78" t="s">
        <v>113</v>
      </c>
      <c r="C139" s="78" t="s">
        <v>114</v>
      </c>
      <c r="D139" s="78" t="s">
        <v>46</v>
      </c>
      <c r="E139" s="78" t="s">
        <v>472</v>
      </c>
      <c r="F139" s="79" t="s">
        <v>458</v>
      </c>
      <c r="G139" s="80" t="s">
        <v>473</v>
      </c>
      <c r="H139" s="81">
        <v>42430</v>
      </c>
      <c r="I139" s="82"/>
      <c r="J139" s="83">
        <v>0</v>
      </c>
      <c r="K139" s="84"/>
      <c r="L139" s="84"/>
      <c r="M139" s="84"/>
      <c r="N139" s="84"/>
      <c r="O139" s="84"/>
      <c r="P139" s="84"/>
      <c r="Q139" s="85"/>
      <c r="R139" s="86" t="s">
        <v>1026</v>
      </c>
    </row>
    <row r="140" spans="1:18" ht="78.75" x14ac:dyDescent="0.2">
      <c r="A140" s="68" t="s">
        <v>73</v>
      </c>
      <c r="B140" s="69" t="s">
        <v>113</v>
      </c>
      <c r="C140" s="69" t="s">
        <v>114</v>
      </c>
      <c r="D140" s="69" t="s">
        <v>46</v>
      </c>
      <c r="E140" s="69" t="s">
        <v>690</v>
      </c>
      <c r="F140" s="70" t="s">
        <v>458</v>
      </c>
      <c r="G140" s="71" t="s">
        <v>474</v>
      </c>
      <c r="H140" s="72">
        <v>42424</v>
      </c>
      <c r="I140" s="73"/>
      <c r="J140" s="74">
        <v>0</v>
      </c>
      <c r="K140" s="73"/>
      <c r="L140" s="73"/>
      <c r="M140" s="73"/>
      <c r="N140" s="73"/>
      <c r="O140" s="73"/>
      <c r="P140" s="73"/>
      <c r="Q140" s="75"/>
      <c r="R140" s="76" t="s">
        <v>1026</v>
      </c>
    </row>
    <row r="141" spans="1:18" ht="78.75" x14ac:dyDescent="0.2">
      <c r="A141" s="77" t="s">
        <v>73</v>
      </c>
      <c r="B141" s="78" t="s">
        <v>113</v>
      </c>
      <c r="C141" s="78" t="s">
        <v>114</v>
      </c>
      <c r="D141" s="78" t="s">
        <v>46</v>
      </c>
      <c r="E141" s="78" t="s">
        <v>475</v>
      </c>
      <c r="F141" s="79" t="s">
        <v>458</v>
      </c>
      <c r="G141" s="80" t="s">
        <v>474</v>
      </c>
      <c r="H141" s="81">
        <v>42430</v>
      </c>
      <c r="I141" s="82"/>
      <c r="J141" s="83">
        <v>0</v>
      </c>
      <c r="K141" s="84"/>
      <c r="L141" s="84"/>
      <c r="M141" s="84"/>
      <c r="N141" s="84"/>
      <c r="O141" s="84"/>
      <c r="P141" s="84"/>
      <c r="Q141" s="85"/>
      <c r="R141" s="86" t="s">
        <v>1026</v>
      </c>
    </row>
    <row r="142" spans="1:18" ht="78.75" x14ac:dyDescent="0.2">
      <c r="A142" s="68" t="s">
        <v>73</v>
      </c>
      <c r="B142" s="69" t="s">
        <v>113</v>
      </c>
      <c r="C142" s="69" t="s">
        <v>114</v>
      </c>
      <c r="D142" s="69" t="s">
        <v>46</v>
      </c>
      <c r="E142" s="69" t="s">
        <v>691</v>
      </c>
      <c r="F142" s="70" t="s">
        <v>458</v>
      </c>
      <c r="G142" s="71" t="s">
        <v>476</v>
      </c>
      <c r="H142" s="72">
        <v>42424</v>
      </c>
      <c r="I142" s="73"/>
      <c r="J142" s="74">
        <v>0</v>
      </c>
      <c r="K142" s="73"/>
      <c r="L142" s="73"/>
      <c r="M142" s="73"/>
      <c r="N142" s="73"/>
      <c r="O142" s="73"/>
      <c r="P142" s="73"/>
      <c r="Q142" s="75"/>
      <c r="R142" s="76" t="s">
        <v>1026</v>
      </c>
    </row>
    <row r="143" spans="1:18" ht="78.75" x14ac:dyDescent="0.2">
      <c r="A143" s="77" t="s">
        <v>73</v>
      </c>
      <c r="B143" s="78" t="s">
        <v>113</v>
      </c>
      <c r="C143" s="78" t="s">
        <v>114</v>
      </c>
      <c r="D143" s="78" t="s">
        <v>46</v>
      </c>
      <c r="E143" s="78" t="s">
        <v>477</v>
      </c>
      <c r="F143" s="79" t="s">
        <v>458</v>
      </c>
      <c r="G143" s="80" t="s">
        <v>473</v>
      </c>
      <c r="H143" s="81">
        <v>42430</v>
      </c>
      <c r="I143" s="82"/>
      <c r="J143" s="83">
        <v>0</v>
      </c>
      <c r="K143" s="84"/>
      <c r="L143" s="84"/>
      <c r="M143" s="84"/>
      <c r="N143" s="84"/>
      <c r="O143" s="84"/>
      <c r="P143" s="84"/>
      <c r="Q143" s="85"/>
      <c r="R143" s="86" t="s">
        <v>1026</v>
      </c>
    </row>
    <row r="144" spans="1:18" ht="90" x14ac:dyDescent="0.2">
      <c r="A144" s="68" t="s">
        <v>73</v>
      </c>
      <c r="B144" s="69" t="s">
        <v>113</v>
      </c>
      <c r="C144" s="69" t="s">
        <v>114</v>
      </c>
      <c r="D144" s="69" t="s">
        <v>46</v>
      </c>
      <c r="E144" s="69" t="s">
        <v>692</v>
      </c>
      <c r="F144" s="70" t="s">
        <v>458</v>
      </c>
      <c r="G144" s="71" t="s">
        <v>474</v>
      </c>
      <c r="H144" s="72">
        <v>42424</v>
      </c>
      <c r="I144" s="73"/>
      <c r="J144" s="74">
        <v>0</v>
      </c>
      <c r="K144" s="73"/>
      <c r="L144" s="73"/>
      <c r="M144" s="73"/>
      <c r="N144" s="73"/>
      <c r="O144" s="73"/>
      <c r="P144" s="73"/>
      <c r="Q144" s="75"/>
      <c r="R144" s="76" t="s">
        <v>1026</v>
      </c>
    </row>
    <row r="145" spans="1:18" ht="101.25" x14ac:dyDescent="0.2">
      <c r="A145" s="77" t="s">
        <v>73</v>
      </c>
      <c r="B145" s="78" t="s">
        <v>113</v>
      </c>
      <c r="C145" s="78" t="s">
        <v>114</v>
      </c>
      <c r="D145" s="78" t="s">
        <v>46</v>
      </c>
      <c r="E145" s="78" t="s">
        <v>636</v>
      </c>
      <c r="F145" s="79" t="s">
        <v>458</v>
      </c>
      <c r="G145" s="80" t="s">
        <v>474</v>
      </c>
      <c r="H145" s="81">
        <v>42430</v>
      </c>
      <c r="I145" s="82"/>
      <c r="J145" s="83">
        <v>0</v>
      </c>
      <c r="K145" s="84"/>
      <c r="L145" s="84"/>
      <c r="M145" s="84"/>
      <c r="N145" s="84"/>
      <c r="O145" s="84"/>
      <c r="P145" s="84"/>
      <c r="Q145" s="85"/>
      <c r="R145" s="86" t="s">
        <v>1026</v>
      </c>
    </row>
    <row r="146" spans="1:18" ht="90" x14ac:dyDescent="0.2">
      <c r="A146" s="68" t="s">
        <v>73</v>
      </c>
      <c r="B146" s="69" t="s">
        <v>113</v>
      </c>
      <c r="C146" s="69" t="s">
        <v>114</v>
      </c>
      <c r="D146" s="69" t="s">
        <v>46</v>
      </c>
      <c r="E146" s="69" t="s">
        <v>693</v>
      </c>
      <c r="F146" s="70" t="s">
        <v>478</v>
      </c>
      <c r="G146" s="71" t="s">
        <v>637</v>
      </c>
      <c r="H146" s="72">
        <v>42597</v>
      </c>
      <c r="I146" s="73"/>
      <c r="J146" s="74"/>
      <c r="K146" s="73"/>
      <c r="L146" s="73"/>
      <c r="M146" s="73"/>
      <c r="N146" s="73"/>
      <c r="O146" s="73"/>
      <c r="P146" s="73"/>
      <c r="Q146" s="75"/>
      <c r="R146" s="76" t="s">
        <v>1026</v>
      </c>
    </row>
    <row r="147" spans="1:18" ht="56.25" x14ac:dyDescent="0.2">
      <c r="A147" s="77" t="s">
        <v>73</v>
      </c>
      <c r="B147" s="78" t="s">
        <v>126</v>
      </c>
      <c r="C147" s="78" t="s">
        <v>129</v>
      </c>
      <c r="D147" s="78" t="s">
        <v>46</v>
      </c>
      <c r="E147" s="78" t="s">
        <v>840</v>
      </c>
      <c r="F147" s="79" t="s">
        <v>479</v>
      </c>
      <c r="G147" s="80" t="s">
        <v>480</v>
      </c>
      <c r="H147" s="81">
        <v>42409</v>
      </c>
      <c r="I147" s="82">
        <v>42409</v>
      </c>
      <c r="J147" s="83">
        <v>1</v>
      </c>
      <c r="K147" s="84"/>
      <c r="L147" s="84"/>
      <c r="M147" s="84"/>
      <c r="N147" s="84"/>
      <c r="O147" s="84"/>
      <c r="P147" s="84"/>
      <c r="Q147" s="85"/>
      <c r="R147" s="86" t="s">
        <v>1026</v>
      </c>
    </row>
    <row r="148" spans="1:18" ht="67.5" x14ac:dyDescent="0.2">
      <c r="A148" s="68" t="s">
        <v>73</v>
      </c>
      <c r="B148" s="69" t="s">
        <v>126</v>
      </c>
      <c r="C148" s="69" t="s">
        <v>129</v>
      </c>
      <c r="D148" s="69" t="s">
        <v>46</v>
      </c>
      <c r="E148" s="69" t="s">
        <v>841</v>
      </c>
      <c r="F148" s="70" t="s">
        <v>478</v>
      </c>
      <c r="G148" s="71" t="s">
        <v>480</v>
      </c>
      <c r="H148" s="72">
        <v>42649</v>
      </c>
      <c r="I148" s="73"/>
      <c r="J148" s="74"/>
      <c r="K148" s="73"/>
      <c r="L148" s="73"/>
      <c r="M148" s="73"/>
      <c r="N148" s="73"/>
      <c r="O148" s="73"/>
      <c r="P148" s="73"/>
      <c r="Q148" s="75"/>
      <c r="R148" s="76" t="s">
        <v>1026</v>
      </c>
    </row>
    <row r="149" spans="1:18" ht="101.25" x14ac:dyDescent="0.2">
      <c r="A149" s="77" t="s">
        <v>73</v>
      </c>
      <c r="B149" s="78" t="s">
        <v>113</v>
      </c>
      <c r="C149" s="78" t="s">
        <v>114</v>
      </c>
      <c r="D149" s="78" t="s">
        <v>46</v>
      </c>
      <c r="E149" s="78" t="s">
        <v>694</v>
      </c>
      <c r="F149" s="79" t="s">
        <v>479</v>
      </c>
      <c r="G149" s="80" t="s">
        <v>638</v>
      </c>
      <c r="H149" s="81">
        <v>42524</v>
      </c>
      <c r="I149" s="82"/>
      <c r="J149" s="83"/>
      <c r="K149" s="84"/>
      <c r="L149" s="84"/>
      <c r="M149" s="84"/>
      <c r="N149" s="84"/>
      <c r="O149" s="84"/>
      <c r="P149" s="84"/>
      <c r="Q149" s="85"/>
      <c r="R149" s="86" t="s">
        <v>1026</v>
      </c>
    </row>
    <row r="150" spans="1:18" ht="101.25" x14ac:dyDescent="0.2">
      <c r="A150" s="68" t="s">
        <v>73</v>
      </c>
      <c r="B150" s="69" t="s">
        <v>113</v>
      </c>
      <c r="C150" s="69" t="s">
        <v>114</v>
      </c>
      <c r="D150" s="69" t="s">
        <v>46</v>
      </c>
      <c r="E150" s="69" t="s">
        <v>695</v>
      </c>
      <c r="F150" s="70" t="s">
        <v>478</v>
      </c>
      <c r="G150" s="71" t="s">
        <v>638</v>
      </c>
      <c r="H150" s="72">
        <v>42583</v>
      </c>
      <c r="I150" s="73"/>
      <c r="J150" s="74"/>
      <c r="K150" s="73"/>
      <c r="L150" s="73"/>
      <c r="M150" s="73"/>
      <c r="N150" s="73"/>
      <c r="O150" s="73"/>
      <c r="P150" s="73"/>
      <c r="Q150" s="75"/>
      <c r="R150" s="76" t="s">
        <v>1026</v>
      </c>
    </row>
    <row r="151" spans="1:18" ht="90" x14ac:dyDescent="0.2">
      <c r="A151" s="77" t="s">
        <v>73</v>
      </c>
      <c r="B151" s="78" t="s">
        <v>113</v>
      </c>
      <c r="C151" s="78" t="s">
        <v>114</v>
      </c>
      <c r="D151" s="78" t="s">
        <v>46</v>
      </c>
      <c r="E151" s="78" t="s">
        <v>842</v>
      </c>
      <c r="F151" s="79" t="s">
        <v>479</v>
      </c>
      <c r="G151" s="80" t="s">
        <v>481</v>
      </c>
      <c r="H151" s="81">
        <v>42442</v>
      </c>
      <c r="I151" s="82">
        <v>42443</v>
      </c>
      <c r="J151" s="83">
        <v>1</v>
      </c>
      <c r="K151" s="84"/>
      <c r="L151" s="84"/>
      <c r="M151" s="84"/>
      <c r="N151" s="84"/>
      <c r="O151" s="84"/>
      <c r="P151" s="84"/>
      <c r="Q151" s="85"/>
      <c r="R151" s="86" t="s">
        <v>1026</v>
      </c>
    </row>
    <row r="152" spans="1:18" ht="90" x14ac:dyDescent="0.2">
      <c r="A152" s="68" t="s">
        <v>73</v>
      </c>
      <c r="B152" s="69" t="s">
        <v>113</v>
      </c>
      <c r="C152" s="69" t="s">
        <v>114</v>
      </c>
      <c r="D152" s="69" t="s">
        <v>46</v>
      </c>
      <c r="E152" s="69" t="s">
        <v>843</v>
      </c>
      <c r="F152" s="70" t="s">
        <v>478</v>
      </c>
      <c r="G152" s="71" t="s">
        <v>481</v>
      </c>
      <c r="H152" s="72">
        <v>42685</v>
      </c>
      <c r="I152" s="73"/>
      <c r="J152" s="74"/>
      <c r="K152" s="73"/>
      <c r="L152" s="73"/>
      <c r="M152" s="73"/>
      <c r="N152" s="73"/>
      <c r="O152" s="73"/>
      <c r="P152" s="73"/>
      <c r="Q152" s="75"/>
      <c r="R152" s="76" t="s">
        <v>1026</v>
      </c>
    </row>
    <row r="153" spans="1:18" ht="90" x14ac:dyDescent="0.2">
      <c r="A153" s="77" t="s">
        <v>73</v>
      </c>
      <c r="B153" s="78" t="s">
        <v>113</v>
      </c>
      <c r="C153" s="78" t="s">
        <v>114</v>
      </c>
      <c r="D153" s="78" t="s">
        <v>46</v>
      </c>
      <c r="E153" s="78" t="s">
        <v>696</v>
      </c>
      <c r="F153" s="79" t="s">
        <v>479</v>
      </c>
      <c r="G153" s="80" t="s">
        <v>637</v>
      </c>
      <c r="H153" s="81">
        <v>42443</v>
      </c>
      <c r="I153" s="82"/>
      <c r="J153" s="83">
        <v>0</v>
      </c>
      <c r="K153" s="84"/>
      <c r="L153" s="84"/>
      <c r="M153" s="84"/>
      <c r="N153" s="84"/>
      <c r="O153" s="84"/>
      <c r="P153" s="84"/>
      <c r="Q153" s="85"/>
      <c r="R153" s="86" t="s">
        <v>1026</v>
      </c>
    </row>
    <row r="154" spans="1:18" ht="90" x14ac:dyDescent="0.2">
      <c r="A154" s="68" t="s">
        <v>73</v>
      </c>
      <c r="B154" s="69" t="s">
        <v>113</v>
      </c>
      <c r="C154" s="69" t="s">
        <v>114</v>
      </c>
      <c r="D154" s="69" t="s">
        <v>46</v>
      </c>
      <c r="E154" s="69" t="s">
        <v>697</v>
      </c>
      <c r="F154" s="70" t="s">
        <v>478</v>
      </c>
      <c r="G154" s="71" t="s">
        <v>637</v>
      </c>
      <c r="H154" s="72">
        <v>42684</v>
      </c>
      <c r="I154" s="73"/>
      <c r="J154" s="74"/>
      <c r="K154" s="73"/>
      <c r="L154" s="73"/>
      <c r="M154" s="73"/>
      <c r="N154" s="73"/>
      <c r="O154" s="73"/>
      <c r="P154" s="73"/>
      <c r="Q154" s="75"/>
      <c r="R154" s="76" t="s">
        <v>1026</v>
      </c>
    </row>
    <row r="155" spans="1:18" ht="78.75" x14ac:dyDescent="0.2">
      <c r="A155" s="77" t="s">
        <v>73</v>
      </c>
      <c r="B155" s="78" t="s">
        <v>113</v>
      </c>
      <c r="C155" s="78" t="s">
        <v>114</v>
      </c>
      <c r="D155" s="78" t="s">
        <v>46</v>
      </c>
      <c r="E155" s="78" t="s">
        <v>844</v>
      </c>
      <c r="F155" s="79" t="s">
        <v>479</v>
      </c>
      <c r="G155" s="80" t="s">
        <v>482</v>
      </c>
      <c r="H155" s="81">
        <v>42412</v>
      </c>
      <c r="I155" s="82"/>
      <c r="J155" s="83">
        <v>0</v>
      </c>
      <c r="K155" s="84"/>
      <c r="L155" s="84"/>
      <c r="M155" s="84"/>
      <c r="N155" s="84"/>
      <c r="O155" s="84"/>
      <c r="P155" s="84"/>
      <c r="Q155" s="85"/>
      <c r="R155" s="86" t="s">
        <v>1026</v>
      </c>
    </row>
    <row r="156" spans="1:18" ht="78.75" x14ac:dyDescent="0.2">
      <c r="A156" s="68" t="s">
        <v>73</v>
      </c>
      <c r="B156" s="69" t="s">
        <v>113</v>
      </c>
      <c r="C156" s="69" t="s">
        <v>114</v>
      </c>
      <c r="D156" s="69" t="s">
        <v>46</v>
      </c>
      <c r="E156" s="69" t="s">
        <v>845</v>
      </c>
      <c r="F156" s="70" t="s">
        <v>478</v>
      </c>
      <c r="G156" s="71" t="s">
        <v>482</v>
      </c>
      <c r="H156" s="72">
        <v>42655</v>
      </c>
      <c r="I156" s="73"/>
      <c r="J156" s="74"/>
      <c r="K156" s="73"/>
      <c r="L156" s="73"/>
      <c r="M156" s="73"/>
      <c r="N156" s="73"/>
      <c r="O156" s="73"/>
      <c r="P156" s="73"/>
      <c r="Q156" s="75"/>
      <c r="R156" s="76" t="s">
        <v>1026</v>
      </c>
    </row>
    <row r="157" spans="1:18" ht="90" x14ac:dyDescent="0.2">
      <c r="A157" s="77" t="s">
        <v>73</v>
      </c>
      <c r="B157" s="78" t="s">
        <v>113</v>
      </c>
      <c r="C157" s="78" t="s">
        <v>114</v>
      </c>
      <c r="D157" s="78" t="s">
        <v>46</v>
      </c>
      <c r="E157" s="78" t="s">
        <v>846</v>
      </c>
      <c r="F157" s="79" t="s">
        <v>479</v>
      </c>
      <c r="G157" s="80" t="s">
        <v>639</v>
      </c>
      <c r="H157" s="81">
        <v>42411</v>
      </c>
      <c r="I157" s="82">
        <v>42411</v>
      </c>
      <c r="J157" s="83">
        <v>1</v>
      </c>
      <c r="K157" s="84"/>
      <c r="L157" s="84"/>
      <c r="M157" s="84"/>
      <c r="N157" s="84"/>
      <c r="O157" s="84"/>
      <c r="P157" s="84"/>
      <c r="Q157" s="85"/>
      <c r="R157" s="86" t="s">
        <v>1026</v>
      </c>
    </row>
    <row r="158" spans="1:18" ht="90" x14ac:dyDescent="0.2">
      <c r="A158" s="68" t="s">
        <v>73</v>
      </c>
      <c r="B158" s="69" t="s">
        <v>113</v>
      </c>
      <c r="C158" s="69" t="s">
        <v>114</v>
      </c>
      <c r="D158" s="69" t="s">
        <v>46</v>
      </c>
      <c r="E158" s="69" t="s">
        <v>847</v>
      </c>
      <c r="F158" s="70" t="s">
        <v>478</v>
      </c>
      <c r="G158" s="71" t="s">
        <v>639</v>
      </c>
      <c r="H158" s="72">
        <v>42652</v>
      </c>
      <c r="I158" s="73"/>
      <c r="J158" s="74"/>
      <c r="K158" s="73"/>
      <c r="L158" s="73"/>
      <c r="M158" s="73"/>
      <c r="N158" s="73"/>
      <c r="O158" s="73"/>
      <c r="P158" s="73"/>
      <c r="Q158" s="75"/>
      <c r="R158" s="76" t="s">
        <v>1026</v>
      </c>
    </row>
    <row r="159" spans="1:18" ht="112.5" x14ac:dyDescent="0.2">
      <c r="A159" s="77" t="s">
        <v>73</v>
      </c>
      <c r="B159" s="78" t="s">
        <v>113</v>
      </c>
      <c r="C159" s="78" t="s">
        <v>114</v>
      </c>
      <c r="D159" s="78" t="s">
        <v>46</v>
      </c>
      <c r="E159" s="78" t="s">
        <v>698</v>
      </c>
      <c r="F159" s="79" t="s">
        <v>478</v>
      </c>
      <c r="G159" s="80" t="s">
        <v>640</v>
      </c>
      <c r="H159" s="81">
        <v>42536</v>
      </c>
      <c r="I159" s="82"/>
      <c r="J159" s="83"/>
      <c r="K159" s="84"/>
      <c r="L159" s="84"/>
      <c r="M159" s="84"/>
      <c r="N159" s="84"/>
      <c r="O159" s="84"/>
      <c r="P159" s="84"/>
      <c r="Q159" s="85"/>
      <c r="R159" s="86" t="s">
        <v>1026</v>
      </c>
    </row>
    <row r="160" spans="1:18" ht="112.5" x14ac:dyDescent="0.2">
      <c r="A160" s="68" t="s">
        <v>73</v>
      </c>
      <c r="B160" s="69" t="s">
        <v>113</v>
      </c>
      <c r="C160" s="69" t="s">
        <v>114</v>
      </c>
      <c r="D160" s="69" t="s">
        <v>46</v>
      </c>
      <c r="E160" s="69" t="s">
        <v>699</v>
      </c>
      <c r="F160" s="70" t="s">
        <v>478</v>
      </c>
      <c r="G160" s="71" t="s">
        <v>640</v>
      </c>
      <c r="H160" s="72">
        <v>42536</v>
      </c>
      <c r="I160" s="73"/>
      <c r="J160" s="74"/>
      <c r="K160" s="73"/>
      <c r="L160" s="73"/>
      <c r="M160" s="73"/>
      <c r="N160" s="73"/>
      <c r="O160" s="73"/>
      <c r="P160" s="73"/>
      <c r="Q160" s="75"/>
      <c r="R160" s="76" t="s">
        <v>1026</v>
      </c>
    </row>
    <row r="161" spans="1:18" ht="90" x14ac:dyDescent="0.2">
      <c r="A161" s="77" t="s">
        <v>73</v>
      </c>
      <c r="B161" s="78" t="s">
        <v>113</v>
      </c>
      <c r="C161" s="78" t="s">
        <v>114</v>
      </c>
      <c r="D161" s="78" t="s">
        <v>46</v>
      </c>
      <c r="E161" s="78" t="s">
        <v>915</v>
      </c>
      <c r="F161" s="79" t="s">
        <v>478</v>
      </c>
      <c r="G161" s="80" t="s">
        <v>483</v>
      </c>
      <c r="H161" s="81">
        <v>42444</v>
      </c>
      <c r="I161" s="82"/>
      <c r="J161" s="83">
        <v>0</v>
      </c>
      <c r="K161" s="84"/>
      <c r="L161" s="84"/>
      <c r="M161" s="84"/>
      <c r="N161" s="84"/>
      <c r="O161" s="84"/>
      <c r="P161" s="84"/>
      <c r="Q161" s="85"/>
      <c r="R161" s="86" t="s">
        <v>1026</v>
      </c>
    </row>
    <row r="162" spans="1:18" ht="78.75" x14ac:dyDescent="0.2">
      <c r="A162" s="68" t="s">
        <v>73</v>
      </c>
      <c r="B162" s="69" t="s">
        <v>113</v>
      </c>
      <c r="C162" s="69" t="s">
        <v>114</v>
      </c>
      <c r="D162" s="69" t="s">
        <v>46</v>
      </c>
      <c r="E162" s="69" t="s">
        <v>700</v>
      </c>
      <c r="F162" s="70" t="s">
        <v>478</v>
      </c>
      <c r="G162" s="71" t="s">
        <v>271</v>
      </c>
      <c r="H162" s="72">
        <v>42498</v>
      </c>
      <c r="I162" s="73"/>
      <c r="J162" s="74"/>
      <c r="K162" s="73"/>
      <c r="L162" s="73"/>
      <c r="M162" s="73"/>
      <c r="N162" s="73"/>
      <c r="O162" s="73"/>
      <c r="P162" s="73"/>
      <c r="Q162" s="75"/>
      <c r="R162" s="76" t="s">
        <v>1026</v>
      </c>
    </row>
    <row r="163" spans="1:18" ht="123.75" x14ac:dyDescent="0.2">
      <c r="A163" s="77" t="s">
        <v>73</v>
      </c>
      <c r="B163" s="78" t="s">
        <v>113</v>
      </c>
      <c r="C163" s="78" t="s">
        <v>114</v>
      </c>
      <c r="D163" s="78" t="s">
        <v>46</v>
      </c>
      <c r="E163" s="78" t="s">
        <v>701</v>
      </c>
      <c r="F163" s="79" t="s">
        <v>478</v>
      </c>
      <c r="G163" s="80" t="s">
        <v>271</v>
      </c>
      <c r="H163" s="81">
        <v>42591</v>
      </c>
      <c r="I163" s="82"/>
      <c r="J163" s="83"/>
      <c r="K163" s="84"/>
      <c r="L163" s="84"/>
      <c r="M163" s="84"/>
      <c r="N163" s="84"/>
      <c r="O163" s="84"/>
      <c r="P163" s="84"/>
      <c r="Q163" s="85"/>
      <c r="R163" s="86" t="s">
        <v>1026</v>
      </c>
    </row>
    <row r="164" spans="1:18" ht="90" x14ac:dyDescent="0.2">
      <c r="A164" s="68" t="s">
        <v>73</v>
      </c>
      <c r="B164" s="69" t="s">
        <v>113</v>
      </c>
      <c r="C164" s="69" t="s">
        <v>114</v>
      </c>
      <c r="D164" s="69" t="s">
        <v>46</v>
      </c>
      <c r="E164" s="69" t="s">
        <v>702</v>
      </c>
      <c r="F164" s="70" t="s">
        <v>478</v>
      </c>
      <c r="G164" s="71" t="s">
        <v>271</v>
      </c>
      <c r="H164" s="72">
        <v>42534</v>
      </c>
      <c r="I164" s="73"/>
      <c r="J164" s="74"/>
      <c r="K164" s="73"/>
      <c r="L164" s="73"/>
      <c r="M164" s="73"/>
      <c r="N164" s="73"/>
      <c r="O164" s="73"/>
      <c r="P164" s="73"/>
      <c r="Q164" s="75"/>
      <c r="R164" s="76" t="s">
        <v>1026</v>
      </c>
    </row>
    <row r="165" spans="1:18" ht="146.25" x14ac:dyDescent="0.2">
      <c r="A165" s="77" t="s">
        <v>73</v>
      </c>
      <c r="B165" s="78" t="s">
        <v>113</v>
      </c>
      <c r="C165" s="78" t="s">
        <v>114</v>
      </c>
      <c r="D165" s="78" t="s">
        <v>46</v>
      </c>
      <c r="E165" s="78" t="s">
        <v>703</v>
      </c>
      <c r="F165" s="79" t="s">
        <v>479</v>
      </c>
      <c r="G165" s="80" t="s">
        <v>637</v>
      </c>
      <c r="H165" s="81">
        <v>42426</v>
      </c>
      <c r="I165" s="82"/>
      <c r="J165" s="83">
        <v>0</v>
      </c>
      <c r="K165" s="84"/>
      <c r="L165" s="84"/>
      <c r="M165" s="84"/>
      <c r="N165" s="84"/>
      <c r="O165" s="84"/>
      <c r="P165" s="84"/>
      <c r="Q165" s="85"/>
      <c r="R165" s="86" t="s">
        <v>1026</v>
      </c>
    </row>
    <row r="166" spans="1:18" ht="146.25" x14ac:dyDescent="0.2">
      <c r="A166" s="68" t="s">
        <v>73</v>
      </c>
      <c r="B166" s="69" t="s">
        <v>113</v>
      </c>
      <c r="C166" s="69" t="s">
        <v>114</v>
      </c>
      <c r="D166" s="69" t="s">
        <v>46</v>
      </c>
      <c r="E166" s="69" t="s">
        <v>704</v>
      </c>
      <c r="F166" s="70" t="s">
        <v>478</v>
      </c>
      <c r="G166" s="71" t="s">
        <v>637</v>
      </c>
      <c r="H166" s="72">
        <v>42669</v>
      </c>
      <c r="I166" s="73"/>
      <c r="J166" s="74"/>
      <c r="K166" s="73"/>
      <c r="L166" s="73"/>
      <c r="M166" s="73"/>
      <c r="N166" s="73"/>
      <c r="O166" s="73"/>
      <c r="P166" s="73"/>
      <c r="Q166" s="75"/>
      <c r="R166" s="76" t="s">
        <v>1026</v>
      </c>
    </row>
    <row r="167" spans="1:18" ht="112.5" x14ac:dyDescent="0.2">
      <c r="A167" s="77" t="s">
        <v>73</v>
      </c>
      <c r="B167" s="78" t="s">
        <v>113</v>
      </c>
      <c r="C167" s="78" t="s">
        <v>114</v>
      </c>
      <c r="D167" s="78" t="s">
        <v>46</v>
      </c>
      <c r="E167" s="78" t="s">
        <v>705</v>
      </c>
      <c r="F167" s="79" t="s">
        <v>479</v>
      </c>
      <c r="G167" s="80" t="s">
        <v>639</v>
      </c>
      <c r="H167" s="81">
        <v>42440</v>
      </c>
      <c r="I167" s="82"/>
      <c r="J167" s="83">
        <v>0</v>
      </c>
      <c r="K167" s="84"/>
      <c r="L167" s="84"/>
      <c r="M167" s="84"/>
      <c r="N167" s="84"/>
      <c r="O167" s="84"/>
      <c r="P167" s="84"/>
      <c r="Q167" s="85"/>
      <c r="R167" s="86" t="s">
        <v>1026</v>
      </c>
    </row>
    <row r="168" spans="1:18" ht="112.5" x14ac:dyDescent="0.2">
      <c r="A168" s="68" t="s">
        <v>73</v>
      </c>
      <c r="B168" s="69" t="s">
        <v>113</v>
      </c>
      <c r="C168" s="69" t="s">
        <v>114</v>
      </c>
      <c r="D168" s="69" t="s">
        <v>46</v>
      </c>
      <c r="E168" s="69" t="s">
        <v>706</v>
      </c>
      <c r="F168" s="70" t="s">
        <v>478</v>
      </c>
      <c r="G168" s="71" t="s">
        <v>639</v>
      </c>
      <c r="H168" s="72">
        <v>42690</v>
      </c>
      <c r="I168" s="73"/>
      <c r="J168" s="74"/>
      <c r="K168" s="73"/>
      <c r="L168" s="73"/>
      <c r="M168" s="73"/>
      <c r="N168" s="73"/>
      <c r="O168" s="73"/>
      <c r="P168" s="73"/>
      <c r="Q168" s="75"/>
      <c r="R168" s="76" t="s">
        <v>1026</v>
      </c>
    </row>
    <row r="169" spans="1:18" ht="90" x14ac:dyDescent="0.2">
      <c r="A169" s="77" t="s">
        <v>73</v>
      </c>
      <c r="B169" s="78" t="s">
        <v>113</v>
      </c>
      <c r="C169" s="78" t="s">
        <v>114</v>
      </c>
      <c r="D169" s="78" t="s">
        <v>46</v>
      </c>
      <c r="E169" s="78" t="s">
        <v>707</v>
      </c>
      <c r="F169" s="79" t="s">
        <v>479</v>
      </c>
      <c r="G169" s="80" t="s">
        <v>641</v>
      </c>
      <c r="H169" s="81">
        <v>42443</v>
      </c>
      <c r="I169" s="82"/>
      <c r="J169" s="83">
        <v>0</v>
      </c>
      <c r="K169" s="84"/>
      <c r="L169" s="84"/>
      <c r="M169" s="84"/>
      <c r="N169" s="84"/>
      <c r="O169" s="84"/>
      <c r="P169" s="84"/>
      <c r="Q169" s="85"/>
      <c r="R169" s="86" t="s">
        <v>1026</v>
      </c>
    </row>
    <row r="170" spans="1:18" ht="90" x14ac:dyDescent="0.2">
      <c r="A170" s="68" t="s">
        <v>73</v>
      </c>
      <c r="B170" s="69" t="s">
        <v>113</v>
      </c>
      <c r="C170" s="69" t="s">
        <v>114</v>
      </c>
      <c r="D170" s="69" t="s">
        <v>46</v>
      </c>
      <c r="E170" s="69" t="s">
        <v>708</v>
      </c>
      <c r="F170" s="70" t="s">
        <v>478</v>
      </c>
      <c r="G170" s="71" t="s">
        <v>641</v>
      </c>
      <c r="H170" s="72">
        <v>42683</v>
      </c>
      <c r="I170" s="73"/>
      <c r="J170" s="74"/>
      <c r="K170" s="73"/>
      <c r="L170" s="73"/>
      <c r="M170" s="73"/>
      <c r="N170" s="73"/>
      <c r="O170" s="73"/>
      <c r="P170" s="73"/>
      <c r="Q170" s="75"/>
      <c r="R170" s="76" t="s">
        <v>1026</v>
      </c>
    </row>
    <row r="171" spans="1:18" ht="90" x14ac:dyDescent="0.2">
      <c r="A171" s="77" t="s">
        <v>73</v>
      </c>
      <c r="B171" s="78" t="s">
        <v>113</v>
      </c>
      <c r="C171" s="78" t="s">
        <v>114</v>
      </c>
      <c r="D171" s="78" t="s">
        <v>46</v>
      </c>
      <c r="E171" s="78" t="s">
        <v>709</v>
      </c>
      <c r="F171" s="79" t="s">
        <v>478</v>
      </c>
      <c r="G171" s="80" t="s">
        <v>640</v>
      </c>
      <c r="H171" s="81">
        <v>42628</v>
      </c>
      <c r="I171" s="82"/>
      <c r="J171" s="83"/>
      <c r="K171" s="84"/>
      <c r="L171" s="84"/>
      <c r="M171" s="84"/>
      <c r="N171" s="84"/>
      <c r="O171" s="84"/>
      <c r="P171" s="84"/>
      <c r="Q171" s="85"/>
      <c r="R171" s="86" t="s">
        <v>1026</v>
      </c>
    </row>
    <row r="172" spans="1:18" ht="56.25" x14ac:dyDescent="0.2">
      <c r="A172" s="68" t="s">
        <v>73</v>
      </c>
      <c r="B172" s="69" t="s">
        <v>113</v>
      </c>
      <c r="C172" s="69" t="s">
        <v>114</v>
      </c>
      <c r="D172" s="69" t="s">
        <v>46</v>
      </c>
      <c r="E172" s="69" t="s">
        <v>848</v>
      </c>
      <c r="F172" s="70" t="s">
        <v>478</v>
      </c>
      <c r="G172" s="71" t="s">
        <v>484</v>
      </c>
      <c r="H172" s="72">
        <v>42444</v>
      </c>
      <c r="I172" s="73"/>
      <c r="J172" s="74">
        <v>0</v>
      </c>
      <c r="K172" s="73"/>
      <c r="L172" s="73"/>
      <c r="M172" s="73"/>
      <c r="N172" s="73"/>
      <c r="O172" s="73"/>
      <c r="P172" s="73"/>
      <c r="Q172" s="75"/>
      <c r="R172" s="76" t="s">
        <v>1026</v>
      </c>
    </row>
    <row r="173" spans="1:18" ht="90" x14ac:dyDescent="0.2">
      <c r="A173" s="77" t="s">
        <v>73</v>
      </c>
      <c r="B173" s="78" t="s">
        <v>113</v>
      </c>
      <c r="C173" s="78" t="s">
        <v>114</v>
      </c>
      <c r="D173" s="78" t="s">
        <v>46</v>
      </c>
      <c r="E173" s="78" t="s">
        <v>710</v>
      </c>
      <c r="F173" s="79" t="s">
        <v>478</v>
      </c>
      <c r="G173" s="80" t="s">
        <v>485</v>
      </c>
      <c r="H173" s="81">
        <v>42475</v>
      </c>
      <c r="I173" s="82"/>
      <c r="J173" s="83">
        <v>0</v>
      </c>
      <c r="K173" s="84"/>
      <c r="L173" s="84"/>
      <c r="M173" s="84"/>
      <c r="N173" s="84"/>
      <c r="O173" s="84"/>
      <c r="P173" s="84"/>
      <c r="Q173" s="85"/>
      <c r="R173" s="86" t="s">
        <v>1026</v>
      </c>
    </row>
    <row r="174" spans="1:18" ht="101.25" x14ac:dyDescent="0.2">
      <c r="A174" s="68" t="s">
        <v>73</v>
      </c>
      <c r="B174" s="69" t="s">
        <v>126</v>
      </c>
      <c r="C174" s="69" t="s">
        <v>129</v>
      </c>
      <c r="D174" s="69" t="s">
        <v>46</v>
      </c>
      <c r="E174" s="69" t="s">
        <v>711</v>
      </c>
      <c r="F174" s="70" t="s">
        <v>478</v>
      </c>
      <c r="G174" s="71" t="s">
        <v>486</v>
      </c>
      <c r="H174" s="72">
        <v>42628</v>
      </c>
      <c r="I174" s="73"/>
      <c r="J174" s="74"/>
      <c r="K174" s="73"/>
      <c r="L174" s="73"/>
      <c r="M174" s="73"/>
      <c r="N174" s="73"/>
      <c r="O174" s="73"/>
      <c r="P174" s="73"/>
      <c r="Q174" s="75"/>
      <c r="R174" s="76" t="s">
        <v>1026</v>
      </c>
    </row>
    <row r="175" spans="1:18" ht="90" x14ac:dyDescent="0.2">
      <c r="A175" s="77" t="s">
        <v>73</v>
      </c>
      <c r="B175" s="78" t="s">
        <v>113</v>
      </c>
      <c r="C175" s="78" t="s">
        <v>114</v>
      </c>
      <c r="D175" s="78" t="s">
        <v>46</v>
      </c>
      <c r="E175" s="78" t="s">
        <v>712</v>
      </c>
      <c r="F175" s="79" t="s">
        <v>266</v>
      </c>
      <c r="G175" s="80" t="s">
        <v>271</v>
      </c>
      <c r="H175" s="81">
        <v>42388</v>
      </c>
      <c r="I175" s="82">
        <v>42388</v>
      </c>
      <c r="J175" s="83">
        <v>1</v>
      </c>
      <c r="K175" s="84"/>
      <c r="L175" s="84"/>
      <c r="M175" s="84"/>
      <c r="N175" s="84"/>
      <c r="O175" s="84"/>
      <c r="P175" s="84"/>
      <c r="Q175" s="85"/>
      <c r="R175" s="86" t="s">
        <v>1026</v>
      </c>
    </row>
    <row r="176" spans="1:18" ht="67.5" x14ac:dyDescent="0.2">
      <c r="A176" s="68" t="s">
        <v>73</v>
      </c>
      <c r="B176" s="69" t="s">
        <v>113</v>
      </c>
      <c r="C176" s="69" t="s">
        <v>114</v>
      </c>
      <c r="D176" s="69" t="s">
        <v>46</v>
      </c>
      <c r="E176" s="69" t="s">
        <v>713</v>
      </c>
      <c r="F176" s="70"/>
      <c r="G176" s="71" t="s">
        <v>271</v>
      </c>
      <c r="H176" s="72">
        <v>42447</v>
      </c>
      <c r="I176" s="73">
        <v>42447</v>
      </c>
      <c r="J176" s="74">
        <v>1</v>
      </c>
      <c r="K176" s="73"/>
      <c r="L176" s="73"/>
      <c r="M176" s="73"/>
      <c r="N176" s="73"/>
      <c r="O176" s="73"/>
      <c r="P176" s="73"/>
      <c r="Q176" s="75"/>
      <c r="R176" s="76" t="s">
        <v>1026</v>
      </c>
    </row>
    <row r="177" spans="1:18" ht="78.75" x14ac:dyDescent="0.2">
      <c r="A177" s="77" t="s">
        <v>73</v>
      </c>
      <c r="B177" s="78" t="s">
        <v>113</v>
      </c>
      <c r="C177" s="78" t="s">
        <v>114</v>
      </c>
      <c r="D177" s="78" t="s">
        <v>46</v>
      </c>
      <c r="E177" s="78" t="s">
        <v>714</v>
      </c>
      <c r="F177" s="79" t="s">
        <v>478</v>
      </c>
      <c r="G177" s="80" t="s">
        <v>271</v>
      </c>
      <c r="H177" s="81">
        <v>42627</v>
      </c>
      <c r="I177" s="82"/>
      <c r="J177" s="83"/>
      <c r="K177" s="84"/>
      <c r="L177" s="84"/>
      <c r="M177" s="84"/>
      <c r="N177" s="84"/>
      <c r="O177" s="84"/>
      <c r="P177" s="84"/>
      <c r="Q177" s="85"/>
      <c r="R177" s="86" t="s">
        <v>1026</v>
      </c>
    </row>
    <row r="178" spans="1:18" ht="56.25" x14ac:dyDescent="0.2">
      <c r="A178" s="68" t="s">
        <v>73</v>
      </c>
      <c r="B178" s="69" t="s">
        <v>113</v>
      </c>
      <c r="C178" s="69" t="s">
        <v>114</v>
      </c>
      <c r="D178" s="69" t="s">
        <v>46</v>
      </c>
      <c r="E178" s="69" t="s">
        <v>849</v>
      </c>
      <c r="F178" s="70" t="s">
        <v>478</v>
      </c>
      <c r="G178" s="71" t="s">
        <v>487</v>
      </c>
      <c r="H178" s="72">
        <v>42719</v>
      </c>
      <c r="I178" s="73"/>
      <c r="J178" s="74"/>
      <c r="K178" s="73"/>
      <c r="L178" s="73"/>
      <c r="M178" s="73"/>
      <c r="N178" s="73"/>
      <c r="O178" s="73"/>
      <c r="P178" s="73"/>
      <c r="Q178" s="75"/>
      <c r="R178" s="76" t="s">
        <v>1026</v>
      </c>
    </row>
    <row r="179" spans="1:18" ht="78.75" x14ac:dyDescent="0.2">
      <c r="A179" s="77" t="s">
        <v>73</v>
      </c>
      <c r="B179" s="78" t="s">
        <v>113</v>
      </c>
      <c r="C179" s="78" t="s">
        <v>114</v>
      </c>
      <c r="D179" s="78" t="s">
        <v>46</v>
      </c>
      <c r="E179" s="78" t="s">
        <v>715</v>
      </c>
      <c r="F179" s="79" t="s">
        <v>478</v>
      </c>
      <c r="G179" s="80" t="s">
        <v>488</v>
      </c>
      <c r="H179" s="81">
        <v>42383</v>
      </c>
      <c r="I179" s="82">
        <v>42383</v>
      </c>
      <c r="J179" s="83">
        <v>1</v>
      </c>
      <c r="K179" s="84"/>
      <c r="L179" s="84"/>
      <c r="M179" s="84"/>
      <c r="N179" s="84"/>
      <c r="O179" s="84"/>
      <c r="P179" s="84"/>
      <c r="Q179" s="85"/>
      <c r="R179" s="86" t="s">
        <v>1026</v>
      </c>
    </row>
    <row r="180" spans="1:18" ht="67.5" x14ac:dyDescent="0.2">
      <c r="A180" s="68" t="s">
        <v>73</v>
      </c>
      <c r="B180" s="69" t="s">
        <v>113</v>
      </c>
      <c r="C180" s="69" t="s">
        <v>114</v>
      </c>
      <c r="D180" s="69" t="s">
        <v>46</v>
      </c>
      <c r="E180" s="69" t="s">
        <v>850</v>
      </c>
      <c r="F180" s="70" t="s">
        <v>478</v>
      </c>
      <c r="G180" s="71" t="s">
        <v>489</v>
      </c>
      <c r="H180" s="72">
        <v>42383</v>
      </c>
      <c r="I180" s="73">
        <v>42383</v>
      </c>
      <c r="J180" s="74">
        <v>1</v>
      </c>
      <c r="K180" s="73"/>
      <c r="L180" s="73"/>
      <c r="M180" s="73"/>
      <c r="N180" s="73"/>
      <c r="O180" s="73"/>
      <c r="P180" s="73"/>
      <c r="Q180" s="75"/>
      <c r="R180" s="76" t="s">
        <v>1026</v>
      </c>
    </row>
    <row r="181" spans="1:18" ht="78.75" x14ac:dyDescent="0.2">
      <c r="A181" s="77" t="s">
        <v>73</v>
      </c>
      <c r="B181" s="78" t="s">
        <v>113</v>
      </c>
      <c r="C181" s="78" t="s">
        <v>114</v>
      </c>
      <c r="D181" s="78" t="s">
        <v>46</v>
      </c>
      <c r="E181" s="78" t="s">
        <v>716</v>
      </c>
      <c r="F181" s="79" t="s">
        <v>478</v>
      </c>
      <c r="G181" s="80" t="s">
        <v>487</v>
      </c>
      <c r="H181" s="81">
        <v>42480</v>
      </c>
      <c r="I181" s="82">
        <v>42481</v>
      </c>
      <c r="J181" s="83">
        <v>1</v>
      </c>
      <c r="K181" s="84"/>
      <c r="L181" s="84"/>
      <c r="M181" s="84"/>
      <c r="N181" s="84"/>
      <c r="O181" s="84"/>
      <c r="P181" s="84"/>
      <c r="Q181" s="85"/>
      <c r="R181" s="86" t="s">
        <v>1026</v>
      </c>
    </row>
    <row r="182" spans="1:18" ht="45" x14ac:dyDescent="0.2">
      <c r="A182" s="68" t="s">
        <v>74</v>
      </c>
      <c r="B182" s="69" t="str">
        <f>IF('Plan de Acción'!$C182="","",VLOOKUP('Plan de Acción'!$C182,coca,2,))</f>
        <v>1. Gestionar proyectos sostenibles en función del desarrollo urbano integral y estratégico a través de la inclusión de metodologías innovadoras.</v>
      </c>
      <c r="C182" s="69" t="s">
        <v>114</v>
      </c>
      <c r="D182" s="69" t="s">
        <v>16</v>
      </c>
      <c r="E182" s="69" t="s">
        <v>756</v>
      </c>
      <c r="F182" s="70" t="s">
        <v>757</v>
      </c>
      <c r="G182" s="71" t="s">
        <v>758</v>
      </c>
      <c r="H182" s="72" t="s">
        <v>759</v>
      </c>
      <c r="I182" s="73"/>
      <c r="J182" s="74">
        <v>0.74</v>
      </c>
      <c r="K182" s="73"/>
      <c r="L182" s="73"/>
      <c r="M182" s="73"/>
      <c r="N182" s="73"/>
      <c r="O182" s="73"/>
      <c r="P182" s="73"/>
      <c r="Q182" s="75"/>
      <c r="R182" s="76" t="s">
        <v>1026</v>
      </c>
    </row>
    <row r="183" spans="1:18" ht="45" x14ac:dyDescent="0.2">
      <c r="A183" s="77" t="s">
        <v>74</v>
      </c>
      <c r="B183" s="78" t="str">
        <f>IF('Plan de Acción'!$C183="","",VLOOKUP('Plan de Acción'!$C183,coca,2,))</f>
        <v>1. Gestionar proyectos sostenibles en función del desarrollo urbano integral y estratégico a través de la inclusión de metodologías innovadoras.</v>
      </c>
      <c r="C183" s="78" t="s">
        <v>114</v>
      </c>
      <c r="D183" s="78" t="s">
        <v>16</v>
      </c>
      <c r="E183" s="78" t="s">
        <v>756</v>
      </c>
      <c r="F183" s="79" t="s">
        <v>760</v>
      </c>
      <c r="G183" s="80" t="s">
        <v>761</v>
      </c>
      <c r="H183" s="81" t="s">
        <v>759</v>
      </c>
      <c r="I183" s="82"/>
      <c r="J183" s="83">
        <v>0.21</v>
      </c>
      <c r="K183" s="84"/>
      <c r="L183" s="84"/>
      <c r="M183" s="84"/>
      <c r="N183" s="84"/>
      <c r="O183" s="84"/>
      <c r="P183" s="84"/>
      <c r="Q183" s="85"/>
      <c r="R183" s="86" t="s">
        <v>1026</v>
      </c>
    </row>
    <row r="184" spans="1:18" ht="45" x14ac:dyDescent="0.2">
      <c r="A184" s="68" t="s">
        <v>74</v>
      </c>
      <c r="B184" s="69" t="str">
        <f>IF('Plan de Acción'!$C184="","",VLOOKUP('Plan de Acción'!$C184,coca,2,))</f>
        <v>1. Gestionar proyectos sostenibles en función del desarrollo urbano integral y estratégico a través de la inclusión de metodologías innovadoras.</v>
      </c>
      <c r="C184" s="69" t="s">
        <v>114</v>
      </c>
      <c r="D184" s="69" t="s">
        <v>16</v>
      </c>
      <c r="E184" s="69" t="s">
        <v>756</v>
      </c>
      <c r="F184" s="70" t="s">
        <v>762</v>
      </c>
      <c r="G184" s="71" t="s">
        <v>763</v>
      </c>
      <c r="H184" s="72" t="s">
        <v>759</v>
      </c>
      <c r="I184" s="73"/>
      <c r="J184" s="74">
        <v>1</v>
      </c>
      <c r="K184" s="73"/>
      <c r="L184" s="73"/>
      <c r="M184" s="73"/>
      <c r="N184" s="73"/>
      <c r="O184" s="73"/>
      <c r="P184" s="73"/>
      <c r="Q184" s="75"/>
      <c r="R184" s="76" t="s">
        <v>1026</v>
      </c>
    </row>
    <row r="185" spans="1:18" ht="45" x14ac:dyDescent="0.2">
      <c r="A185" s="77" t="s">
        <v>74</v>
      </c>
      <c r="B185" s="78" t="str">
        <f>IF('Plan de Acción'!$C185="","",VLOOKUP('Plan de Acción'!$C185,coca,2,))</f>
        <v>1. Gestionar proyectos sostenibles en función del desarrollo urbano integral y estratégico a través de la inclusión de metodologías innovadoras.</v>
      </c>
      <c r="C185" s="78" t="s">
        <v>114</v>
      </c>
      <c r="D185" s="78" t="s">
        <v>16</v>
      </c>
      <c r="E185" s="78" t="s">
        <v>756</v>
      </c>
      <c r="F185" s="79" t="s">
        <v>764</v>
      </c>
      <c r="G185" s="80" t="s">
        <v>765</v>
      </c>
      <c r="H185" s="81" t="s">
        <v>759</v>
      </c>
      <c r="I185" s="82"/>
      <c r="J185" s="83"/>
      <c r="K185" s="84"/>
      <c r="L185" s="84"/>
      <c r="M185" s="84"/>
      <c r="N185" s="84"/>
      <c r="O185" s="84"/>
      <c r="P185" s="84"/>
      <c r="Q185" s="85"/>
      <c r="R185" s="86" t="s">
        <v>1026</v>
      </c>
    </row>
    <row r="186" spans="1:18" ht="56.25" x14ac:dyDescent="0.2">
      <c r="A186" s="68" t="s">
        <v>74</v>
      </c>
      <c r="B186" s="69" t="str">
        <f>IF('Plan de Acción'!$C186="","",VLOOKUP('Plan de Acción'!$C186,coca,2,))</f>
        <v>1. Gestionar proyectos sostenibles en función del desarrollo urbano integral y estratégico a través de la inclusión de metodologías innovadoras.</v>
      </c>
      <c r="C186" s="69" t="s">
        <v>114</v>
      </c>
      <c r="D186" s="69" t="s">
        <v>16</v>
      </c>
      <c r="E186" s="69" t="s">
        <v>756</v>
      </c>
      <c r="F186" s="70" t="s">
        <v>766</v>
      </c>
      <c r="G186" s="71" t="s">
        <v>767</v>
      </c>
      <c r="H186" s="72" t="s">
        <v>759</v>
      </c>
      <c r="I186" s="73"/>
      <c r="J186" s="74">
        <v>0.38</v>
      </c>
      <c r="K186" s="73"/>
      <c r="L186" s="73"/>
      <c r="M186" s="73"/>
      <c r="N186" s="73"/>
      <c r="O186" s="73"/>
      <c r="P186" s="73"/>
      <c r="Q186" s="75"/>
      <c r="R186" s="76" t="s">
        <v>1026</v>
      </c>
    </row>
    <row r="187" spans="1:18" ht="112.5" x14ac:dyDescent="0.2">
      <c r="A187" s="77" t="s">
        <v>74</v>
      </c>
      <c r="B187" s="78" t="str">
        <f>IF('Plan de Acción'!$C187="","",VLOOKUP('Plan de Acción'!$C187,coca,2,))</f>
        <v>1. Gestionar proyectos sostenibles en función del desarrollo urbano integral y estratégico a través de la inclusión de metodologías innovadoras.</v>
      </c>
      <c r="C187" s="78" t="s">
        <v>114</v>
      </c>
      <c r="D187" s="78" t="s">
        <v>16</v>
      </c>
      <c r="E187" s="78" t="s">
        <v>756</v>
      </c>
      <c r="F187" s="79" t="s">
        <v>768</v>
      </c>
      <c r="G187" s="80" t="s">
        <v>769</v>
      </c>
      <c r="H187" s="81" t="s">
        <v>759</v>
      </c>
      <c r="I187" s="82"/>
      <c r="J187" s="83">
        <v>0.25</v>
      </c>
      <c r="K187" s="84"/>
      <c r="L187" s="84"/>
      <c r="M187" s="84"/>
      <c r="N187" s="84"/>
      <c r="O187" s="84"/>
      <c r="P187" s="84"/>
      <c r="Q187" s="85"/>
      <c r="R187" s="86" t="s">
        <v>1026</v>
      </c>
    </row>
    <row r="188" spans="1:18" ht="56.25" x14ac:dyDescent="0.2">
      <c r="A188" s="68" t="s">
        <v>74</v>
      </c>
      <c r="B188" s="69" t="str">
        <f>IF('Plan de Acción'!$C188="","",VLOOKUP('Plan de Acción'!$C188,coca,2,))</f>
        <v>1. Gestionar proyectos sostenibles en función del desarrollo urbano integral y estratégico a través de la inclusión de metodologías innovadoras.</v>
      </c>
      <c r="C188" s="69" t="s">
        <v>114</v>
      </c>
      <c r="D188" s="69" t="s">
        <v>16</v>
      </c>
      <c r="E188" s="69" t="s">
        <v>770</v>
      </c>
      <c r="F188" s="70" t="s">
        <v>771</v>
      </c>
      <c r="G188" s="71" t="s">
        <v>763</v>
      </c>
      <c r="H188" s="72" t="s">
        <v>759</v>
      </c>
      <c r="I188" s="73"/>
      <c r="J188" s="74">
        <v>1</v>
      </c>
      <c r="K188" s="73"/>
      <c r="L188" s="73"/>
      <c r="M188" s="73"/>
      <c r="N188" s="73"/>
      <c r="O188" s="73"/>
      <c r="P188" s="73"/>
      <c r="Q188" s="75"/>
      <c r="R188" s="76" t="s">
        <v>1026</v>
      </c>
    </row>
    <row r="189" spans="1:18" ht="56.25" x14ac:dyDescent="0.2">
      <c r="A189" s="77" t="s">
        <v>74</v>
      </c>
      <c r="B189" s="78" t="str">
        <f>IF('Plan de Acción'!$C189="","",VLOOKUP('Plan de Acción'!$C189,coca,2,))</f>
        <v>1. Gestionar proyectos sostenibles en función del desarrollo urbano integral y estratégico a través de la inclusión de metodologías innovadoras.</v>
      </c>
      <c r="C189" s="78" t="s">
        <v>114</v>
      </c>
      <c r="D189" s="78" t="s">
        <v>16</v>
      </c>
      <c r="E189" s="78" t="s">
        <v>770</v>
      </c>
      <c r="F189" s="79" t="s">
        <v>772</v>
      </c>
      <c r="G189" s="80" t="s">
        <v>763</v>
      </c>
      <c r="H189" s="81" t="s">
        <v>759</v>
      </c>
      <c r="I189" s="82"/>
      <c r="J189" s="83">
        <v>1</v>
      </c>
      <c r="K189" s="84"/>
      <c r="L189" s="84"/>
      <c r="M189" s="84"/>
      <c r="N189" s="84"/>
      <c r="O189" s="84"/>
      <c r="P189" s="84"/>
      <c r="Q189" s="85"/>
      <c r="R189" s="86" t="s">
        <v>1026</v>
      </c>
    </row>
    <row r="190" spans="1:18" ht="45" x14ac:dyDescent="0.2">
      <c r="A190" s="68" t="s">
        <v>74</v>
      </c>
      <c r="B190" s="69" t="str">
        <f>IF('Plan de Acción'!$C190="","",VLOOKUP('Plan de Acción'!$C190,coca,2,))</f>
        <v>1. Gestionar proyectos sostenibles en función del desarrollo urbano integral y estratégico a través de la inclusión de metodologías innovadoras.</v>
      </c>
      <c r="C190" s="69" t="s">
        <v>114</v>
      </c>
      <c r="D190" s="69" t="s">
        <v>16</v>
      </c>
      <c r="E190" s="69" t="s">
        <v>773</v>
      </c>
      <c r="F190" s="70" t="s">
        <v>916</v>
      </c>
      <c r="G190" s="71" t="s">
        <v>917</v>
      </c>
      <c r="H190" s="72" t="s">
        <v>759</v>
      </c>
      <c r="I190" s="73"/>
      <c r="J190" s="74">
        <v>0.65</v>
      </c>
      <c r="K190" s="73"/>
      <c r="L190" s="73"/>
      <c r="M190" s="73"/>
      <c r="N190" s="73"/>
      <c r="O190" s="73"/>
      <c r="P190" s="73"/>
      <c r="Q190" s="75"/>
      <c r="R190" s="76" t="s">
        <v>1026</v>
      </c>
    </row>
    <row r="191" spans="1:18" ht="45" x14ac:dyDescent="0.2">
      <c r="A191" s="77" t="s">
        <v>74</v>
      </c>
      <c r="B191" s="78" t="str">
        <f>IF('Plan de Acción'!$C191="","",VLOOKUP('Plan de Acción'!$C191,coca,2,))</f>
        <v>1. Gestionar proyectos sostenibles en función del desarrollo urbano integral y estratégico a través de la inclusión de metodologías innovadoras.</v>
      </c>
      <c r="C191" s="78" t="s">
        <v>114</v>
      </c>
      <c r="D191" s="78" t="s">
        <v>16</v>
      </c>
      <c r="E191" s="78" t="s">
        <v>773</v>
      </c>
      <c r="F191" s="79" t="s">
        <v>774</v>
      </c>
      <c r="G191" s="80" t="s">
        <v>917</v>
      </c>
      <c r="H191" s="81" t="s">
        <v>759</v>
      </c>
      <c r="I191" s="82"/>
      <c r="J191" s="83">
        <v>1</v>
      </c>
      <c r="K191" s="84"/>
      <c r="L191" s="84"/>
      <c r="M191" s="84"/>
      <c r="N191" s="84"/>
      <c r="O191" s="84"/>
      <c r="P191" s="84"/>
      <c r="Q191" s="85"/>
      <c r="R191" s="86" t="s">
        <v>1026</v>
      </c>
    </row>
    <row r="192" spans="1:18" ht="45" x14ac:dyDescent="0.2">
      <c r="A192" s="68" t="s">
        <v>74</v>
      </c>
      <c r="B192" s="69" t="str">
        <f>IF('Plan de Acción'!$C192="","",VLOOKUP('Plan de Acción'!$C192,coca,2,))</f>
        <v>3. Dirigir la gestión del IDU hacia una Entidad transparente, fortalecida, coordinada y dinámica con el fin de asumir los retos de la Bogotá Humana.</v>
      </c>
      <c r="C192" s="69" t="s">
        <v>131</v>
      </c>
      <c r="D192" s="69" t="s">
        <v>16</v>
      </c>
      <c r="E192" s="69" t="s">
        <v>775</v>
      </c>
      <c r="F192" s="70" t="s">
        <v>776</v>
      </c>
      <c r="G192" s="71" t="s">
        <v>777</v>
      </c>
      <c r="H192" s="72" t="s">
        <v>759</v>
      </c>
      <c r="I192" s="73"/>
      <c r="J192" s="74"/>
      <c r="K192" s="73"/>
      <c r="L192" s="73"/>
      <c r="M192" s="73"/>
      <c r="N192" s="73"/>
      <c r="O192" s="73"/>
      <c r="P192" s="73"/>
      <c r="Q192" s="75"/>
      <c r="R192" s="76" t="s">
        <v>1026</v>
      </c>
    </row>
    <row r="193" spans="1:18" ht="45" x14ac:dyDescent="0.2">
      <c r="A193" s="77" t="s">
        <v>74</v>
      </c>
      <c r="B193" s="78" t="str">
        <f>IF('Plan de Acción'!$C193="","",VLOOKUP('Plan de Acción'!$C193,coca,2,))</f>
        <v>4. Consolidar una cultura organizacional basada en conocimiento, liderazgo, trabajo en equipo y comunicación asertiva.</v>
      </c>
      <c r="C193" s="78" t="s">
        <v>149</v>
      </c>
      <c r="D193" s="78" t="s">
        <v>16</v>
      </c>
      <c r="E193" s="78" t="s">
        <v>778</v>
      </c>
      <c r="F193" s="79" t="s">
        <v>779</v>
      </c>
      <c r="G193" s="80" t="s">
        <v>780</v>
      </c>
      <c r="H193" s="81" t="s">
        <v>759</v>
      </c>
      <c r="I193" s="82"/>
      <c r="J193" s="83">
        <v>0.25</v>
      </c>
      <c r="K193" s="84"/>
      <c r="L193" s="84"/>
      <c r="M193" s="84"/>
      <c r="N193" s="84"/>
      <c r="O193" s="84"/>
      <c r="P193" s="84"/>
      <c r="Q193" s="85"/>
      <c r="R193" s="86" t="s">
        <v>1026</v>
      </c>
    </row>
    <row r="194" spans="1:18" ht="45" x14ac:dyDescent="0.2">
      <c r="A194" s="68" t="s">
        <v>74</v>
      </c>
      <c r="B194" s="69" t="str">
        <f>IF('Plan de Acción'!$C194="","",VLOOKUP('Plan de Acción'!$C194,coca,2,))</f>
        <v>3. Dirigir la gestión del IDU hacia una Entidad transparente, fortalecida, coordinada y dinámica con el fin de asumir los retos de la Bogotá Humana.</v>
      </c>
      <c r="C194" s="69" t="s">
        <v>145</v>
      </c>
      <c r="D194" s="69" t="s">
        <v>16</v>
      </c>
      <c r="E194" s="69" t="s">
        <v>781</v>
      </c>
      <c r="F194" s="70" t="s">
        <v>782</v>
      </c>
      <c r="G194" s="71" t="s">
        <v>918</v>
      </c>
      <c r="H194" s="72" t="s">
        <v>759</v>
      </c>
      <c r="I194" s="73"/>
      <c r="J194" s="74">
        <v>1</v>
      </c>
      <c r="K194" s="73"/>
      <c r="L194" s="73"/>
      <c r="M194" s="73"/>
      <c r="N194" s="73"/>
      <c r="O194" s="73"/>
      <c r="P194" s="73"/>
      <c r="Q194" s="75"/>
      <c r="R194" s="76" t="s">
        <v>1026</v>
      </c>
    </row>
    <row r="195" spans="1:18" ht="33.75" x14ac:dyDescent="0.2">
      <c r="A195" s="77" t="s">
        <v>74</v>
      </c>
      <c r="B195" s="78" t="str">
        <f>IF('Plan de Acción'!$C195="","",VLOOKUP('Plan de Acción'!$C195,coca,2,))</f>
        <v>2. Gestionar recursos para asegurar la sostenibilidad y mantenimiento de los proyectos a cargo del IDU</v>
      </c>
      <c r="C195" s="78" t="s">
        <v>124</v>
      </c>
      <c r="D195" s="78" t="s">
        <v>16</v>
      </c>
      <c r="E195" s="78" t="s">
        <v>783</v>
      </c>
      <c r="F195" s="79" t="s">
        <v>784</v>
      </c>
      <c r="G195" s="80" t="s">
        <v>785</v>
      </c>
      <c r="H195" s="81" t="s">
        <v>759</v>
      </c>
      <c r="I195" s="82"/>
      <c r="J195" s="83">
        <v>1</v>
      </c>
      <c r="K195" s="84"/>
      <c r="L195" s="84"/>
      <c r="M195" s="84"/>
      <c r="N195" s="84"/>
      <c r="O195" s="84"/>
      <c r="P195" s="84"/>
      <c r="Q195" s="85"/>
      <c r="R195" s="86" t="s">
        <v>1026</v>
      </c>
    </row>
    <row r="196" spans="1:18" ht="45" x14ac:dyDescent="0.2">
      <c r="A196" s="68" t="s">
        <v>80</v>
      </c>
      <c r="B196" s="69" t="str">
        <f>IF('Plan de Acción'!$C196="","",VLOOKUP('Plan de Acción'!$C196,coca,2,))</f>
        <v>3. Dirigir la gestión del IDU hacia una Entidad transparente, fortalecida, coordinada y dinámica con el fin de asumir los retos de la Bogotá Humana.</v>
      </c>
      <c r="C196" s="69" t="s">
        <v>140</v>
      </c>
      <c r="D196" s="69" t="s">
        <v>17</v>
      </c>
      <c r="E196" s="69" t="s">
        <v>724</v>
      </c>
      <c r="F196" s="70" t="s">
        <v>725</v>
      </c>
      <c r="G196" s="71" t="s">
        <v>726</v>
      </c>
      <c r="H196" s="72">
        <v>42551</v>
      </c>
      <c r="I196" s="73">
        <v>42490</v>
      </c>
      <c r="J196" s="74"/>
      <c r="K196" s="73"/>
      <c r="L196" s="73"/>
      <c r="M196" s="73"/>
      <c r="N196" s="73"/>
      <c r="O196" s="73"/>
      <c r="P196" s="73"/>
      <c r="Q196" s="75"/>
      <c r="R196" s="76" t="s">
        <v>1026</v>
      </c>
    </row>
    <row r="197" spans="1:18" ht="56.25" x14ac:dyDescent="0.2">
      <c r="A197" s="77" t="s">
        <v>80</v>
      </c>
      <c r="B197" s="78" t="str">
        <f>IF('Plan de Acción'!$C197="","",VLOOKUP('Plan de Acción'!$C197,coca,2,))</f>
        <v>3. Dirigir la gestión del IDU hacia una Entidad transparente, fortalecida, coordinada y dinámica con el fin de asumir los retos de la Bogotá Humana.</v>
      </c>
      <c r="C197" s="78" t="s">
        <v>128</v>
      </c>
      <c r="D197" s="78" t="s">
        <v>17</v>
      </c>
      <c r="E197" s="78" t="s">
        <v>727</v>
      </c>
      <c r="F197" s="79" t="s">
        <v>728</v>
      </c>
      <c r="G197" s="80" t="s">
        <v>729</v>
      </c>
      <c r="H197" s="81">
        <v>42735</v>
      </c>
      <c r="I197" s="82">
        <v>42490</v>
      </c>
      <c r="J197" s="83">
        <v>1</v>
      </c>
      <c r="K197" s="84"/>
      <c r="L197" s="84"/>
      <c r="M197" s="84"/>
      <c r="N197" s="84"/>
      <c r="O197" s="84"/>
      <c r="P197" s="84"/>
      <c r="Q197" s="85"/>
      <c r="R197" s="86" t="s">
        <v>1026</v>
      </c>
    </row>
    <row r="198" spans="1:18" ht="67.5" x14ac:dyDescent="0.2">
      <c r="A198" s="68" t="s">
        <v>80</v>
      </c>
      <c r="B198" s="69" t="str">
        <f>IF('Plan de Acción'!$C198="","",VLOOKUP('Plan de Acción'!$C198,coca,2,))</f>
        <v>1. Gestionar proyectos sostenibles en función del desarrollo urbano integral y estratégico a través de la inclusión de metodologías innovadoras.</v>
      </c>
      <c r="C198" s="69" t="s">
        <v>114</v>
      </c>
      <c r="D198" s="69" t="s">
        <v>17</v>
      </c>
      <c r="E198" s="69" t="s">
        <v>730</v>
      </c>
      <c r="F198" s="70" t="s">
        <v>731</v>
      </c>
      <c r="G198" s="71" t="s">
        <v>726</v>
      </c>
      <c r="H198" s="72">
        <v>42735</v>
      </c>
      <c r="I198" s="73">
        <v>42490</v>
      </c>
      <c r="J198" s="74">
        <v>1</v>
      </c>
      <c r="K198" s="73"/>
      <c r="L198" s="73"/>
      <c r="M198" s="73"/>
      <c r="N198" s="73"/>
      <c r="O198" s="73"/>
      <c r="P198" s="73"/>
      <c r="Q198" s="75"/>
      <c r="R198" s="76" t="s">
        <v>1026</v>
      </c>
    </row>
    <row r="199" spans="1:18" ht="78.75" x14ac:dyDescent="0.2">
      <c r="A199" s="77" t="s">
        <v>80</v>
      </c>
      <c r="B199" s="78" t="str">
        <f>IF('Plan de Acción'!$C199="","",VLOOKUP('Plan de Acción'!$C199,coca,2,))</f>
        <v>3. Dirigir la gestión del IDU hacia una Entidad transparente, fortalecida, coordinada y dinámica con el fin de asumir los retos de la Bogotá Humana.</v>
      </c>
      <c r="C199" s="78" t="s">
        <v>128</v>
      </c>
      <c r="D199" s="78" t="s">
        <v>17</v>
      </c>
      <c r="E199" s="78" t="s">
        <v>732</v>
      </c>
      <c r="F199" s="79" t="s">
        <v>733</v>
      </c>
      <c r="G199" s="80" t="s">
        <v>726</v>
      </c>
      <c r="H199" s="81">
        <v>42735</v>
      </c>
      <c r="I199" s="82">
        <v>42490</v>
      </c>
      <c r="J199" s="83">
        <v>1</v>
      </c>
      <c r="K199" s="84"/>
      <c r="L199" s="84"/>
      <c r="M199" s="84"/>
      <c r="N199" s="84"/>
      <c r="O199" s="84"/>
      <c r="P199" s="84"/>
      <c r="Q199" s="85"/>
      <c r="R199" s="86" t="s">
        <v>1026</v>
      </c>
    </row>
    <row r="200" spans="1:18" ht="78.75" x14ac:dyDescent="0.2">
      <c r="A200" s="68" t="s">
        <v>77</v>
      </c>
      <c r="B200" s="69" t="str">
        <f>IF('Plan de Acción'!$C200="","",VLOOKUP('Plan de Acción'!$C200,coca,2,))</f>
        <v>3. Dirigir la gestión del IDU hacia una Entidad transparente, fortalecida, coordinada y dinámica con el fin de asumir los retos de la Bogotá Humana.</v>
      </c>
      <c r="C200" s="69" t="s">
        <v>141</v>
      </c>
      <c r="D200" s="69" t="s">
        <v>11</v>
      </c>
      <c r="E200" s="69" t="s">
        <v>734</v>
      </c>
      <c r="F200" s="70" t="s">
        <v>735</v>
      </c>
      <c r="G200" s="71" t="s">
        <v>736</v>
      </c>
      <c r="H200" s="72">
        <v>42735</v>
      </c>
      <c r="I200" s="73">
        <v>42490</v>
      </c>
      <c r="J200" s="74">
        <v>1</v>
      </c>
      <c r="K200" s="73"/>
      <c r="L200" s="73"/>
      <c r="M200" s="73"/>
      <c r="N200" s="73"/>
      <c r="O200" s="73"/>
      <c r="P200" s="73"/>
      <c r="Q200" s="75"/>
      <c r="R200" s="76" t="s">
        <v>1026</v>
      </c>
    </row>
    <row r="201" spans="1:18" ht="78.75" x14ac:dyDescent="0.2">
      <c r="A201" s="77" t="s">
        <v>77</v>
      </c>
      <c r="B201" s="78" t="str">
        <f>IF('Plan de Acción'!$C201="","",VLOOKUP('Plan de Acción'!$C201,coca,2,))</f>
        <v>3. Dirigir la gestión del IDU hacia una Entidad transparente, fortalecida, coordinada y dinámica con el fin de asumir los retos de la Bogotá Humana.</v>
      </c>
      <c r="C201" s="78" t="s">
        <v>141</v>
      </c>
      <c r="D201" s="78" t="s">
        <v>11</v>
      </c>
      <c r="E201" s="78" t="s">
        <v>737</v>
      </c>
      <c r="F201" s="79" t="s">
        <v>738</v>
      </c>
      <c r="G201" s="80" t="s">
        <v>736</v>
      </c>
      <c r="H201" s="81">
        <v>42735</v>
      </c>
      <c r="I201" s="82">
        <v>42490</v>
      </c>
      <c r="J201" s="83">
        <v>1</v>
      </c>
      <c r="K201" s="84"/>
      <c r="L201" s="84"/>
      <c r="M201" s="84"/>
      <c r="N201" s="84"/>
      <c r="O201" s="84"/>
      <c r="P201" s="84"/>
      <c r="Q201" s="85"/>
      <c r="R201" s="86" t="s">
        <v>1026</v>
      </c>
    </row>
    <row r="202" spans="1:18" ht="67.5" x14ac:dyDescent="0.2">
      <c r="A202" s="68" t="s">
        <v>69</v>
      </c>
      <c r="B202" s="69" t="str">
        <f>IF('Plan de Acción'!$C202="","",VLOOKUP('Plan de Acción'!$C202,coca,2,))</f>
        <v>3. Dirigir la gestión del IDU hacia una Entidad transparente, fortalecida, coordinada y dinámica con el fin de asumir los retos de la Bogotá Humana.</v>
      </c>
      <c r="C202" s="69" t="s">
        <v>132</v>
      </c>
      <c r="D202" s="69" t="s">
        <v>19</v>
      </c>
      <c r="E202" s="69" t="s">
        <v>739</v>
      </c>
      <c r="F202" s="70" t="s">
        <v>740</v>
      </c>
      <c r="G202" s="71" t="s">
        <v>741</v>
      </c>
      <c r="H202" s="72">
        <v>42735</v>
      </c>
      <c r="I202" s="73">
        <v>42490</v>
      </c>
      <c r="J202" s="74">
        <v>0.15</v>
      </c>
      <c r="K202" s="73"/>
      <c r="L202" s="73"/>
      <c r="M202" s="73"/>
      <c r="N202" s="73"/>
      <c r="O202" s="73"/>
      <c r="P202" s="73"/>
      <c r="Q202" s="75"/>
      <c r="R202" s="76" t="s">
        <v>1026</v>
      </c>
    </row>
    <row r="203" spans="1:18" ht="78.75" x14ac:dyDescent="0.2">
      <c r="A203" s="77" t="s">
        <v>69</v>
      </c>
      <c r="B203" s="78" t="str">
        <f>IF('Plan de Acción'!$C203="","",VLOOKUP('Plan de Acción'!$C203,coca,2,))</f>
        <v>2. Gestionar recursos para asegurar la sostenibilidad y mantenimiento de los proyectos a cargo del IDU</v>
      </c>
      <c r="C203" s="78" t="s">
        <v>124</v>
      </c>
      <c r="D203" s="78" t="s">
        <v>19</v>
      </c>
      <c r="E203" s="78" t="s">
        <v>742</v>
      </c>
      <c r="F203" s="79" t="s">
        <v>919</v>
      </c>
      <c r="G203" s="80" t="s">
        <v>743</v>
      </c>
      <c r="H203" s="81">
        <v>42643</v>
      </c>
      <c r="I203" s="82">
        <v>42490</v>
      </c>
      <c r="J203" s="83">
        <v>0.3</v>
      </c>
      <c r="K203" s="84"/>
      <c r="L203" s="84"/>
      <c r="M203" s="84"/>
      <c r="N203" s="84"/>
      <c r="O203" s="84"/>
      <c r="P203" s="84"/>
      <c r="Q203" s="85"/>
      <c r="R203" s="86" t="s">
        <v>1026</v>
      </c>
    </row>
    <row r="204" spans="1:18" ht="33.75" x14ac:dyDescent="0.2">
      <c r="A204" s="68" t="s">
        <v>71</v>
      </c>
      <c r="B204" s="69" t="str">
        <f>IF('Plan de Acción'!$C204="","",VLOOKUP('Plan de Acción'!$C204,coca,2,))</f>
        <v>2. Gestionar recursos para asegurar la sostenibilidad y mantenimiento de los proyectos a cargo del IDU</v>
      </c>
      <c r="C204" s="69" t="s">
        <v>154</v>
      </c>
      <c r="D204" s="69" t="s">
        <v>45</v>
      </c>
      <c r="E204" s="69" t="s">
        <v>755</v>
      </c>
      <c r="F204" s="70" t="s">
        <v>744</v>
      </c>
      <c r="G204" s="71" t="s">
        <v>745</v>
      </c>
      <c r="H204" s="72">
        <v>42735</v>
      </c>
      <c r="I204" s="73"/>
      <c r="J204" s="74">
        <v>0.5</v>
      </c>
      <c r="K204" s="73"/>
      <c r="L204" s="73"/>
      <c r="M204" s="73"/>
      <c r="N204" s="73"/>
      <c r="O204" s="73"/>
      <c r="P204" s="73"/>
      <c r="Q204" s="75"/>
      <c r="R204" s="76" t="s">
        <v>1026</v>
      </c>
    </row>
    <row r="205" spans="1:18" ht="33.75" x14ac:dyDescent="0.2">
      <c r="A205" s="77" t="s">
        <v>71</v>
      </c>
      <c r="B205" s="78" t="str">
        <f>IF('Plan de Acción'!$C205="","",VLOOKUP('Plan de Acción'!$C205,coca,2,))</f>
        <v>2. Gestionar recursos para asegurar la sostenibilidad y mantenimiento de los proyectos a cargo del IDU</v>
      </c>
      <c r="C205" s="78" t="s">
        <v>154</v>
      </c>
      <c r="D205" s="78" t="s">
        <v>45</v>
      </c>
      <c r="E205" s="78" t="s">
        <v>750</v>
      </c>
      <c r="F205" s="79" t="s">
        <v>746</v>
      </c>
      <c r="G205" s="80" t="s">
        <v>745</v>
      </c>
      <c r="H205" s="81" t="s">
        <v>747</v>
      </c>
      <c r="I205" s="82"/>
      <c r="J205" s="83">
        <v>0.5</v>
      </c>
      <c r="K205" s="84"/>
      <c r="L205" s="84"/>
      <c r="M205" s="84"/>
      <c r="N205" s="84"/>
      <c r="O205" s="84"/>
      <c r="P205" s="84"/>
      <c r="Q205" s="85"/>
      <c r="R205" s="86" t="s">
        <v>1026</v>
      </c>
    </row>
    <row r="206" spans="1:18" ht="33.75" x14ac:dyDescent="0.2">
      <c r="A206" s="68" t="s">
        <v>71</v>
      </c>
      <c r="B206" s="69" t="str">
        <f>IF('Plan de Acción'!$C206="","",VLOOKUP('Plan de Acción'!$C206,coca,2,))</f>
        <v>2. Gestionar recursos para asegurar la sostenibilidad y mantenimiento de los proyectos a cargo del IDU</v>
      </c>
      <c r="C206" s="69" t="s">
        <v>122</v>
      </c>
      <c r="D206" s="69" t="s">
        <v>45</v>
      </c>
      <c r="E206" s="69" t="s">
        <v>751</v>
      </c>
      <c r="F206" s="70" t="s">
        <v>748</v>
      </c>
      <c r="G206" s="71" t="s">
        <v>745</v>
      </c>
      <c r="H206" s="72">
        <v>42521</v>
      </c>
      <c r="I206" s="73"/>
      <c r="J206" s="74">
        <v>0.99</v>
      </c>
      <c r="K206" s="73"/>
      <c r="L206" s="73"/>
      <c r="M206" s="73"/>
      <c r="N206" s="73"/>
      <c r="O206" s="73"/>
      <c r="P206" s="73"/>
      <c r="Q206" s="75"/>
      <c r="R206" s="76" t="s">
        <v>1026</v>
      </c>
    </row>
    <row r="207" spans="1:18" ht="33.75" x14ac:dyDescent="0.2">
      <c r="A207" s="77" t="s">
        <v>71</v>
      </c>
      <c r="B207" s="78" t="str">
        <f>IF('Plan de Acción'!$C207="","",VLOOKUP('Plan de Acción'!$C207,coca,2,))</f>
        <v>1. Gestionar proyectos sostenibles en función del desarrollo urbano integral y estratégico a través de la inclusión de metodologías innovadoras.</v>
      </c>
      <c r="C207" s="78" t="s">
        <v>117</v>
      </c>
      <c r="D207" s="78" t="s">
        <v>45</v>
      </c>
      <c r="E207" s="78" t="s">
        <v>752</v>
      </c>
      <c r="F207" s="79" t="s">
        <v>749</v>
      </c>
      <c r="G207" s="80" t="s">
        <v>745</v>
      </c>
      <c r="H207" s="81">
        <v>42735</v>
      </c>
      <c r="I207" s="82"/>
      <c r="J207" s="83">
        <v>1</v>
      </c>
      <c r="K207" s="84"/>
      <c r="L207" s="84"/>
      <c r="M207" s="84"/>
      <c r="N207" s="84"/>
      <c r="O207" s="84"/>
      <c r="P207" s="84"/>
      <c r="Q207" s="85"/>
      <c r="R207" s="86" t="s">
        <v>1026</v>
      </c>
    </row>
    <row r="208" spans="1:18" ht="33.75" x14ac:dyDescent="0.2">
      <c r="A208" s="68" t="s">
        <v>71</v>
      </c>
      <c r="B208" s="69" t="str">
        <f>IF('Plan de Acción'!$C208="","",VLOOKUP('Plan de Acción'!$C208,coca,2,))</f>
        <v>2. Gestionar recursos para asegurar la sostenibilidad y mantenimiento de los proyectos a cargo del IDU</v>
      </c>
      <c r="C208" s="69" t="s">
        <v>122</v>
      </c>
      <c r="D208" s="69" t="s">
        <v>45</v>
      </c>
      <c r="E208" s="69" t="s">
        <v>753</v>
      </c>
      <c r="F208" s="70" t="s">
        <v>650</v>
      </c>
      <c r="G208" s="71" t="s">
        <v>745</v>
      </c>
      <c r="H208" s="72">
        <v>42735</v>
      </c>
      <c r="I208" s="73"/>
      <c r="J208" s="74">
        <v>0.83</v>
      </c>
      <c r="K208" s="73"/>
      <c r="L208" s="73"/>
      <c r="M208" s="73"/>
      <c r="N208" s="73"/>
      <c r="O208" s="73"/>
      <c r="P208" s="73"/>
      <c r="Q208" s="75"/>
      <c r="R208" s="76" t="s">
        <v>1026</v>
      </c>
    </row>
    <row r="209" spans="1:18" ht="33.75" x14ac:dyDescent="0.2">
      <c r="A209" s="77" t="s">
        <v>71</v>
      </c>
      <c r="B209" s="78" t="str">
        <f>IF('Plan de Acción'!$C209="","",VLOOKUP('Plan de Acción'!$C209,coca,2,))</f>
        <v>2. Gestionar recursos para asegurar la sostenibilidad y mantenimiento de los proyectos a cargo del IDU</v>
      </c>
      <c r="C209" s="78" t="s">
        <v>122</v>
      </c>
      <c r="D209" s="78" t="s">
        <v>45</v>
      </c>
      <c r="E209" s="78" t="s">
        <v>920</v>
      </c>
      <c r="F209" s="79" t="s">
        <v>272</v>
      </c>
      <c r="G209" s="80" t="s">
        <v>745</v>
      </c>
      <c r="H209" s="81">
        <v>42735</v>
      </c>
      <c r="I209" s="82"/>
      <c r="J209" s="83">
        <v>21.72</v>
      </c>
      <c r="K209" s="84"/>
      <c r="L209" s="84"/>
      <c r="M209" s="84"/>
      <c r="N209" s="84"/>
      <c r="O209" s="84"/>
      <c r="P209" s="84"/>
      <c r="Q209" s="85"/>
      <c r="R209" s="86" t="s">
        <v>1026</v>
      </c>
    </row>
    <row r="210" spans="1:18" ht="45" x14ac:dyDescent="0.2">
      <c r="A210" s="68" t="s">
        <v>71</v>
      </c>
      <c r="B210" s="69" t="str">
        <f>IF('Plan de Acción'!$C210="","",VLOOKUP('Plan de Acción'!$C210,coca,2,))</f>
        <v>3. Dirigir la gestión del IDU hacia una Entidad transparente, fortalecida, coordinada y dinámica con el fin de asumir los retos de la Bogotá Humana.</v>
      </c>
      <c r="C210" s="69" t="s">
        <v>145</v>
      </c>
      <c r="D210" s="69" t="s">
        <v>45</v>
      </c>
      <c r="E210" s="69" t="s">
        <v>754</v>
      </c>
      <c r="F210" s="70" t="s">
        <v>273</v>
      </c>
      <c r="G210" s="71" t="s">
        <v>745</v>
      </c>
      <c r="H210" s="72">
        <v>42735</v>
      </c>
      <c r="I210" s="73"/>
      <c r="J210" s="74" t="s">
        <v>859</v>
      </c>
      <c r="K210" s="73"/>
      <c r="L210" s="73"/>
      <c r="M210" s="73"/>
      <c r="N210" s="73"/>
      <c r="O210" s="73"/>
      <c r="P210" s="73"/>
      <c r="Q210" s="75"/>
      <c r="R210" s="76" t="s">
        <v>1026</v>
      </c>
    </row>
    <row r="211" spans="1:18" ht="45" x14ac:dyDescent="0.2">
      <c r="A211" s="77" t="s">
        <v>75</v>
      </c>
      <c r="B211" s="78" t="str">
        <f>IF('Plan de Acción'!$C211="","",VLOOKUP('Plan de Acción'!$C211,coca,2,))</f>
        <v>1. Gestionar proyectos sostenibles en función del desarrollo urbano integral y estratégico a través de la inclusión de metodologías innovadoras.</v>
      </c>
      <c r="C211" s="78" t="s">
        <v>119</v>
      </c>
      <c r="D211" s="78" t="s">
        <v>43</v>
      </c>
      <c r="E211" s="78" t="s">
        <v>795</v>
      </c>
      <c r="F211" s="79" t="s">
        <v>796</v>
      </c>
      <c r="G211" s="80" t="s">
        <v>797</v>
      </c>
      <c r="H211" s="81" t="s">
        <v>798</v>
      </c>
      <c r="I211" s="82"/>
      <c r="J211" s="83">
        <v>0.25</v>
      </c>
      <c r="K211" s="84"/>
      <c r="L211" s="84"/>
      <c r="M211" s="84"/>
      <c r="N211" s="84"/>
      <c r="O211" s="84"/>
      <c r="P211" s="84"/>
      <c r="Q211" s="85"/>
      <c r="R211" s="86" t="s">
        <v>1026</v>
      </c>
    </row>
    <row r="212" spans="1:18" ht="90" x14ac:dyDescent="0.2">
      <c r="A212" s="68" t="s">
        <v>75</v>
      </c>
      <c r="B212" s="69" t="str">
        <f>IF('Plan de Acción'!$C212="","",VLOOKUP('Plan de Acción'!$C212,coca,2,))</f>
        <v>1. Gestionar proyectos sostenibles en función del desarrollo urbano integral y estratégico a través de la inclusión de metodologías innovadoras.</v>
      </c>
      <c r="C212" s="69" t="s">
        <v>119</v>
      </c>
      <c r="D212" s="69" t="s">
        <v>43</v>
      </c>
      <c r="E212" s="69" t="s">
        <v>799</v>
      </c>
      <c r="F212" s="70" t="s">
        <v>274</v>
      </c>
      <c r="G212" s="71" t="s">
        <v>800</v>
      </c>
      <c r="H212" s="72">
        <v>42735</v>
      </c>
      <c r="I212" s="73"/>
      <c r="J212" s="74">
        <v>0.9</v>
      </c>
      <c r="K212" s="73"/>
      <c r="L212" s="73"/>
      <c r="M212" s="73"/>
      <c r="N212" s="73"/>
      <c r="O212" s="73"/>
      <c r="P212" s="73"/>
      <c r="Q212" s="75"/>
      <c r="R212" s="76" t="s">
        <v>1026</v>
      </c>
    </row>
    <row r="213" spans="1:18" ht="56.25" x14ac:dyDescent="0.2">
      <c r="A213" s="77" t="s">
        <v>75</v>
      </c>
      <c r="B213" s="78" t="str">
        <f>IF('Plan de Acción'!$C213="","",VLOOKUP('Plan de Acción'!$C213,coca,2,))</f>
        <v>1. Gestionar proyectos sostenibles en función del desarrollo urbano integral y estratégico a través de la inclusión de metodologías innovadoras.</v>
      </c>
      <c r="C213" s="78" t="s">
        <v>282</v>
      </c>
      <c r="D213" s="78" t="s">
        <v>43</v>
      </c>
      <c r="E213" s="78" t="s">
        <v>801</v>
      </c>
      <c r="F213" s="79" t="s">
        <v>802</v>
      </c>
      <c r="G213" s="80" t="s">
        <v>803</v>
      </c>
      <c r="H213" s="81">
        <v>42735</v>
      </c>
      <c r="I213" s="82"/>
      <c r="J213" s="83">
        <v>0.17</v>
      </c>
      <c r="K213" s="84"/>
      <c r="L213" s="84"/>
      <c r="M213" s="84"/>
      <c r="N213" s="84"/>
      <c r="O213" s="84"/>
      <c r="P213" s="84"/>
      <c r="Q213" s="85"/>
      <c r="R213" s="86" t="s">
        <v>1026</v>
      </c>
    </row>
    <row r="214" spans="1:18" ht="33.75" x14ac:dyDescent="0.2">
      <c r="A214" s="77" t="s">
        <v>75</v>
      </c>
      <c r="B214" s="78" t="str">
        <f>IF('Plan de Acción'!$C214="","",VLOOKUP('Plan de Acción'!$C214,coca,2,))</f>
        <v>1. Gestionar proyectos sostenibles en función del desarrollo urbano integral y estratégico a través de la inclusión de metodologías innovadoras.</v>
      </c>
      <c r="C214" s="78" t="s">
        <v>119</v>
      </c>
      <c r="D214" s="78" t="s">
        <v>43</v>
      </c>
      <c r="E214" s="78" t="s">
        <v>804</v>
      </c>
      <c r="F214" s="79" t="s">
        <v>805</v>
      </c>
      <c r="G214" s="80" t="s">
        <v>803</v>
      </c>
      <c r="H214" s="81">
        <v>42582</v>
      </c>
      <c r="I214" s="82"/>
      <c r="J214" s="83">
        <v>0.2</v>
      </c>
      <c r="K214" s="84"/>
      <c r="L214" s="84"/>
      <c r="M214" s="84"/>
      <c r="N214" s="84"/>
      <c r="O214" s="84"/>
      <c r="P214" s="84"/>
      <c r="Q214" s="85"/>
      <c r="R214" s="86" t="s">
        <v>1026</v>
      </c>
    </row>
    <row r="215" spans="1:18" ht="45" x14ac:dyDescent="0.2">
      <c r="A215" s="68" t="s">
        <v>75</v>
      </c>
      <c r="B215" s="69" t="str">
        <f>IF('Plan de Acción'!$C215="","",VLOOKUP('Plan de Acción'!$C215,coca,2,))</f>
        <v>1. Gestionar proyectos sostenibles en función del desarrollo urbano integral y estratégico a través de la inclusión de metodologías innovadoras.</v>
      </c>
      <c r="C215" s="69" t="s">
        <v>282</v>
      </c>
      <c r="D215" s="69" t="s">
        <v>43</v>
      </c>
      <c r="E215" s="69" t="s">
        <v>921</v>
      </c>
      <c r="F215" s="70" t="s">
        <v>275</v>
      </c>
      <c r="G215" s="71" t="s">
        <v>806</v>
      </c>
      <c r="H215" s="72">
        <v>42551</v>
      </c>
      <c r="I215" s="73"/>
      <c r="J215" s="74">
        <v>0.47</v>
      </c>
      <c r="K215" s="73"/>
      <c r="L215" s="73"/>
      <c r="M215" s="73"/>
      <c r="N215" s="73"/>
      <c r="O215" s="73"/>
      <c r="P215" s="73"/>
      <c r="Q215" s="75"/>
      <c r="R215" s="76" t="s">
        <v>1026</v>
      </c>
    </row>
    <row r="216" spans="1:18" ht="45" x14ac:dyDescent="0.2">
      <c r="A216" s="77" t="s">
        <v>75</v>
      </c>
      <c r="B216" s="78" t="str">
        <f>IF('Plan de Acción'!$C216="","",VLOOKUP('Plan de Acción'!$C216,coca,2,))</f>
        <v>1. Gestionar proyectos sostenibles en función del desarrollo urbano integral y estratégico a través de la inclusión de metodologías innovadoras.</v>
      </c>
      <c r="C216" s="78" t="s">
        <v>282</v>
      </c>
      <c r="D216" s="78" t="s">
        <v>43</v>
      </c>
      <c r="E216" s="78" t="s">
        <v>922</v>
      </c>
      <c r="F216" s="79" t="s">
        <v>276</v>
      </c>
      <c r="G216" s="80" t="s">
        <v>807</v>
      </c>
      <c r="H216" s="81">
        <v>42735</v>
      </c>
      <c r="I216" s="82"/>
      <c r="J216" s="83">
        <v>0.1</v>
      </c>
      <c r="K216" s="84"/>
      <c r="L216" s="84"/>
      <c r="M216" s="84"/>
      <c r="N216" s="84"/>
      <c r="O216" s="84"/>
      <c r="P216" s="84"/>
      <c r="Q216" s="85"/>
      <c r="R216" s="86" t="s">
        <v>1026</v>
      </c>
    </row>
    <row r="217" spans="1:18" ht="90" x14ac:dyDescent="0.2">
      <c r="A217" s="68" t="s">
        <v>75</v>
      </c>
      <c r="B217" s="69" t="str">
        <f>IF('Plan de Acción'!$C217="","",VLOOKUP('Plan de Acción'!$C217,coca,2,))</f>
        <v>1. Gestionar proyectos sostenibles en función del desarrollo urbano integral y estratégico a través de la inclusión de metodologías innovadoras.</v>
      </c>
      <c r="C217" s="69" t="s">
        <v>282</v>
      </c>
      <c r="D217" s="69" t="s">
        <v>43</v>
      </c>
      <c r="E217" s="69" t="s">
        <v>808</v>
      </c>
      <c r="F217" s="70" t="s">
        <v>277</v>
      </c>
      <c r="G217" s="71" t="s">
        <v>807</v>
      </c>
      <c r="H217" s="72" t="s">
        <v>809</v>
      </c>
      <c r="I217" s="73"/>
      <c r="J217" s="74">
        <v>1</v>
      </c>
      <c r="K217" s="73"/>
      <c r="L217" s="73"/>
      <c r="M217" s="73"/>
      <c r="N217" s="73"/>
      <c r="O217" s="73"/>
      <c r="P217" s="73"/>
      <c r="Q217" s="75"/>
      <c r="R217" s="76" t="s">
        <v>1026</v>
      </c>
    </row>
    <row r="218" spans="1:18" ht="56.25" x14ac:dyDescent="0.2">
      <c r="A218" s="77" t="s">
        <v>75</v>
      </c>
      <c r="B218" s="78" t="str">
        <f>IF('Plan de Acción'!$C218="","",VLOOKUP('Plan de Acción'!$C218,coca,2,))</f>
        <v>1. Gestionar proyectos sostenibles en función del desarrollo urbano integral y estratégico a través de la inclusión de metodologías innovadoras.</v>
      </c>
      <c r="C218" s="78" t="s">
        <v>282</v>
      </c>
      <c r="D218" s="78" t="s">
        <v>43</v>
      </c>
      <c r="E218" s="78" t="s">
        <v>810</v>
      </c>
      <c r="F218" s="79" t="s">
        <v>811</v>
      </c>
      <c r="G218" s="80" t="s">
        <v>812</v>
      </c>
      <c r="H218" s="81" t="s">
        <v>809</v>
      </c>
      <c r="I218" s="82"/>
      <c r="J218" s="83">
        <v>1</v>
      </c>
      <c r="K218" s="84"/>
      <c r="L218" s="84"/>
      <c r="M218" s="84"/>
      <c r="N218" s="84"/>
      <c r="O218" s="84"/>
      <c r="P218" s="84"/>
      <c r="Q218" s="85"/>
      <c r="R218" s="86" t="s">
        <v>1026</v>
      </c>
    </row>
    <row r="219" spans="1:18" ht="90" x14ac:dyDescent="0.2">
      <c r="A219" s="68" t="s">
        <v>75</v>
      </c>
      <c r="B219" s="69" t="str">
        <f>IF('Plan de Acción'!$C219="","",VLOOKUP('Plan de Acción'!$C219,coca,2,))</f>
        <v>1. Gestionar proyectos sostenibles en función del desarrollo urbano integral y estratégico a través de la inclusión de metodologías innovadoras.</v>
      </c>
      <c r="C219" s="69" t="s">
        <v>119</v>
      </c>
      <c r="D219" s="69" t="s">
        <v>43</v>
      </c>
      <c r="E219" s="69" t="s">
        <v>813</v>
      </c>
      <c r="F219" s="70" t="s">
        <v>814</v>
      </c>
      <c r="G219" s="71" t="s">
        <v>815</v>
      </c>
      <c r="H219" s="72" t="s">
        <v>279</v>
      </c>
      <c r="I219" s="73"/>
      <c r="J219" s="74">
        <v>0.33</v>
      </c>
      <c r="K219" s="73"/>
      <c r="L219" s="73"/>
      <c r="M219" s="73"/>
      <c r="N219" s="73"/>
      <c r="O219" s="73"/>
      <c r="P219" s="73"/>
      <c r="Q219" s="75"/>
      <c r="R219" s="76" t="s">
        <v>1026</v>
      </c>
    </row>
    <row r="220" spans="1:18" ht="90" x14ac:dyDescent="0.2">
      <c r="A220" s="77" t="s">
        <v>75</v>
      </c>
      <c r="B220" s="78" t="str">
        <f>IF('Plan de Acción'!$C220="","",VLOOKUP('Plan de Acción'!$C220,coca,2,))</f>
        <v>3. Dirigir la gestión del IDU hacia una Entidad transparente, fortalecida, coordinada y dinámica con el fin de asumir los retos de la Bogotá Humana.</v>
      </c>
      <c r="C220" s="78" t="s">
        <v>144</v>
      </c>
      <c r="D220" s="78" t="s">
        <v>43</v>
      </c>
      <c r="E220" s="78" t="s">
        <v>923</v>
      </c>
      <c r="F220" s="79" t="s">
        <v>281</v>
      </c>
      <c r="G220" s="80" t="s">
        <v>924</v>
      </c>
      <c r="H220" s="81" t="s">
        <v>280</v>
      </c>
      <c r="I220" s="82"/>
      <c r="J220" s="83">
        <v>0.5</v>
      </c>
      <c r="K220" s="84"/>
      <c r="L220" s="84"/>
      <c r="M220" s="84"/>
      <c r="N220" s="84"/>
      <c r="O220" s="84"/>
      <c r="P220" s="84"/>
      <c r="Q220" s="85"/>
      <c r="R220" s="86" t="s">
        <v>1026</v>
      </c>
    </row>
    <row r="221" spans="1:18" ht="78.75" x14ac:dyDescent="0.2">
      <c r="A221" s="68" t="s">
        <v>75</v>
      </c>
      <c r="B221" s="69" t="str">
        <f>IF('Plan de Acción'!$C221="","",VLOOKUP('Plan de Acción'!$C221,coca,2,))</f>
        <v>3. Dirigir la gestión del IDU hacia una Entidad transparente, fortalecida, coordinada y dinámica con el fin de asumir los retos de la Bogotá Humana.</v>
      </c>
      <c r="C221" s="69" t="s">
        <v>144</v>
      </c>
      <c r="D221" s="69" t="s">
        <v>43</v>
      </c>
      <c r="E221" s="69" t="s">
        <v>925</v>
      </c>
      <c r="F221" s="70" t="s">
        <v>816</v>
      </c>
      <c r="G221" s="71" t="s">
        <v>817</v>
      </c>
      <c r="H221" s="72" t="s">
        <v>809</v>
      </c>
      <c r="I221" s="73"/>
      <c r="J221" s="74">
        <v>0.26</v>
      </c>
      <c r="K221" s="73"/>
      <c r="L221" s="73"/>
      <c r="M221" s="73"/>
      <c r="N221" s="73"/>
      <c r="O221" s="73"/>
      <c r="P221" s="73"/>
      <c r="Q221" s="75"/>
      <c r="R221" s="76" t="s">
        <v>1026</v>
      </c>
    </row>
    <row r="222" spans="1:18" ht="56.25" x14ac:dyDescent="0.2">
      <c r="A222" s="77" t="s">
        <v>75</v>
      </c>
      <c r="B222" s="78" t="str">
        <f>IF('Plan de Acción'!$C222="","",VLOOKUP('Plan de Acción'!$C222,coca,2,))</f>
        <v>3. Dirigir la gestión del IDU hacia una Entidad transparente, fortalecida, coordinada y dinámica con el fin de asumir los retos de la Bogotá Humana.</v>
      </c>
      <c r="C222" s="78" t="s">
        <v>153</v>
      </c>
      <c r="D222" s="78" t="s">
        <v>43</v>
      </c>
      <c r="E222" s="78" t="s">
        <v>818</v>
      </c>
      <c r="F222" s="79" t="s">
        <v>819</v>
      </c>
      <c r="G222" s="80" t="s">
        <v>820</v>
      </c>
      <c r="H222" s="81" t="s">
        <v>456</v>
      </c>
      <c r="I222" s="82"/>
      <c r="J222" s="83">
        <v>1</v>
      </c>
      <c r="K222" s="84"/>
      <c r="L222" s="84"/>
      <c r="M222" s="84"/>
      <c r="N222" s="84"/>
      <c r="O222" s="84"/>
      <c r="P222" s="84"/>
      <c r="Q222" s="85"/>
      <c r="R222" s="86" t="s">
        <v>1026</v>
      </c>
    </row>
    <row r="223" spans="1:18" ht="101.25" x14ac:dyDescent="0.2">
      <c r="A223" s="68" t="s">
        <v>75</v>
      </c>
      <c r="B223" s="69" t="str">
        <f>IF('Plan de Acción'!$C223="","",VLOOKUP('Plan de Acción'!$C223,coca,2,))</f>
        <v>1. Gestionar proyectos sostenibles en función del desarrollo urbano integral y estratégico a través de la inclusión de metodologías innovadoras.</v>
      </c>
      <c r="C223" s="69" t="s">
        <v>119</v>
      </c>
      <c r="D223" s="69" t="s">
        <v>43</v>
      </c>
      <c r="E223" s="69" t="s">
        <v>821</v>
      </c>
      <c r="F223" s="70" t="s">
        <v>278</v>
      </c>
      <c r="G223" s="71" t="s">
        <v>926</v>
      </c>
      <c r="H223" s="72" t="s">
        <v>822</v>
      </c>
      <c r="I223" s="73"/>
      <c r="J223" s="74">
        <v>0.25</v>
      </c>
      <c r="K223" s="73"/>
      <c r="L223" s="73"/>
      <c r="M223" s="73"/>
      <c r="N223" s="73"/>
      <c r="O223" s="73"/>
      <c r="P223" s="73"/>
      <c r="Q223" s="75"/>
      <c r="R223" s="76" t="s">
        <v>1026</v>
      </c>
    </row>
    <row r="224" spans="1:18" x14ac:dyDescent="0.2">
      <c r="A224" s="136"/>
      <c r="B224" s="137"/>
      <c r="C224" s="137"/>
      <c r="D224" s="137"/>
      <c r="E224" s="138"/>
      <c r="F224" s="139"/>
      <c r="G224" s="140"/>
      <c r="H224" s="141"/>
      <c r="I224" s="142"/>
      <c r="J224" s="143"/>
      <c r="K224" s="144"/>
      <c r="L224" s="144"/>
      <c r="M224" s="144"/>
      <c r="N224" s="144"/>
      <c r="O224" s="144"/>
      <c r="P224" s="144"/>
      <c r="Q224" s="145"/>
      <c r="R224" s="146"/>
    </row>
    <row r="225" spans="1:18" x14ac:dyDescent="0.2">
      <c r="A225" s="136"/>
      <c r="B225" s="137"/>
      <c r="C225" s="137"/>
      <c r="D225" s="137"/>
      <c r="E225" s="138"/>
      <c r="F225" s="139"/>
      <c r="G225" s="140"/>
      <c r="H225" s="141"/>
      <c r="I225" s="142"/>
      <c r="J225" s="143"/>
      <c r="K225" s="144"/>
      <c r="L225" s="144"/>
      <c r="M225" s="144"/>
      <c r="N225" s="144"/>
      <c r="O225" s="144"/>
      <c r="P225" s="144"/>
      <c r="Q225" s="145"/>
      <c r="R225" s="146"/>
    </row>
    <row r="226" spans="1:18" x14ac:dyDescent="0.2">
      <c r="A226" s="136"/>
      <c r="B226" s="137"/>
      <c r="C226" s="137"/>
      <c r="D226" s="137"/>
      <c r="E226" s="138"/>
      <c r="F226" s="139"/>
      <c r="G226" s="140"/>
      <c r="H226" s="141"/>
      <c r="I226" s="142"/>
      <c r="J226" s="143"/>
      <c r="K226" s="144"/>
      <c r="L226" s="144"/>
      <c r="M226" s="144"/>
      <c r="N226" s="144"/>
      <c r="O226" s="144"/>
      <c r="P226" s="144"/>
      <c r="Q226" s="145"/>
      <c r="R226" s="146"/>
    </row>
    <row r="227" spans="1:18" x14ac:dyDescent="0.2">
      <c r="A227" s="136"/>
      <c r="B227" s="137"/>
      <c r="C227" s="137"/>
      <c r="D227" s="137"/>
      <c r="E227" s="138"/>
      <c r="F227" s="139"/>
      <c r="G227" s="140"/>
      <c r="H227" s="141"/>
      <c r="I227" s="142"/>
      <c r="J227" s="143"/>
      <c r="K227" s="144"/>
      <c r="L227" s="144"/>
      <c r="M227" s="144"/>
      <c r="N227" s="144"/>
      <c r="O227" s="144"/>
      <c r="P227" s="144"/>
      <c r="Q227" s="145"/>
      <c r="R227" s="146"/>
    </row>
    <row r="228" spans="1:18" x14ac:dyDescent="0.2">
      <c r="A228" s="136"/>
      <c r="B228" s="137"/>
      <c r="C228" s="137"/>
      <c r="D228" s="137"/>
      <c r="E228" s="138"/>
      <c r="F228" s="139"/>
      <c r="G228" s="140"/>
      <c r="H228" s="141"/>
      <c r="I228" s="142"/>
      <c r="J228" s="143"/>
      <c r="K228" s="144"/>
      <c r="L228" s="144"/>
      <c r="M228" s="144"/>
      <c r="N228" s="144"/>
      <c r="O228" s="144"/>
      <c r="P228" s="144"/>
      <c r="Q228" s="145"/>
      <c r="R228" s="146"/>
    </row>
    <row r="229" spans="1:18" x14ac:dyDescent="0.2">
      <c r="A229" s="136"/>
      <c r="B229" s="137"/>
      <c r="C229" s="137"/>
      <c r="D229" s="137"/>
      <c r="E229" s="138"/>
      <c r="F229" s="139"/>
      <c r="G229" s="140"/>
      <c r="H229" s="141"/>
      <c r="I229" s="142"/>
      <c r="J229" s="143"/>
      <c r="K229" s="144"/>
      <c r="L229" s="144"/>
      <c r="M229" s="144"/>
      <c r="N229" s="144"/>
      <c r="O229" s="144"/>
      <c r="P229" s="144"/>
      <c r="Q229" s="145"/>
      <c r="R229" s="146"/>
    </row>
    <row r="230" spans="1:18" x14ac:dyDescent="0.2">
      <c r="A230" s="136"/>
      <c r="B230" s="137"/>
      <c r="C230" s="137"/>
      <c r="D230" s="137"/>
      <c r="E230" s="138"/>
      <c r="F230" s="139"/>
      <c r="G230" s="140"/>
      <c r="H230" s="141"/>
      <c r="I230" s="142"/>
      <c r="J230" s="143"/>
      <c r="K230" s="144"/>
      <c r="L230" s="144"/>
      <c r="M230" s="144"/>
      <c r="N230" s="144"/>
      <c r="O230" s="144"/>
      <c r="P230" s="144"/>
      <c r="Q230" s="145"/>
      <c r="R230" s="146"/>
    </row>
    <row r="231" spans="1:18" x14ac:dyDescent="0.2">
      <c r="A231" s="136"/>
      <c r="B231" s="137"/>
      <c r="C231" s="137"/>
      <c r="D231" s="137"/>
      <c r="E231" s="138"/>
      <c r="F231" s="139"/>
      <c r="G231" s="140"/>
      <c r="H231" s="141"/>
      <c r="I231" s="142"/>
      <c r="J231" s="143"/>
      <c r="K231" s="144"/>
      <c r="L231" s="144"/>
      <c r="M231" s="144"/>
      <c r="N231" s="144"/>
      <c r="O231" s="144"/>
      <c r="P231" s="144"/>
      <c r="Q231" s="145"/>
      <c r="R231" s="146"/>
    </row>
    <row r="232" spans="1:18" x14ac:dyDescent="0.2">
      <c r="A232" s="136"/>
      <c r="B232" s="137"/>
      <c r="C232" s="137"/>
      <c r="D232" s="137"/>
      <c r="E232" s="138"/>
      <c r="F232" s="139"/>
      <c r="G232" s="140"/>
      <c r="H232" s="141"/>
      <c r="I232" s="142"/>
      <c r="J232" s="143"/>
      <c r="K232" s="144"/>
      <c r="L232" s="144"/>
      <c r="M232" s="144"/>
      <c r="N232" s="144"/>
      <c r="O232" s="144"/>
      <c r="P232" s="144"/>
      <c r="Q232" s="145"/>
      <c r="R232" s="146"/>
    </row>
    <row r="233" spans="1:18" x14ac:dyDescent="0.2">
      <c r="A233" s="136"/>
      <c r="B233" s="137"/>
      <c r="C233" s="137"/>
      <c r="D233" s="137"/>
      <c r="E233" s="138"/>
      <c r="F233" s="139"/>
      <c r="G233" s="140"/>
      <c r="H233" s="141"/>
      <c r="I233" s="142"/>
      <c r="J233" s="143"/>
      <c r="K233" s="144"/>
      <c r="L233" s="144"/>
      <c r="M233" s="144"/>
      <c r="N233" s="144"/>
      <c r="O233" s="144"/>
      <c r="P233" s="144"/>
      <c r="Q233" s="145"/>
      <c r="R233" s="146"/>
    </row>
    <row r="234" spans="1:18" x14ac:dyDescent="0.2">
      <c r="A234" s="136"/>
      <c r="B234" s="137"/>
      <c r="C234" s="137"/>
      <c r="D234" s="137"/>
      <c r="E234" s="138"/>
      <c r="F234" s="139"/>
      <c r="G234" s="140"/>
      <c r="H234" s="141"/>
      <c r="I234" s="142"/>
      <c r="J234" s="143"/>
      <c r="K234" s="144"/>
      <c r="L234" s="144"/>
      <c r="M234" s="144"/>
      <c r="N234" s="144"/>
      <c r="O234" s="144"/>
      <c r="P234" s="144"/>
      <c r="Q234" s="145"/>
      <c r="R234" s="146"/>
    </row>
    <row r="235" spans="1:18" x14ac:dyDescent="0.2">
      <c r="A235" s="136"/>
      <c r="B235" s="137"/>
      <c r="C235" s="137"/>
      <c r="D235" s="137"/>
      <c r="E235" s="138"/>
      <c r="F235" s="139"/>
      <c r="G235" s="140"/>
      <c r="H235" s="141"/>
      <c r="I235" s="142"/>
      <c r="J235" s="143"/>
      <c r="K235" s="144"/>
      <c r="L235" s="144"/>
      <c r="M235" s="144"/>
      <c r="N235" s="144"/>
      <c r="O235" s="144"/>
      <c r="P235" s="144"/>
      <c r="Q235" s="145"/>
      <c r="R235" s="146"/>
    </row>
    <row r="236" spans="1:18" x14ac:dyDescent="0.2">
      <c r="A236" s="136"/>
      <c r="B236" s="137"/>
      <c r="C236" s="137"/>
      <c r="D236" s="137"/>
      <c r="E236" s="138"/>
      <c r="F236" s="139"/>
      <c r="G236" s="140"/>
      <c r="H236" s="141"/>
      <c r="I236" s="142"/>
      <c r="J236" s="143"/>
      <c r="K236" s="144"/>
      <c r="L236" s="144"/>
      <c r="M236" s="144"/>
      <c r="N236" s="144"/>
      <c r="O236" s="144"/>
      <c r="P236" s="144"/>
      <c r="Q236" s="145"/>
      <c r="R236" s="146"/>
    </row>
    <row r="237" spans="1:18" x14ac:dyDescent="0.2">
      <c r="A237" s="136"/>
      <c r="B237" s="137"/>
      <c r="C237" s="137"/>
      <c r="D237" s="137"/>
      <c r="E237" s="138"/>
      <c r="F237" s="139"/>
      <c r="G237" s="140"/>
      <c r="H237" s="141"/>
      <c r="I237" s="142"/>
      <c r="J237" s="143"/>
      <c r="K237" s="144"/>
      <c r="L237" s="144"/>
      <c r="M237" s="144"/>
      <c r="N237" s="144"/>
      <c r="O237" s="144"/>
      <c r="P237" s="144"/>
      <c r="Q237" s="145"/>
      <c r="R237" s="146"/>
    </row>
    <row r="238" spans="1:18" x14ac:dyDescent="0.2">
      <c r="A238" s="136"/>
      <c r="B238" s="137"/>
      <c r="C238" s="137"/>
      <c r="D238" s="137"/>
      <c r="E238" s="138"/>
      <c r="F238" s="139"/>
      <c r="G238" s="140"/>
      <c r="H238" s="141"/>
      <c r="I238" s="142"/>
      <c r="J238" s="143"/>
      <c r="K238" s="144"/>
      <c r="L238" s="144"/>
      <c r="M238" s="144"/>
      <c r="N238" s="144"/>
      <c r="O238" s="144"/>
      <c r="P238" s="144"/>
      <c r="Q238" s="145"/>
      <c r="R238" s="146"/>
    </row>
    <row r="239" spans="1:18" x14ac:dyDescent="0.2">
      <c r="A239" s="136"/>
      <c r="B239" s="137"/>
      <c r="C239" s="137"/>
      <c r="D239" s="137"/>
      <c r="E239" s="138"/>
      <c r="F239" s="139"/>
      <c r="G239" s="140"/>
      <c r="H239" s="141"/>
      <c r="I239" s="142"/>
      <c r="J239" s="143"/>
      <c r="K239" s="144"/>
      <c r="L239" s="144"/>
      <c r="M239" s="144"/>
      <c r="N239" s="144"/>
      <c r="O239" s="144"/>
      <c r="P239" s="144"/>
      <c r="Q239" s="145"/>
      <c r="R239" s="146"/>
    </row>
    <row r="240" spans="1:18" x14ac:dyDescent="0.2">
      <c r="A240" s="136"/>
      <c r="B240" s="137"/>
      <c r="C240" s="137"/>
      <c r="D240" s="137"/>
      <c r="E240" s="138"/>
      <c r="F240" s="139"/>
      <c r="G240" s="140"/>
      <c r="H240" s="141"/>
      <c r="I240" s="142"/>
      <c r="J240" s="143"/>
      <c r="K240" s="144"/>
      <c r="L240" s="144"/>
      <c r="M240" s="144"/>
      <c r="N240" s="144"/>
      <c r="O240" s="144"/>
      <c r="P240" s="144"/>
      <c r="Q240" s="145"/>
      <c r="R240" s="146"/>
    </row>
    <row r="241" spans="1:18" x14ac:dyDescent="0.2">
      <c r="A241" s="136"/>
      <c r="B241" s="137"/>
      <c r="C241" s="137"/>
      <c r="D241" s="137"/>
      <c r="E241" s="138"/>
      <c r="F241" s="139"/>
      <c r="G241" s="140"/>
      <c r="H241" s="141"/>
      <c r="I241" s="142"/>
      <c r="J241" s="143"/>
      <c r="K241" s="144"/>
      <c r="L241" s="144"/>
      <c r="M241" s="144"/>
      <c r="N241" s="144"/>
      <c r="O241" s="144"/>
      <c r="P241" s="144"/>
      <c r="Q241" s="145"/>
      <c r="R241" s="146"/>
    </row>
    <row r="242" spans="1:18" x14ac:dyDescent="0.2">
      <c r="A242" s="136"/>
      <c r="B242" s="137"/>
      <c r="C242" s="137"/>
      <c r="D242" s="137"/>
      <c r="E242" s="138"/>
      <c r="F242" s="139"/>
      <c r="G242" s="140"/>
      <c r="H242" s="141"/>
      <c r="I242" s="142"/>
      <c r="J242" s="143"/>
      <c r="K242" s="144"/>
      <c r="L242" s="144"/>
      <c r="M242" s="144"/>
      <c r="N242" s="144"/>
      <c r="O242" s="144"/>
      <c r="P242" s="144"/>
      <c r="Q242" s="145"/>
      <c r="R242" s="146"/>
    </row>
    <row r="243" spans="1:18" x14ac:dyDescent="0.2">
      <c r="A243" s="136"/>
      <c r="B243" s="137"/>
      <c r="C243" s="137"/>
      <c r="D243" s="137"/>
      <c r="E243" s="138"/>
      <c r="F243" s="139"/>
      <c r="G243" s="140"/>
      <c r="H243" s="141"/>
      <c r="I243" s="142"/>
      <c r="J243" s="143"/>
      <c r="K243" s="144"/>
      <c r="L243" s="144"/>
      <c r="M243" s="144"/>
      <c r="N243" s="144"/>
      <c r="O243" s="144"/>
      <c r="P243" s="144"/>
      <c r="Q243" s="145"/>
      <c r="R243" s="146"/>
    </row>
    <row r="244" spans="1:18" x14ac:dyDescent="0.2">
      <c r="A244" s="136"/>
      <c r="B244" s="137"/>
      <c r="C244" s="137"/>
      <c r="D244" s="137"/>
      <c r="E244" s="138"/>
      <c r="F244" s="139"/>
      <c r="G244" s="140"/>
      <c r="H244" s="141"/>
      <c r="I244" s="142"/>
      <c r="J244" s="143"/>
      <c r="K244" s="144"/>
      <c r="L244" s="144"/>
      <c r="M244" s="144"/>
      <c r="N244" s="144"/>
      <c r="O244" s="144"/>
      <c r="P244" s="144"/>
      <c r="Q244" s="145"/>
      <c r="R244" s="146"/>
    </row>
    <row r="245" spans="1:18" x14ac:dyDescent="0.2">
      <c r="A245" s="136"/>
      <c r="B245" s="137"/>
      <c r="C245" s="137"/>
      <c r="D245" s="137"/>
      <c r="E245" s="138"/>
      <c r="F245" s="139"/>
      <c r="G245" s="140"/>
      <c r="H245" s="141"/>
      <c r="I245" s="142"/>
      <c r="J245" s="143"/>
      <c r="K245" s="144"/>
      <c r="L245" s="144"/>
      <c r="M245" s="144"/>
      <c r="N245" s="144"/>
      <c r="O245" s="144"/>
      <c r="P245" s="144"/>
      <c r="Q245" s="145"/>
      <c r="R245" s="146"/>
    </row>
    <row r="246" spans="1:18" x14ac:dyDescent="0.2">
      <c r="A246" s="136"/>
      <c r="B246" s="137"/>
      <c r="C246" s="137"/>
      <c r="D246" s="137"/>
      <c r="E246" s="138"/>
      <c r="F246" s="139"/>
      <c r="G246" s="140"/>
      <c r="H246" s="141"/>
      <c r="I246" s="142"/>
      <c r="J246" s="143"/>
      <c r="K246" s="144"/>
      <c r="L246" s="144"/>
      <c r="M246" s="144"/>
      <c r="N246" s="144"/>
      <c r="O246" s="144"/>
      <c r="P246" s="144"/>
      <c r="Q246" s="145"/>
      <c r="R246" s="146"/>
    </row>
    <row r="247" spans="1:18" x14ac:dyDescent="0.2">
      <c r="A247" s="136"/>
      <c r="B247" s="137"/>
      <c r="C247" s="137"/>
      <c r="D247" s="137"/>
      <c r="E247" s="138"/>
      <c r="F247" s="139"/>
      <c r="G247" s="140"/>
      <c r="H247" s="141"/>
      <c r="I247" s="142"/>
      <c r="J247" s="143"/>
      <c r="K247" s="144"/>
      <c r="L247" s="144"/>
      <c r="M247" s="144"/>
      <c r="N247" s="144"/>
      <c r="O247" s="144"/>
      <c r="P247" s="144"/>
      <c r="Q247" s="145"/>
      <c r="R247" s="146"/>
    </row>
    <row r="248" spans="1:18" x14ac:dyDescent="0.2">
      <c r="A248" s="136"/>
      <c r="B248" s="137"/>
      <c r="C248" s="137"/>
      <c r="D248" s="137"/>
      <c r="E248" s="138"/>
      <c r="F248" s="139"/>
      <c r="G248" s="140"/>
      <c r="H248" s="141"/>
      <c r="I248" s="142"/>
      <c r="J248" s="143"/>
      <c r="K248" s="144"/>
      <c r="L248" s="144"/>
      <c r="M248" s="144"/>
      <c r="N248" s="144"/>
      <c r="O248" s="144"/>
      <c r="P248" s="144"/>
      <c r="Q248" s="145"/>
      <c r="R248" s="146"/>
    </row>
    <row r="249" spans="1:18" x14ac:dyDescent="0.2">
      <c r="A249" s="136"/>
      <c r="B249" s="137"/>
      <c r="C249" s="137"/>
      <c r="D249" s="137"/>
      <c r="E249" s="138"/>
      <c r="F249" s="139"/>
      <c r="G249" s="140"/>
      <c r="H249" s="141"/>
      <c r="I249" s="142"/>
      <c r="J249" s="143"/>
      <c r="K249" s="144"/>
      <c r="L249" s="144"/>
      <c r="M249" s="144"/>
      <c r="N249" s="144"/>
      <c r="O249" s="144"/>
      <c r="P249" s="144"/>
      <c r="Q249" s="145"/>
      <c r="R249" s="146"/>
    </row>
    <row r="250" spans="1:18" x14ac:dyDescent="0.2">
      <c r="A250" s="136"/>
      <c r="B250" s="137"/>
      <c r="C250" s="137"/>
      <c r="D250" s="137"/>
      <c r="E250" s="138"/>
      <c r="F250" s="139"/>
      <c r="G250" s="140"/>
      <c r="H250" s="141"/>
      <c r="I250" s="142"/>
      <c r="J250" s="143"/>
      <c r="K250" s="144"/>
      <c r="L250" s="144"/>
      <c r="M250" s="144"/>
      <c r="N250" s="144"/>
      <c r="O250" s="144"/>
      <c r="P250" s="144"/>
      <c r="Q250" s="145"/>
      <c r="R250" s="146"/>
    </row>
    <row r="251" spans="1:18" x14ac:dyDescent="0.2">
      <c r="A251" s="136"/>
      <c r="B251" s="137"/>
      <c r="C251" s="137"/>
      <c r="D251" s="137"/>
      <c r="E251" s="138"/>
      <c r="F251" s="139"/>
      <c r="G251" s="140"/>
      <c r="H251" s="141"/>
      <c r="I251" s="142"/>
      <c r="J251" s="143"/>
      <c r="K251" s="144"/>
      <c r="L251" s="144"/>
      <c r="M251" s="144"/>
      <c r="N251" s="144"/>
      <c r="O251" s="144"/>
      <c r="P251" s="144"/>
      <c r="Q251" s="145"/>
      <c r="R251" s="146"/>
    </row>
    <row r="252" spans="1:18" ht="56.25" x14ac:dyDescent="0.2">
      <c r="A252" s="77" t="s">
        <v>82</v>
      </c>
      <c r="B252" s="78" t="str">
        <f>IF('Plan de Acción'!$C252="","",VLOOKUP('Plan de Acción'!$C252,coca,2,))</f>
        <v>1. Gestionar proyectos sostenibles en función del desarrollo urbano integral y estratégico a través de la inclusión de metodologías innovadoras.</v>
      </c>
      <c r="C252" s="78" t="s">
        <v>114</v>
      </c>
      <c r="D252" s="78" t="s">
        <v>47</v>
      </c>
      <c r="E252" s="78" t="s">
        <v>927</v>
      </c>
      <c r="F252" s="79" t="s">
        <v>283</v>
      </c>
      <c r="G252" s="80" t="s">
        <v>642</v>
      </c>
      <c r="H252" s="81" t="s">
        <v>284</v>
      </c>
      <c r="I252" s="82"/>
      <c r="J252" s="83">
        <v>0</v>
      </c>
      <c r="K252" s="84"/>
      <c r="L252" s="84"/>
      <c r="M252" s="84"/>
      <c r="N252" s="84"/>
      <c r="O252" s="84"/>
      <c r="P252" s="84"/>
      <c r="Q252" s="85"/>
      <c r="R252" s="86" t="s">
        <v>1026</v>
      </c>
    </row>
    <row r="253" spans="1:18" ht="112.5" x14ac:dyDescent="0.2">
      <c r="A253" s="68" t="s">
        <v>82</v>
      </c>
      <c r="B253" s="69" t="str">
        <f>IF('Plan de Acción'!$C253="","",VLOOKUP('Plan de Acción'!$C253,coca,2,))</f>
        <v>1. Gestionar proyectos sostenibles en función del desarrollo urbano integral y estratégico a través de la inclusión de metodologías innovadoras.</v>
      </c>
      <c r="C253" s="69" t="s">
        <v>114</v>
      </c>
      <c r="D253" s="69" t="s">
        <v>47</v>
      </c>
      <c r="E253" s="69" t="s">
        <v>928</v>
      </c>
      <c r="F253" s="70" t="s">
        <v>285</v>
      </c>
      <c r="G253" s="71" t="s">
        <v>643</v>
      </c>
      <c r="H253" s="72" t="s">
        <v>286</v>
      </c>
      <c r="I253" s="73"/>
      <c r="J253" s="74">
        <v>0</v>
      </c>
      <c r="K253" s="73"/>
      <c r="L253" s="73"/>
      <c r="M253" s="73"/>
      <c r="N253" s="73"/>
      <c r="O253" s="73"/>
      <c r="P253" s="73"/>
      <c r="Q253" s="75"/>
      <c r="R253" s="76" t="s">
        <v>1026</v>
      </c>
    </row>
    <row r="254" spans="1:18" ht="225" x14ac:dyDescent="0.2">
      <c r="A254" s="77" t="s">
        <v>82</v>
      </c>
      <c r="B254" s="78" t="str">
        <f>IF('Plan de Acción'!$C254="","",VLOOKUP('Plan de Acción'!$C254,coca,2,))</f>
        <v>1. Gestionar proyectos sostenibles en función del desarrollo urbano integral y estratégico a través de la inclusión de metodologías innovadoras.</v>
      </c>
      <c r="C254" s="78" t="s">
        <v>114</v>
      </c>
      <c r="D254" s="78" t="s">
        <v>47</v>
      </c>
      <c r="E254" s="78" t="s">
        <v>929</v>
      </c>
      <c r="F254" s="79" t="s">
        <v>287</v>
      </c>
      <c r="G254" s="80" t="s">
        <v>644</v>
      </c>
      <c r="H254" s="81" t="s">
        <v>288</v>
      </c>
      <c r="I254" s="82"/>
      <c r="J254" s="83">
        <v>0</v>
      </c>
      <c r="K254" s="84"/>
      <c r="L254" s="84"/>
      <c r="M254" s="84"/>
      <c r="N254" s="84"/>
      <c r="O254" s="84"/>
      <c r="P254" s="84"/>
      <c r="Q254" s="85"/>
      <c r="R254" s="86" t="s">
        <v>1026</v>
      </c>
    </row>
    <row r="255" spans="1:18" ht="258.75" x14ac:dyDescent="0.2">
      <c r="A255" s="68" t="s">
        <v>82</v>
      </c>
      <c r="B255" s="69" t="str">
        <f>IF('Plan de Acción'!$C255="","",VLOOKUP('Plan de Acción'!$C255,coca,2,))</f>
        <v>1. Gestionar proyectos sostenibles en función del desarrollo urbano integral y estratégico a través de la inclusión de metodologías innovadoras.</v>
      </c>
      <c r="C255" s="69" t="s">
        <v>114</v>
      </c>
      <c r="D255" s="69" t="s">
        <v>47</v>
      </c>
      <c r="E255" s="69" t="s">
        <v>645</v>
      </c>
      <c r="F255" s="70" t="s">
        <v>289</v>
      </c>
      <c r="G255" s="71" t="s">
        <v>646</v>
      </c>
      <c r="H255" s="72" t="s">
        <v>290</v>
      </c>
      <c r="I255" s="73"/>
      <c r="J255" s="74">
        <v>1</v>
      </c>
      <c r="K255" s="73"/>
      <c r="L255" s="73"/>
      <c r="M255" s="73"/>
      <c r="N255" s="73"/>
      <c r="O255" s="73"/>
      <c r="P255" s="73"/>
      <c r="Q255" s="75"/>
      <c r="R255" s="76" t="s">
        <v>1026</v>
      </c>
    </row>
    <row r="256" spans="1:18" ht="409.5" x14ac:dyDescent="0.2">
      <c r="A256" s="77" t="s">
        <v>82</v>
      </c>
      <c r="B256" s="78" t="str">
        <f>IF('Plan de Acción'!$C256="","",VLOOKUP('Plan de Acción'!$C256,coca,2,))</f>
        <v>1. Gestionar proyectos sostenibles en función del desarrollo urbano integral y estratégico a través de la inclusión de metodologías innovadoras.</v>
      </c>
      <c r="C256" s="78" t="s">
        <v>114</v>
      </c>
      <c r="D256" s="78" t="s">
        <v>47</v>
      </c>
      <c r="E256" s="78" t="s">
        <v>930</v>
      </c>
      <c r="F256" s="79" t="s">
        <v>291</v>
      </c>
      <c r="G256" s="80" t="s">
        <v>647</v>
      </c>
      <c r="H256" s="81" t="s">
        <v>292</v>
      </c>
      <c r="I256" s="82"/>
      <c r="J256" s="83">
        <v>0</v>
      </c>
      <c r="K256" s="84"/>
      <c r="L256" s="84"/>
      <c r="M256" s="84"/>
      <c r="N256" s="84"/>
      <c r="O256" s="84"/>
      <c r="P256" s="84"/>
      <c r="Q256" s="85"/>
      <c r="R256" s="86" t="s">
        <v>1026</v>
      </c>
    </row>
    <row r="257" spans="1:18" ht="101.25" x14ac:dyDescent="0.2">
      <c r="A257" s="68" t="s">
        <v>82</v>
      </c>
      <c r="B257" s="69" t="str">
        <f>IF('Plan de Acción'!$C257="","",VLOOKUP('Plan de Acción'!$C257,coca,2,))</f>
        <v>1. Gestionar proyectos sostenibles en función del desarrollo urbano integral y estratégico a través de la inclusión de metodologías innovadoras.</v>
      </c>
      <c r="C257" s="69" t="s">
        <v>114</v>
      </c>
      <c r="D257" s="69" t="s">
        <v>47</v>
      </c>
      <c r="E257" s="69" t="s">
        <v>293</v>
      </c>
      <c r="F257" s="70" t="s">
        <v>291</v>
      </c>
      <c r="G257" s="71"/>
      <c r="H257" s="72" t="s">
        <v>294</v>
      </c>
      <c r="I257" s="73"/>
      <c r="J257" s="74"/>
      <c r="K257" s="73"/>
      <c r="L257" s="73"/>
      <c r="M257" s="73"/>
      <c r="N257" s="73"/>
      <c r="O257" s="73"/>
      <c r="P257" s="73"/>
      <c r="Q257" s="75"/>
      <c r="R257" s="76" t="s">
        <v>1026</v>
      </c>
    </row>
    <row r="258" spans="1:18" ht="78.75" x14ac:dyDescent="0.2">
      <c r="A258" s="77" t="s">
        <v>84</v>
      </c>
      <c r="B258" s="78" t="str">
        <f>IF('Plan de Acción'!$C258="","",VLOOKUP('Plan de Acción'!$C258,coca,2,))</f>
        <v>2. Gestionar recursos para asegurar la sostenibilidad y mantenimiento de los proyectos a cargo del IDU</v>
      </c>
      <c r="C258" s="78" t="s">
        <v>122</v>
      </c>
      <c r="D258" s="78" t="s">
        <v>45</v>
      </c>
      <c r="E258" s="78" t="s">
        <v>295</v>
      </c>
      <c r="F258" s="79" t="s">
        <v>272</v>
      </c>
      <c r="G258" s="80" t="s">
        <v>296</v>
      </c>
      <c r="H258" s="81">
        <v>42735</v>
      </c>
      <c r="I258" s="82"/>
      <c r="J258" s="83"/>
      <c r="K258" s="84"/>
      <c r="L258" s="84"/>
      <c r="M258" s="84"/>
      <c r="N258" s="84"/>
      <c r="O258" s="84"/>
      <c r="P258" s="84"/>
      <c r="Q258" s="85"/>
      <c r="R258" s="86" t="s">
        <v>1026</v>
      </c>
    </row>
    <row r="259" spans="1:18" ht="67.5" x14ac:dyDescent="0.2">
      <c r="A259" s="68" t="s">
        <v>84</v>
      </c>
      <c r="B259" s="69" t="str">
        <f>IF('Plan de Acción'!$C259="","",VLOOKUP('Plan de Acción'!$C259,coca,2,))</f>
        <v>2. Gestionar recursos para asegurar la sostenibilidad y mantenimiento de los proyectos a cargo del IDU</v>
      </c>
      <c r="C259" s="69" t="s">
        <v>122</v>
      </c>
      <c r="D259" s="69" t="s">
        <v>45</v>
      </c>
      <c r="E259" s="69" t="s">
        <v>297</v>
      </c>
      <c r="F259" s="70" t="s">
        <v>298</v>
      </c>
      <c r="G259" s="71" t="s">
        <v>296</v>
      </c>
      <c r="H259" s="72">
        <v>42735</v>
      </c>
      <c r="I259" s="73"/>
      <c r="J259" s="74"/>
      <c r="K259" s="73"/>
      <c r="L259" s="73"/>
      <c r="M259" s="73"/>
      <c r="N259" s="73"/>
      <c r="O259" s="73"/>
      <c r="P259" s="73"/>
      <c r="Q259" s="75"/>
      <c r="R259" s="76" t="s">
        <v>1026</v>
      </c>
    </row>
    <row r="260" spans="1:18" ht="67.5" x14ac:dyDescent="0.2">
      <c r="A260" s="77" t="s">
        <v>84</v>
      </c>
      <c r="B260" s="78" t="str">
        <f>IF('Plan de Acción'!$C260="","",VLOOKUP('Plan de Acción'!$C260,coca,2,))</f>
        <v>3. Dirigir la gestión del IDU hacia una Entidad transparente, fortalecida, coordinada y dinámica con el fin de asumir los retos de la Bogotá Humana.</v>
      </c>
      <c r="C260" s="78" t="s">
        <v>130</v>
      </c>
      <c r="D260" s="78" t="s">
        <v>45</v>
      </c>
      <c r="E260" s="78" t="s">
        <v>648</v>
      </c>
      <c r="F260" s="79" t="s">
        <v>299</v>
      </c>
      <c r="G260" s="80" t="s">
        <v>296</v>
      </c>
      <c r="H260" s="81">
        <v>42735</v>
      </c>
      <c r="I260" s="82"/>
      <c r="J260" s="83"/>
      <c r="K260" s="84"/>
      <c r="L260" s="84"/>
      <c r="M260" s="84"/>
      <c r="N260" s="84"/>
      <c r="O260" s="84"/>
      <c r="P260" s="84"/>
      <c r="Q260" s="85"/>
      <c r="R260" s="86" t="s">
        <v>1026</v>
      </c>
    </row>
    <row r="261" spans="1:18" ht="67.5" x14ac:dyDescent="0.2">
      <c r="A261" s="68" t="s">
        <v>84</v>
      </c>
      <c r="B261" s="69" t="str">
        <f>IF('Plan de Acción'!$C261="","",VLOOKUP('Plan de Acción'!$C261,coca,2,))</f>
        <v>3. Dirigir la gestión del IDU hacia una Entidad transparente, fortalecida, coordinada y dinámica con el fin de asumir los retos de la Bogotá Humana.</v>
      </c>
      <c r="C261" s="69" t="s">
        <v>145</v>
      </c>
      <c r="D261" s="69" t="s">
        <v>45</v>
      </c>
      <c r="E261" s="69" t="s">
        <v>300</v>
      </c>
      <c r="F261" s="70" t="s">
        <v>273</v>
      </c>
      <c r="G261" s="71" t="s">
        <v>301</v>
      </c>
      <c r="H261" s="72">
        <v>42735</v>
      </c>
      <c r="I261" s="73"/>
      <c r="J261" s="74"/>
      <c r="K261" s="73"/>
      <c r="L261" s="73"/>
      <c r="M261" s="73"/>
      <c r="N261" s="73"/>
      <c r="O261" s="73"/>
      <c r="P261" s="73"/>
      <c r="Q261" s="75"/>
      <c r="R261" s="76" t="s">
        <v>1026</v>
      </c>
    </row>
    <row r="262" spans="1:18" ht="258.75" x14ac:dyDescent="0.2">
      <c r="A262" s="77" t="s">
        <v>304</v>
      </c>
      <c r="B262" s="78" t="str">
        <f>IF('Plan de Acción'!$C262="","",VLOOKUP('Plan de Acción'!$C262,coca,2,))</f>
        <v>1. Gestionar proyectos sostenibles en función del desarrollo urbano integral y estratégico a través de la inclusión de metodologías innovadoras.</v>
      </c>
      <c r="C262" s="78" t="s">
        <v>114</v>
      </c>
      <c r="D262" s="78" t="s">
        <v>48</v>
      </c>
      <c r="E262" s="78" t="s">
        <v>302</v>
      </c>
      <c r="F262" s="79" t="s">
        <v>303</v>
      </c>
      <c r="G262" s="80" t="s">
        <v>304</v>
      </c>
      <c r="H262" s="81" t="s">
        <v>305</v>
      </c>
      <c r="I262" s="82" t="s">
        <v>1012</v>
      </c>
      <c r="J262" s="83" t="s">
        <v>1017</v>
      </c>
      <c r="K262" s="84"/>
      <c r="L262" s="84"/>
      <c r="M262" s="84"/>
      <c r="N262" s="84"/>
      <c r="O262" s="84"/>
      <c r="P262" s="84"/>
      <c r="Q262" s="85"/>
      <c r="R262" s="86" t="s">
        <v>1026</v>
      </c>
    </row>
    <row r="263" spans="1:18" ht="56.25" x14ac:dyDescent="0.2">
      <c r="A263" s="68" t="s">
        <v>304</v>
      </c>
      <c r="B263" s="69" t="str">
        <f>IF('Plan de Acción'!$C263="","",VLOOKUP('Plan de Acción'!$C263,coca,2,))</f>
        <v>1. Gestionar proyectos sostenibles en función del desarrollo urbano integral y estratégico a través de la inclusión de metodologías innovadoras.</v>
      </c>
      <c r="C263" s="69" t="s">
        <v>116</v>
      </c>
      <c r="D263" s="69" t="s">
        <v>48</v>
      </c>
      <c r="E263" s="69" t="s">
        <v>306</v>
      </c>
      <c r="F263" s="70" t="s">
        <v>307</v>
      </c>
      <c r="G263" s="71" t="s">
        <v>304</v>
      </c>
      <c r="H263" s="72" t="s">
        <v>308</v>
      </c>
      <c r="I263" s="73" t="s">
        <v>852</v>
      </c>
      <c r="J263" s="74" t="s">
        <v>852</v>
      </c>
      <c r="K263" s="73"/>
      <c r="L263" s="73"/>
      <c r="M263" s="73"/>
      <c r="N263" s="73"/>
      <c r="O263" s="73"/>
      <c r="P263" s="73"/>
      <c r="Q263" s="75"/>
      <c r="R263" s="76" t="s">
        <v>1026</v>
      </c>
    </row>
    <row r="264" spans="1:18" ht="45" x14ac:dyDescent="0.2">
      <c r="A264" s="77" t="s">
        <v>304</v>
      </c>
      <c r="B264" s="78" t="str">
        <f>IF('Plan de Acción'!$C264="","",VLOOKUP('Plan de Acción'!$C264,coca,2,))</f>
        <v>1. Gestionar proyectos sostenibles en función del desarrollo urbano integral y estratégico a través de la inclusión de metodologías innovadoras.</v>
      </c>
      <c r="C264" s="78" t="s">
        <v>116</v>
      </c>
      <c r="D264" s="78" t="s">
        <v>48</v>
      </c>
      <c r="E264" s="78" t="s">
        <v>309</v>
      </c>
      <c r="F264" s="79" t="s">
        <v>310</v>
      </c>
      <c r="G264" s="80" t="s">
        <v>304</v>
      </c>
      <c r="H264" s="81" t="s">
        <v>311</v>
      </c>
      <c r="I264" s="82" t="s">
        <v>1013</v>
      </c>
      <c r="J264" s="83">
        <v>0.5</v>
      </c>
      <c r="K264" s="84"/>
      <c r="L264" s="84"/>
      <c r="M264" s="84"/>
      <c r="N264" s="84"/>
      <c r="O264" s="84"/>
      <c r="P264" s="84"/>
      <c r="Q264" s="85"/>
      <c r="R264" s="86" t="s">
        <v>1026</v>
      </c>
    </row>
    <row r="265" spans="1:18" ht="157.5" x14ac:dyDescent="0.2">
      <c r="A265" s="68" t="s">
        <v>304</v>
      </c>
      <c r="B265" s="69" t="str">
        <f>IF('Plan de Acción'!$C265="","",VLOOKUP('Plan de Acción'!$C265,coca,2,))</f>
        <v>1. Gestionar proyectos sostenibles en función del desarrollo urbano integral y estratégico a través de la inclusión de metodologías innovadoras.</v>
      </c>
      <c r="C265" s="69" t="s">
        <v>117</v>
      </c>
      <c r="D265" s="69" t="s">
        <v>48</v>
      </c>
      <c r="E265" s="69" t="s">
        <v>312</v>
      </c>
      <c r="F265" s="70" t="s">
        <v>313</v>
      </c>
      <c r="G265" s="71" t="s">
        <v>304</v>
      </c>
      <c r="H265" s="72" t="s">
        <v>314</v>
      </c>
      <c r="I265" s="73" t="s">
        <v>1014</v>
      </c>
      <c r="J265" s="74" t="s">
        <v>1018</v>
      </c>
      <c r="K265" s="73"/>
      <c r="L265" s="73"/>
      <c r="M265" s="73"/>
      <c r="N265" s="73"/>
      <c r="O265" s="73"/>
      <c r="P265" s="73"/>
      <c r="Q265" s="75"/>
      <c r="R265" s="76" t="s">
        <v>1026</v>
      </c>
    </row>
    <row r="266" spans="1:18" ht="78.75" x14ac:dyDescent="0.2">
      <c r="A266" s="77" t="s">
        <v>304</v>
      </c>
      <c r="B266" s="78" t="str">
        <f>IF('Plan de Acción'!$C266="","",VLOOKUP('Plan de Acción'!$C266,coca,2,))</f>
        <v>1. Gestionar proyectos sostenibles en función del desarrollo urbano integral y estratégico a través de la inclusión de metodologías innovadoras.</v>
      </c>
      <c r="C266" s="78" t="s">
        <v>282</v>
      </c>
      <c r="D266" s="78" t="s">
        <v>48</v>
      </c>
      <c r="E266" s="78" t="s">
        <v>649</v>
      </c>
      <c r="F266" s="79" t="s">
        <v>315</v>
      </c>
      <c r="G266" s="80" t="s">
        <v>304</v>
      </c>
      <c r="H266" s="81" t="s">
        <v>316</v>
      </c>
      <c r="I266" s="82" t="s">
        <v>1015</v>
      </c>
      <c r="J266" s="83" t="s">
        <v>1019</v>
      </c>
      <c r="K266" s="84"/>
      <c r="L266" s="84"/>
      <c r="M266" s="84"/>
      <c r="N266" s="84"/>
      <c r="O266" s="84"/>
      <c r="P266" s="84"/>
      <c r="Q266" s="85"/>
      <c r="R266" s="86" t="s">
        <v>1026</v>
      </c>
    </row>
    <row r="267" spans="1:18" ht="90" x14ac:dyDescent="0.2">
      <c r="A267" s="68" t="s">
        <v>304</v>
      </c>
      <c r="B267" s="69" t="str">
        <f>IF('Plan de Acción'!$C267="","",VLOOKUP('Plan de Acción'!$C267,coca,2,))</f>
        <v>3. Dirigir la gestión del IDU hacia una Entidad transparente, fortalecida, coordinada y dinámica con el fin de asumir los retos de la Bogotá Humana.</v>
      </c>
      <c r="C267" s="69" t="s">
        <v>127</v>
      </c>
      <c r="D267" s="69" t="s">
        <v>48</v>
      </c>
      <c r="E267" s="69" t="s">
        <v>317</v>
      </c>
      <c r="F267" s="70" t="s">
        <v>318</v>
      </c>
      <c r="G267" s="71" t="s">
        <v>304</v>
      </c>
      <c r="H267" s="72" t="s">
        <v>319</v>
      </c>
      <c r="I267" s="73">
        <v>42490</v>
      </c>
      <c r="J267" s="74">
        <v>0.08</v>
      </c>
      <c r="K267" s="73"/>
      <c r="L267" s="73"/>
      <c r="M267" s="73"/>
      <c r="N267" s="73"/>
      <c r="O267" s="73"/>
      <c r="P267" s="73"/>
      <c r="Q267" s="75"/>
      <c r="R267" s="76" t="s">
        <v>1026</v>
      </c>
    </row>
    <row r="268" spans="1:18" ht="191.25" x14ac:dyDescent="0.2">
      <c r="A268" s="77" t="s">
        <v>304</v>
      </c>
      <c r="B268" s="78" t="str">
        <f>IF('Plan de Acción'!$C268="","",VLOOKUP('Plan de Acción'!$C268,coca,2,))</f>
        <v>3. Dirigir la gestión del IDU hacia una Entidad transparente, fortalecida, coordinada y dinámica con el fin de asumir los retos de la Bogotá Humana.</v>
      </c>
      <c r="C268" s="78" t="s">
        <v>129</v>
      </c>
      <c r="D268" s="78" t="s">
        <v>48</v>
      </c>
      <c r="E268" s="78" t="s">
        <v>320</v>
      </c>
      <c r="F268" s="79" t="s">
        <v>321</v>
      </c>
      <c r="G268" s="80" t="s">
        <v>304</v>
      </c>
      <c r="H268" s="81" t="s">
        <v>322</v>
      </c>
      <c r="I268" s="82" t="s">
        <v>1016</v>
      </c>
      <c r="J268" s="83" t="s">
        <v>1020</v>
      </c>
      <c r="K268" s="84"/>
      <c r="L268" s="84"/>
      <c r="M268" s="84"/>
      <c r="N268" s="84"/>
      <c r="O268" s="84"/>
      <c r="P268" s="84"/>
      <c r="Q268" s="85"/>
      <c r="R268" s="86" t="s">
        <v>1026</v>
      </c>
    </row>
    <row r="269" spans="1:18" ht="112.5" x14ac:dyDescent="0.2">
      <c r="A269" s="68" t="s">
        <v>323</v>
      </c>
      <c r="B269" s="69" t="str">
        <f>IF('Plan de Acción'!$C269="","",VLOOKUP('Plan de Acción'!$C269,coca,2,))</f>
        <v>1. Gestionar proyectos sostenibles en función del desarrollo urbano integral y estratégico a través de la inclusión de metodologías innovadoras.</v>
      </c>
      <c r="C269" s="69" t="s">
        <v>114</v>
      </c>
      <c r="D269" s="69" t="s">
        <v>48</v>
      </c>
      <c r="E269" s="69" t="s">
        <v>942</v>
      </c>
      <c r="F269" s="70" t="s">
        <v>324</v>
      </c>
      <c r="G269" s="71" t="s">
        <v>325</v>
      </c>
      <c r="H269" s="72">
        <v>42400</v>
      </c>
      <c r="I269" s="73" t="s">
        <v>905</v>
      </c>
      <c r="J269" s="74">
        <f>(2/2)</f>
        <v>1</v>
      </c>
      <c r="K269" s="73"/>
      <c r="L269" s="73"/>
      <c r="M269" s="73"/>
      <c r="N269" s="73"/>
      <c r="O269" s="73"/>
      <c r="P269" s="73"/>
      <c r="Q269" s="75"/>
      <c r="R269" s="76" t="s">
        <v>1026</v>
      </c>
    </row>
    <row r="270" spans="1:18" ht="146.25" x14ac:dyDescent="0.2">
      <c r="A270" s="77" t="s">
        <v>323</v>
      </c>
      <c r="B270" s="78" t="str">
        <f>IF('Plan de Acción'!$C270="","",VLOOKUP('Plan de Acción'!$C270,coca,2,))</f>
        <v>1. Gestionar proyectos sostenibles en función del desarrollo urbano integral y estratégico a través de la inclusión de metodologías innovadoras.</v>
      </c>
      <c r="C270" s="78" t="s">
        <v>114</v>
      </c>
      <c r="D270" s="78" t="s">
        <v>48</v>
      </c>
      <c r="E270" s="78" t="s">
        <v>943</v>
      </c>
      <c r="F270" s="79" t="s">
        <v>326</v>
      </c>
      <c r="G270" s="80" t="s">
        <v>325</v>
      </c>
      <c r="H270" s="81">
        <v>42460</v>
      </c>
      <c r="I270" s="82" t="s">
        <v>940</v>
      </c>
      <c r="J270" s="83">
        <v>1</v>
      </c>
      <c r="K270" s="84"/>
      <c r="L270" s="84"/>
      <c r="M270" s="84"/>
      <c r="N270" s="84"/>
      <c r="O270" s="84"/>
      <c r="P270" s="84"/>
      <c r="Q270" s="85"/>
      <c r="R270" s="86" t="s">
        <v>1026</v>
      </c>
    </row>
    <row r="271" spans="1:18" ht="146.25" x14ac:dyDescent="0.2">
      <c r="A271" s="68" t="s">
        <v>323</v>
      </c>
      <c r="B271" s="69" t="str">
        <f>IF('Plan de Acción'!$C271="","",VLOOKUP('Plan de Acción'!$C271,coca,2,))</f>
        <v>1. Gestionar proyectos sostenibles en función del desarrollo urbano integral y estratégico a través de la inclusión de metodologías innovadoras.</v>
      </c>
      <c r="C271" s="69" t="s">
        <v>114</v>
      </c>
      <c r="D271" s="69" t="s">
        <v>48</v>
      </c>
      <c r="E271" s="69" t="s">
        <v>717</v>
      </c>
      <c r="F271" s="70" t="s">
        <v>327</v>
      </c>
      <c r="G271" s="71" t="s">
        <v>325</v>
      </c>
      <c r="H271" s="72">
        <v>42643</v>
      </c>
      <c r="I271" s="73" t="s">
        <v>906</v>
      </c>
      <c r="J271" s="74">
        <f>(6/10)</f>
        <v>0.6</v>
      </c>
      <c r="K271" s="73"/>
      <c r="L271" s="73"/>
      <c r="M271" s="73"/>
      <c r="N271" s="73"/>
      <c r="O271" s="73"/>
      <c r="P271" s="73"/>
      <c r="Q271" s="75"/>
      <c r="R271" s="76" t="s">
        <v>1026</v>
      </c>
    </row>
    <row r="272" spans="1:18" ht="112.5" x14ac:dyDescent="0.2">
      <c r="A272" s="77" t="s">
        <v>323</v>
      </c>
      <c r="B272" s="78" t="str">
        <f>IF('Plan de Acción'!$C272="","",VLOOKUP('Plan de Acción'!$C272,coca,2,))</f>
        <v>1. Gestionar proyectos sostenibles en función del desarrollo urbano integral y estratégico a través de la inclusión de metodologías innovadoras.</v>
      </c>
      <c r="C272" s="78" t="s">
        <v>114</v>
      </c>
      <c r="D272" s="78" t="s">
        <v>48</v>
      </c>
      <c r="E272" s="78" t="s">
        <v>718</v>
      </c>
      <c r="F272" s="79" t="s">
        <v>328</v>
      </c>
      <c r="G272" s="80" t="s">
        <v>325</v>
      </c>
      <c r="H272" s="81">
        <v>42674</v>
      </c>
      <c r="I272" s="82" t="s">
        <v>907</v>
      </c>
      <c r="J272" s="83">
        <f>(3/13)</f>
        <v>0.23076923076923078</v>
      </c>
      <c r="K272" s="84"/>
      <c r="L272" s="84"/>
      <c r="M272" s="84"/>
      <c r="N272" s="84"/>
      <c r="O272" s="84"/>
      <c r="P272" s="84"/>
      <c r="Q272" s="85"/>
      <c r="R272" s="86" t="s">
        <v>1026</v>
      </c>
    </row>
    <row r="273" spans="1:18" ht="112.5" x14ac:dyDescent="0.2">
      <c r="A273" s="68" t="s">
        <v>323</v>
      </c>
      <c r="B273" s="69" t="str">
        <f>IF('Plan de Acción'!$C273="","",VLOOKUP('Plan de Acción'!$C273,coca,2,))</f>
        <v>1. Gestionar proyectos sostenibles en función del desarrollo urbano integral y estratégico a través de la inclusión de metodologías innovadoras.</v>
      </c>
      <c r="C273" s="69" t="s">
        <v>114</v>
      </c>
      <c r="D273" s="69" t="s">
        <v>48</v>
      </c>
      <c r="E273" s="69" t="s">
        <v>718</v>
      </c>
      <c r="F273" s="70" t="s">
        <v>329</v>
      </c>
      <c r="G273" s="71" t="s">
        <v>325</v>
      </c>
      <c r="H273" s="72">
        <v>42735</v>
      </c>
      <c r="I273" s="73" t="s">
        <v>906</v>
      </c>
      <c r="J273" s="74">
        <f>(2/22)</f>
        <v>9.0909090909090912E-2</v>
      </c>
      <c r="K273" s="73"/>
      <c r="L273" s="73"/>
      <c r="M273" s="73"/>
      <c r="N273" s="73"/>
      <c r="O273" s="73"/>
      <c r="P273" s="73"/>
      <c r="Q273" s="75"/>
      <c r="R273" s="76" t="s">
        <v>1026</v>
      </c>
    </row>
    <row r="274" spans="1:18" ht="112.5" x14ac:dyDescent="0.2">
      <c r="A274" s="77" t="s">
        <v>323</v>
      </c>
      <c r="B274" s="78" t="str">
        <f>IF('Plan de Acción'!$C274="","",VLOOKUP('Plan de Acción'!$C274,coca,2,))</f>
        <v>1. Gestionar proyectos sostenibles en función del desarrollo urbano integral y estratégico a través de la inclusión de metodologías innovadoras.</v>
      </c>
      <c r="C274" s="78" t="s">
        <v>114</v>
      </c>
      <c r="D274" s="78" t="s">
        <v>48</v>
      </c>
      <c r="E274" s="78" t="s">
        <v>718</v>
      </c>
      <c r="F274" s="79" t="s">
        <v>330</v>
      </c>
      <c r="G274" s="80" t="s">
        <v>325</v>
      </c>
      <c r="H274" s="81">
        <v>42735</v>
      </c>
      <c r="I274" s="82" t="s">
        <v>906</v>
      </c>
      <c r="J274" s="83">
        <f>(2/23)</f>
        <v>8.6956521739130432E-2</v>
      </c>
      <c r="K274" s="84"/>
      <c r="L274" s="84"/>
      <c r="M274" s="84"/>
      <c r="N274" s="84"/>
      <c r="O274" s="84"/>
      <c r="P274" s="84"/>
      <c r="Q274" s="85"/>
      <c r="R274" s="86" t="s">
        <v>1026</v>
      </c>
    </row>
    <row r="275" spans="1:18" ht="112.5" x14ac:dyDescent="0.2">
      <c r="A275" s="68" t="s">
        <v>323</v>
      </c>
      <c r="B275" s="69" t="str">
        <f>IF('Plan de Acción'!$C275="","",VLOOKUP('Plan de Acción'!$C275,coca,2,))</f>
        <v>1. Gestionar proyectos sostenibles en función del desarrollo urbano integral y estratégico a través de la inclusión de metodologías innovadoras.</v>
      </c>
      <c r="C275" s="69" t="s">
        <v>114</v>
      </c>
      <c r="D275" s="69" t="s">
        <v>48</v>
      </c>
      <c r="E275" s="69" t="s">
        <v>718</v>
      </c>
      <c r="F275" s="70" t="s">
        <v>331</v>
      </c>
      <c r="G275" s="71" t="s">
        <v>325</v>
      </c>
      <c r="H275" s="72">
        <v>42735</v>
      </c>
      <c r="I275" s="73"/>
      <c r="J275" s="74">
        <f>(0/20)</f>
        <v>0</v>
      </c>
      <c r="K275" s="73"/>
      <c r="L275" s="73"/>
      <c r="M275" s="73"/>
      <c r="N275" s="73"/>
      <c r="O275" s="73"/>
      <c r="P275" s="73"/>
      <c r="Q275" s="75"/>
      <c r="R275" s="76" t="s">
        <v>1026</v>
      </c>
    </row>
    <row r="276" spans="1:18" ht="112.5" x14ac:dyDescent="0.2">
      <c r="A276" s="77" t="s">
        <v>323</v>
      </c>
      <c r="B276" s="78" t="str">
        <f>IF('Plan de Acción'!$C276="","",VLOOKUP('Plan de Acción'!$C276,coca,2,))</f>
        <v>1. Gestionar proyectos sostenibles en función del desarrollo urbano integral y estratégico a través de la inclusión de metodologías innovadoras.</v>
      </c>
      <c r="C276" s="78" t="s">
        <v>114</v>
      </c>
      <c r="D276" s="78" t="s">
        <v>48</v>
      </c>
      <c r="E276" s="78" t="s">
        <v>718</v>
      </c>
      <c r="F276" s="79" t="s">
        <v>332</v>
      </c>
      <c r="G276" s="80" t="s">
        <v>325</v>
      </c>
      <c r="H276" s="81">
        <v>42735</v>
      </c>
      <c r="I276" s="82" t="s">
        <v>906</v>
      </c>
      <c r="J276" s="83">
        <f>(6/23)</f>
        <v>0.2608695652173913</v>
      </c>
      <c r="K276" s="84"/>
      <c r="L276" s="84"/>
      <c r="M276" s="84"/>
      <c r="N276" s="84"/>
      <c r="O276" s="84"/>
      <c r="P276" s="84"/>
      <c r="Q276" s="85"/>
      <c r="R276" s="86" t="s">
        <v>1026</v>
      </c>
    </row>
    <row r="277" spans="1:18" ht="112.5" x14ac:dyDescent="0.2">
      <c r="A277" s="68" t="s">
        <v>323</v>
      </c>
      <c r="B277" s="69" t="str">
        <f>IF('Plan de Acción'!$C277="","",VLOOKUP('Plan de Acción'!$C277,coca,2,))</f>
        <v>1. Gestionar proyectos sostenibles en función del desarrollo urbano integral y estratégico a través de la inclusión de metodologías innovadoras.</v>
      </c>
      <c r="C277" s="69" t="s">
        <v>116</v>
      </c>
      <c r="D277" s="69" t="s">
        <v>48</v>
      </c>
      <c r="E277" s="69" t="s">
        <v>719</v>
      </c>
      <c r="F277" s="70" t="s">
        <v>333</v>
      </c>
      <c r="G277" s="71" t="s">
        <v>325</v>
      </c>
      <c r="H277" s="72">
        <v>42429</v>
      </c>
      <c r="I277" s="73" t="s">
        <v>941</v>
      </c>
      <c r="J277" s="74">
        <f>(7/2)</f>
        <v>3.5</v>
      </c>
      <c r="K277" s="73"/>
      <c r="L277" s="73"/>
      <c r="M277" s="73"/>
      <c r="N277" s="73"/>
      <c r="O277" s="73"/>
      <c r="P277" s="73"/>
      <c r="Q277" s="75"/>
      <c r="R277" s="76" t="s">
        <v>1026</v>
      </c>
    </row>
    <row r="278" spans="1:18" ht="112.5" x14ac:dyDescent="0.2">
      <c r="A278" s="77" t="s">
        <v>323</v>
      </c>
      <c r="B278" s="78" t="str">
        <f>IF('Plan de Acción'!$C278="","",VLOOKUP('Plan de Acción'!$C278,coca,2,))</f>
        <v>1. Gestionar proyectos sostenibles en función del desarrollo urbano integral y estratégico a través de la inclusión de metodologías innovadoras.</v>
      </c>
      <c r="C278" s="78" t="s">
        <v>116</v>
      </c>
      <c r="D278" s="78" t="s">
        <v>48</v>
      </c>
      <c r="E278" s="78" t="s">
        <v>1022</v>
      </c>
      <c r="F278" s="79" t="s">
        <v>334</v>
      </c>
      <c r="G278" s="80" t="s">
        <v>325</v>
      </c>
      <c r="H278" s="81">
        <v>42582</v>
      </c>
      <c r="I278" s="82" t="s">
        <v>941</v>
      </c>
      <c r="J278" s="83">
        <f>(16/21)</f>
        <v>0.76190476190476186</v>
      </c>
      <c r="K278" s="84"/>
      <c r="L278" s="84"/>
      <c r="M278" s="84"/>
      <c r="N278" s="84"/>
      <c r="O278" s="84"/>
      <c r="P278" s="84"/>
      <c r="Q278" s="85"/>
      <c r="R278" s="86" t="s">
        <v>1026</v>
      </c>
    </row>
    <row r="279" spans="1:18" ht="123.75" x14ac:dyDescent="0.2">
      <c r="A279" s="68" t="s">
        <v>323</v>
      </c>
      <c r="B279" s="69" t="str">
        <f>IF('Plan de Acción'!$C279="","",VLOOKUP('Plan de Acción'!$C279,coca,2,))</f>
        <v>1. Gestionar proyectos sostenibles en función del desarrollo urbano integral y estratégico a través de la inclusión de metodologías innovadoras.</v>
      </c>
      <c r="C279" s="69" t="s">
        <v>282</v>
      </c>
      <c r="D279" s="69" t="s">
        <v>48</v>
      </c>
      <c r="E279" s="69" t="s">
        <v>720</v>
      </c>
      <c r="F279" s="70" t="s">
        <v>335</v>
      </c>
      <c r="G279" s="71" t="s">
        <v>325</v>
      </c>
      <c r="H279" s="72">
        <v>42735</v>
      </c>
      <c r="I279" s="73" t="s">
        <v>906</v>
      </c>
      <c r="J279" s="74">
        <f>(2/15)</f>
        <v>0.13333333333333333</v>
      </c>
      <c r="K279" s="73"/>
      <c r="L279" s="73"/>
      <c r="M279" s="73"/>
      <c r="N279" s="73"/>
      <c r="O279" s="73"/>
      <c r="P279" s="73"/>
      <c r="Q279" s="75"/>
      <c r="R279" s="76" t="s">
        <v>1026</v>
      </c>
    </row>
    <row r="280" spans="1:18" ht="101.25" x14ac:dyDescent="0.2">
      <c r="A280" s="77" t="s">
        <v>323</v>
      </c>
      <c r="B280" s="78" t="str">
        <f>IF('Plan de Acción'!$C280="","",VLOOKUP('Plan de Acción'!$C280,coca,2,))</f>
        <v>1. Gestionar proyectos sostenibles en función del desarrollo urbano integral y estratégico a través de la inclusión de metodologías innovadoras.</v>
      </c>
      <c r="C280" s="78" t="s">
        <v>282</v>
      </c>
      <c r="D280" s="78" t="s">
        <v>48</v>
      </c>
      <c r="E280" s="78" t="s">
        <v>1023</v>
      </c>
      <c r="F280" s="79" t="s">
        <v>336</v>
      </c>
      <c r="G280" s="80" t="s">
        <v>325</v>
      </c>
      <c r="H280" s="81">
        <v>42735</v>
      </c>
      <c r="I280" s="82"/>
      <c r="J280" s="83">
        <f>(0/18)</f>
        <v>0</v>
      </c>
      <c r="K280" s="84"/>
      <c r="L280" s="84"/>
      <c r="M280" s="84"/>
      <c r="N280" s="84"/>
      <c r="O280" s="84"/>
      <c r="P280" s="84"/>
      <c r="Q280" s="85"/>
      <c r="R280" s="86" t="s">
        <v>1026</v>
      </c>
    </row>
    <row r="281" spans="1:18" ht="157.5" x14ac:dyDescent="0.2">
      <c r="A281" s="68" t="s">
        <v>323</v>
      </c>
      <c r="B281" s="69" t="str">
        <f>IF('Plan de Acción'!$C281="","",VLOOKUP('Plan de Acción'!$C281,coca,2,))</f>
        <v>3. Dirigir la gestión del IDU hacia una Entidad transparente, fortalecida, coordinada y dinámica con el fin de asumir los retos de la Bogotá Humana.</v>
      </c>
      <c r="C281" s="69" t="s">
        <v>128</v>
      </c>
      <c r="D281" s="69" t="s">
        <v>48</v>
      </c>
      <c r="E281" s="69" t="s">
        <v>721</v>
      </c>
      <c r="F281" s="70" t="s">
        <v>337</v>
      </c>
      <c r="G281" s="71" t="s">
        <v>325</v>
      </c>
      <c r="H281" s="72">
        <v>42613</v>
      </c>
      <c r="I281" s="73" t="s">
        <v>906</v>
      </c>
      <c r="J281" s="74">
        <f>(10/27)</f>
        <v>0.37037037037037035</v>
      </c>
      <c r="K281" s="73"/>
      <c r="L281" s="73"/>
      <c r="M281" s="73"/>
      <c r="N281" s="73"/>
      <c r="O281" s="73"/>
      <c r="P281" s="73"/>
      <c r="Q281" s="75"/>
      <c r="R281" s="76" t="s">
        <v>1026</v>
      </c>
    </row>
    <row r="282" spans="1:18" ht="168.75" x14ac:dyDescent="0.2">
      <c r="A282" s="77" t="s">
        <v>323</v>
      </c>
      <c r="B282" s="78" t="str">
        <f>IF('Plan de Acción'!$C282="","",VLOOKUP('Plan de Acción'!$C282,coca,2,))</f>
        <v>3. Dirigir la gestión del IDU hacia una Entidad transparente, fortalecida, coordinada y dinámica con el fin de asumir los retos de la Bogotá Humana.</v>
      </c>
      <c r="C282" s="78" t="s">
        <v>130</v>
      </c>
      <c r="D282" s="78" t="s">
        <v>48</v>
      </c>
      <c r="E282" s="78" t="s">
        <v>722</v>
      </c>
      <c r="F282" s="79" t="s">
        <v>338</v>
      </c>
      <c r="G282" s="80" t="s">
        <v>325</v>
      </c>
      <c r="H282" s="81">
        <v>42460</v>
      </c>
      <c r="I282" s="82" t="s">
        <v>906</v>
      </c>
      <c r="J282" s="83">
        <f>(3/3)</f>
        <v>1</v>
      </c>
      <c r="K282" s="84"/>
      <c r="L282" s="84"/>
      <c r="M282" s="84"/>
      <c r="N282" s="84"/>
      <c r="O282" s="84"/>
      <c r="P282" s="84"/>
      <c r="Q282" s="85"/>
      <c r="R282" s="86" t="s">
        <v>1026</v>
      </c>
    </row>
    <row r="283" spans="1:18" ht="168.75" x14ac:dyDescent="0.2">
      <c r="A283" s="68" t="s">
        <v>323</v>
      </c>
      <c r="B283" s="69" t="str">
        <f>IF('Plan de Acción'!$C283="","",VLOOKUP('Plan de Acción'!$C283,coca,2,))</f>
        <v>3. Dirigir la gestión del IDU hacia una Entidad transparente, fortalecida, coordinada y dinámica con el fin de asumir los retos de la Bogotá Humana.</v>
      </c>
      <c r="C283" s="69" t="s">
        <v>130</v>
      </c>
      <c r="D283" s="69" t="s">
        <v>48</v>
      </c>
      <c r="E283" s="69" t="s">
        <v>722</v>
      </c>
      <c r="F283" s="70" t="s">
        <v>339</v>
      </c>
      <c r="G283" s="71" t="s">
        <v>325</v>
      </c>
      <c r="H283" s="72">
        <v>42460</v>
      </c>
      <c r="I283" s="73" t="s">
        <v>906</v>
      </c>
      <c r="J283" s="74">
        <f>(3/3)</f>
        <v>1</v>
      </c>
      <c r="K283" s="73"/>
      <c r="L283" s="73"/>
      <c r="M283" s="73"/>
      <c r="N283" s="73"/>
      <c r="O283" s="73"/>
      <c r="P283" s="73"/>
      <c r="Q283" s="75"/>
      <c r="R283" s="76" t="s">
        <v>1026</v>
      </c>
    </row>
    <row r="284" spans="1:18" ht="168.75" x14ac:dyDescent="0.2">
      <c r="A284" s="77" t="s">
        <v>323</v>
      </c>
      <c r="B284" s="78" t="str">
        <f>IF('Plan de Acción'!$C284="","",VLOOKUP('Plan de Acción'!$C284,coca,2,))</f>
        <v>3. Dirigir la gestión del IDU hacia una Entidad transparente, fortalecida, coordinada y dinámica con el fin de asumir los retos de la Bogotá Humana.</v>
      </c>
      <c r="C284" s="78" t="s">
        <v>130</v>
      </c>
      <c r="D284" s="78" t="s">
        <v>48</v>
      </c>
      <c r="E284" s="78" t="s">
        <v>722</v>
      </c>
      <c r="F284" s="79" t="s">
        <v>340</v>
      </c>
      <c r="G284" s="80" t="s">
        <v>325</v>
      </c>
      <c r="H284" s="81">
        <v>42460</v>
      </c>
      <c r="I284" s="82" t="s">
        <v>906</v>
      </c>
      <c r="J284" s="83">
        <f>(3/3)</f>
        <v>1</v>
      </c>
      <c r="K284" s="84"/>
      <c r="L284" s="84"/>
      <c r="M284" s="84"/>
      <c r="N284" s="84"/>
      <c r="O284" s="84"/>
      <c r="P284" s="84"/>
      <c r="Q284" s="85"/>
      <c r="R284" s="86" t="s">
        <v>1026</v>
      </c>
    </row>
    <row r="285" spans="1:18" ht="168.75" x14ac:dyDescent="0.2">
      <c r="A285" s="68" t="s">
        <v>323</v>
      </c>
      <c r="B285" s="69" t="str">
        <f>IF('Plan de Acción'!$C285="","",VLOOKUP('Plan de Acción'!$C285,coca,2,))</f>
        <v>3. Dirigir la gestión del IDU hacia una Entidad transparente, fortalecida, coordinada y dinámica con el fin de asumir los retos de la Bogotá Humana.</v>
      </c>
      <c r="C285" s="69" t="s">
        <v>130</v>
      </c>
      <c r="D285" s="69" t="s">
        <v>48</v>
      </c>
      <c r="E285" s="69" t="s">
        <v>722</v>
      </c>
      <c r="F285" s="70" t="s">
        <v>341</v>
      </c>
      <c r="G285" s="71" t="s">
        <v>325</v>
      </c>
      <c r="H285" s="72">
        <v>42460</v>
      </c>
      <c r="I285" s="73" t="s">
        <v>906</v>
      </c>
      <c r="J285" s="74">
        <f>(3/3)</f>
        <v>1</v>
      </c>
      <c r="K285" s="73"/>
      <c r="L285" s="73"/>
      <c r="M285" s="73"/>
      <c r="N285" s="73"/>
      <c r="O285" s="73"/>
      <c r="P285" s="73"/>
      <c r="Q285" s="75"/>
      <c r="R285" s="76" t="s">
        <v>1026</v>
      </c>
    </row>
    <row r="286" spans="1:18" ht="168.75" x14ac:dyDescent="0.2">
      <c r="A286" s="77" t="s">
        <v>323</v>
      </c>
      <c r="B286" s="78" t="str">
        <f>IF('Plan de Acción'!$C286="","",VLOOKUP('Plan de Acción'!$C286,coca,2,))</f>
        <v>3. Dirigir la gestión del IDU hacia una Entidad transparente, fortalecida, coordinada y dinámica con el fin de asumir los retos de la Bogotá Humana.</v>
      </c>
      <c r="C286" s="78" t="s">
        <v>130</v>
      </c>
      <c r="D286" s="78" t="s">
        <v>48</v>
      </c>
      <c r="E286" s="78" t="s">
        <v>722</v>
      </c>
      <c r="F286" s="79" t="s">
        <v>342</v>
      </c>
      <c r="G286" s="80" t="s">
        <v>325</v>
      </c>
      <c r="H286" s="81">
        <v>42674</v>
      </c>
      <c r="I286" s="82" t="s">
        <v>906</v>
      </c>
      <c r="J286" s="83">
        <f>(18/57)</f>
        <v>0.31578947368421051</v>
      </c>
      <c r="K286" s="84"/>
      <c r="L286" s="84"/>
      <c r="M286" s="84"/>
      <c r="N286" s="84"/>
      <c r="O286" s="84"/>
      <c r="P286" s="84"/>
      <c r="Q286" s="85"/>
      <c r="R286" s="86" t="s">
        <v>1026</v>
      </c>
    </row>
    <row r="287" spans="1:18" ht="135" x14ac:dyDescent="0.2">
      <c r="A287" s="68" t="s">
        <v>323</v>
      </c>
      <c r="B287" s="69" t="str">
        <f>IF('Plan de Acción'!$C287="","",VLOOKUP('Plan de Acción'!$C287,coca,2,))</f>
        <v>3. Dirigir la gestión del IDU hacia una Entidad transparente, fortalecida, coordinada y dinámica con el fin de asumir los retos de la Bogotá Humana.</v>
      </c>
      <c r="C287" s="69" t="s">
        <v>132</v>
      </c>
      <c r="D287" s="69" t="s">
        <v>48</v>
      </c>
      <c r="E287" s="69" t="s">
        <v>723</v>
      </c>
      <c r="F287" s="70" t="s">
        <v>343</v>
      </c>
      <c r="G287" s="71" t="s">
        <v>325</v>
      </c>
      <c r="H287" s="72">
        <v>42460</v>
      </c>
      <c r="I287" s="73" t="s">
        <v>908</v>
      </c>
      <c r="J287" s="74">
        <f>(4/6)</f>
        <v>0.66666666666666663</v>
      </c>
      <c r="K287" s="73"/>
      <c r="L287" s="73"/>
      <c r="M287" s="73"/>
      <c r="N287" s="73"/>
      <c r="O287" s="73"/>
      <c r="P287" s="73"/>
      <c r="Q287" s="75"/>
      <c r="R287" s="76" t="s">
        <v>1026</v>
      </c>
    </row>
    <row r="288" spans="1:18" ht="135" x14ac:dyDescent="0.2">
      <c r="A288" s="77" t="s">
        <v>323</v>
      </c>
      <c r="B288" s="78" t="str">
        <f>IF('Plan de Acción'!$C288="","",VLOOKUP('Plan de Acción'!$C288,coca,2,))</f>
        <v>1. Gestionar proyectos sostenibles en función del desarrollo urbano integral y estratégico a través de la inclusión de metodologías innovadoras.</v>
      </c>
      <c r="C288" s="78" t="s">
        <v>117</v>
      </c>
      <c r="D288" s="78" t="s">
        <v>48</v>
      </c>
      <c r="E288" s="78" t="s">
        <v>723</v>
      </c>
      <c r="F288" s="79" t="s">
        <v>344</v>
      </c>
      <c r="G288" s="80" t="s">
        <v>325</v>
      </c>
      <c r="H288" s="81">
        <v>42674</v>
      </c>
      <c r="I288" s="82" t="s">
        <v>906</v>
      </c>
      <c r="J288" s="83">
        <f>(15/44)</f>
        <v>0.34090909090909088</v>
      </c>
      <c r="K288" s="84"/>
      <c r="L288" s="84"/>
      <c r="M288" s="84"/>
      <c r="N288" s="84"/>
      <c r="O288" s="84"/>
      <c r="P288" s="84"/>
      <c r="Q288" s="85"/>
      <c r="R288" s="86" t="s">
        <v>1026</v>
      </c>
    </row>
    <row r="289" spans="1:18" ht="135" x14ac:dyDescent="0.2">
      <c r="A289" s="68" t="s">
        <v>323</v>
      </c>
      <c r="B289" s="69" t="str">
        <f>IF('Plan de Acción'!$C289="","",VLOOKUP('Plan de Acción'!$C289,coca,2,))</f>
        <v>1. Gestionar proyectos sostenibles en función del desarrollo urbano integral y estratégico a través de la inclusión de metodologías innovadoras.</v>
      </c>
      <c r="C289" s="69" t="s">
        <v>117</v>
      </c>
      <c r="D289" s="69" t="s">
        <v>48</v>
      </c>
      <c r="E289" s="69" t="s">
        <v>723</v>
      </c>
      <c r="F289" s="70" t="s">
        <v>345</v>
      </c>
      <c r="G289" s="71" t="s">
        <v>325</v>
      </c>
      <c r="H289" s="72">
        <v>42643</v>
      </c>
      <c r="I289" s="73" t="s">
        <v>906</v>
      </c>
      <c r="J289" s="74">
        <f>(91/118)</f>
        <v>0.77118644067796616</v>
      </c>
      <c r="K289" s="73"/>
      <c r="L289" s="73"/>
      <c r="M289" s="73"/>
      <c r="N289" s="73"/>
      <c r="O289" s="73"/>
      <c r="P289" s="73"/>
      <c r="Q289" s="75"/>
      <c r="R289" s="76" t="s">
        <v>1026</v>
      </c>
    </row>
    <row r="290" spans="1:18" ht="135" x14ac:dyDescent="0.2">
      <c r="A290" s="77" t="s">
        <v>323</v>
      </c>
      <c r="B290" s="78" t="str">
        <f>IF('Plan de Acción'!$C290="","",VLOOKUP('Plan de Acción'!$C290,coca,2,))</f>
        <v>1. Gestionar proyectos sostenibles en función del desarrollo urbano integral y estratégico a través de la inclusión de metodologías innovadoras.</v>
      </c>
      <c r="C290" s="78" t="s">
        <v>117</v>
      </c>
      <c r="D290" s="78" t="s">
        <v>48</v>
      </c>
      <c r="E290" s="78" t="s">
        <v>723</v>
      </c>
      <c r="F290" s="79" t="s">
        <v>346</v>
      </c>
      <c r="G290" s="80" t="s">
        <v>325</v>
      </c>
      <c r="H290" s="81">
        <v>42674</v>
      </c>
      <c r="I290" s="82" t="s">
        <v>906</v>
      </c>
      <c r="J290" s="83">
        <f>(18/57)</f>
        <v>0.31578947368421051</v>
      </c>
      <c r="K290" s="84"/>
      <c r="L290" s="84"/>
      <c r="M290" s="84"/>
      <c r="N290" s="84"/>
      <c r="O290" s="84"/>
      <c r="P290" s="84"/>
      <c r="Q290" s="85"/>
      <c r="R290" s="86" t="s">
        <v>1026</v>
      </c>
    </row>
    <row r="291" spans="1:18" ht="33.75" x14ac:dyDescent="0.2">
      <c r="A291" s="68" t="s">
        <v>85</v>
      </c>
      <c r="B291" s="69" t="str">
        <f>IF('Plan de Acción'!$C291="","",VLOOKUP('Plan de Acción'!$C291,coca,2,))</f>
        <v>1. Gestionar proyectos sostenibles en función del desarrollo urbano integral y estratégico a través de la inclusión de metodologías innovadoras.</v>
      </c>
      <c r="C291" s="69" t="s">
        <v>117</v>
      </c>
      <c r="D291" s="69" t="s">
        <v>45</v>
      </c>
      <c r="E291" s="69" t="s">
        <v>347</v>
      </c>
      <c r="F291" s="70" t="s">
        <v>348</v>
      </c>
      <c r="G291" s="71" t="s">
        <v>349</v>
      </c>
      <c r="H291" s="72">
        <v>42735</v>
      </c>
      <c r="I291" s="73" t="s">
        <v>858</v>
      </c>
      <c r="J291" s="74">
        <v>1</v>
      </c>
      <c r="K291" s="73"/>
      <c r="L291" s="73"/>
      <c r="M291" s="73"/>
      <c r="N291" s="73"/>
      <c r="O291" s="73"/>
      <c r="P291" s="73"/>
      <c r="Q291" s="75"/>
      <c r="R291" s="76" t="s">
        <v>1026</v>
      </c>
    </row>
    <row r="292" spans="1:18" ht="45" x14ac:dyDescent="0.2">
      <c r="A292" s="77" t="s">
        <v>85</v>
      </c>
      <c r="B292" s="78" t="str">
        <f>IF('Plan de Acción'!$C292="","",VLOOKUP('Plan de Acción'!$C292,coca,2,))</f>
        <v>3. Dirigir la gestión del IDU hacia una Entidad transparente, fortalecida, coordinada y dinámica con el fin de asumir los retos de la Bogotá Humana.</v>
      </c>
      <c r="C292" s="78" t="s">
        <v>130</v>
      </c>
      <c r="D292" s="78" t="s">
        <v>45</v>
      </c>
      <c r="E292" s="78" t="s">
        <v>350</v>
      </c>
      <c r="F292" s="79" t="s">
        <v>351</v>
      </c>
      <c r="G292" s="80" t="s">
        <v>349</v>
      </c>
      <c r="H292" s="81">
        <v>42735</v>
      </c>
      <c r="I292" s="82" t="s">
        <v>858</v>
      </c>
      <c r="J292" s="83">
        <v>1</v>
      </c>
      <c r="K292" s="84"/>
      <c r="L292" s="84"/>
      <c r="M292" s="84"/>
      <c r="N292" s="84"/>
      <c r="O292" s="84"/>
      <c r="P292" s="84"/>
      <c r="Q292" s="85"/>
      <c r="R292" s="86" t="s">
        <v>1026</v>
      </c>
    </row>
    <row r="293" spans="1:18" ht="45" x14ac:dyDescent="0.2">
      <c r="A293" s="68" t="s">
        <v>85</v>
      </c>
      <c r="B293" s="69" t="str">
        <f>IF('Plan de Acción'!$C293="","",VLOOKUP('Plan de Acción'!$C293,coca,2,))</f>
        <v>3. Dirigir la gestión del IDU hacia una Entidad transparente, fortalecida, coordinada y dinámica con el fin de asumir los retos de la Bogotá Humana.</v>
      </c>
      <c r="C293" s="69" t="s">
        <v>130</v>
      </c>
      <c r="D293" s="69" t="s">
        <v>45</v>
      </c>
      <c r="E293" s="69" t="s">
        <v>352</v>
      </c>
      <c r="F293" s="70" t="s">
        <v>353</v>
      </c>
      <c r="G293" s="71" t="s">
        <v>349</v>
      </c>
      <c r="H293" s="72">
        <v>42735</v>
      </c>
      <c r="I293" s="73" t="s">
        <v>858</v>
      </c>
      <c r="J293" s="74">
        <v>0.87</v>
      </c>
      <c r="K293" s="73"/>
      <c r="L293" s="73"/>
      <c r="M293" s="73"/>
      <c r="N293" s="73"/>
      <c r="O293" s="73"/>
      <c r="P293" s="73"/>
      <c r="Q293" s="75"/>
      <c r="R293" s="76" t="s">
        <v>1026</v>
      </c>
    </row>
    <row r="294" spans="1:18" ht="33.75" x14ac:dyDescent="0.2">
      <c r="A294" s="77" t="s">
        <v>85</v>
      </c>
      <c r="B294" s="78" t="str">
        <f>IF('Plan de Acción'!$C294="","",VLOOKUP('Plan de Acción'!$C294,coca,2,))</f>
        <v>2. Gestionar recursos para asegurar la sostenibilidad y mantenimiento de los proyectos a cargo del IDU</v>
      </c>
      <c r="C294" s="78" t="s">
        <v>122</v>
      </c>
      <c r="D294" s="78" t="s">
        <v>45</v>
      </c>
      <c r="E294" s="78" t="s">
        <v>354</v>
      </c>
      <c r="F294" s="79" t="s">
        <v>650</v>
      </c>
      <c r="G294" s="80" t="s">
        <v>349</v>
      </c>
      <c r="H294" s="81">
        <v>42735</v>
      </c>
      <c r="I294" s="82" t="s">
        <v>858</v>
      </c>
      <c r="J294" s="83">
        <v>0.83</v>
      </c>
      <c r="K294" s="84"/>
      <c r="L294" s="84"/>
      <c r="M294" s="84"/>
      <c r="N294" s="84"/>
      <c r="O294" s="84"/>
      <c r="P294" s="84"/>
      <c r="Q294" s="85"/>
      <c r="R294" s="86" t="s">
        <v>1026</v>
      </c>
    </row>
    <row r="295" spans="1:18" ht="33.75" x14ac:dyDescent="0.2">
      <c r="A295" s="68" t="s">
        <v>85</v>
      </c>
      <c r="B295" s="69" t="str">
        <f>IF('Plan de Acción'!$C295="","",VLOOKUP('Plan de Acción'!$C295,coca,2,))</f>
        <v>2. Gestionar recursos para asegurar la sostenibilidad y mantenimiento de los proyectos a cargo del IDU</v>
      </c>
      <c r="C295" s="69" t="s">
        <v>122</v>
      </c>
      <c r="D295" s="69" t="s">
        <v>45</v>
      </c>
      <c r="E295" s="69" t="s">
        <v>355</v>
      </c>
      <c r="F295" s="70" t="s">
        <v>356</v>
      </c>
      <c r="G295" s="71" t="s">
        <v>349</v>
      </c>
      <c r="H295" s="72">
        <v>42735</v>
      </c>
      <c r="I295" s="73" t="s">
        <v>858</v>
      </c>
      <c r="J295" s="74">
        <v>0.99</v>
      </c>
      <c r="K295" s="73"/>
      <c r="L295" s="73"/>
      <c r="M295" s="73"/>
      <c r="N295" s="73"/>
      <c r="O295" s="73"/>
      <c r="P295" s="73"/>
      <c r="Q295" s="75"/>
      <c r="R295" s="76" t="s">
        <v>1026</v>
      </c>
    </row>
    <row r="296" spans="1:18" ht="45" x14ac:dyDescent="0.2">
      <c r="A296" s="77" t="s">
        <v>85</v>
      </c>
      <c r="B296" s="78" t="str">
        <f>IF('Plan de Acción'!$C296="","",VLOOKUP('Plan de Acción'!$C296,coca,2,))</f>
        <v>3. Dirigir la gestión del IDU hacia una Entidad transparente, fortalecida, coordinada y dinámica con el fin de asumir los retos de la Bogotá Humana.</v>
      </c>
      <c r="C296" s="78" t="s">
        <v>145</v>
      </c>
      <c r="D296" s="78" t="s">
        <v>45</v>
      </c>
      <c r="E296" s="78" t="s">
        <v>357</v>
      </c>
      <c r="F296" s="79" t="s">
        <v>273</v>
      </c>
      <c r="G296" s="80" t="s">
        <v>349</v>
      </c>
      <c r="H296" s="81">
        <v>42736</v>
      </c>
      <c r="I296" s="82" t="s">
        <v>858</v>
      </c>
      <c r="J296" s="83" t="s">
        <v>859</v>
      </c>
      <c r="K296" s="84"/>
      <c r="L296" s="84"/>
      <c r="M296" s="84"/>
      <c r="N296" s="84"/>
      <c r="O296" s="84"/>
      <c r="P296" s="84"/>
      <c r="Q296" s="85"/>
      <c r="R296" s="86" t="s">
        <v>1026</v>
      </c>
    </row>
    <row r="297" spans="1:18" ht="90" x14ac:dyDescent="0.2">
      <c r="A297" s="68" t="s">
        <v>90</v>
      </c>
      <c r="B297" s="69" t="str">
        <f>IF('Plan de Acción'!$C297="","",VLOOKUP('Plan de Acción'!$C297,coca,2,))</f>
        <v>2. Gestionar recursos para asegurar la sostenibilidad y mantenimiento de los proyectos a cargo del IDU</v>
      </c>
      <c r="C297" s="69" t="s">
        <v>124</v>
      </c>
      <c r="D297" s="69" t="s">
        <v>19</v>
      </c>
      <c r="E297" s="69" t="s">
        <v>358</v>
      </c>
      <c r="F297" s="70" t="s">
        <v>359</v>
      </c>
      <c r="G297" s="71" t="s">
        <v>360</v>
      </c>
      <c r="H297" s="72" t="s">
        <v>361</v>
      </c>
      <c r="I297" s="73" t="s">
        <v>888</v>
      </c>
      <c r="J297" s="74">
        <v>0.33329999999999999</v>
      </c>
      <c r="K297" s="73"/>
      <c r="L297" s="73"/>
      <c r="M297" s="73"/>
      <c r="N297" s="73"/>
      <c r="O297" s="73"/>
      <c r="P297" s="73"/>
      <c r="Q297" s="75"/>
      <c r="R297" s="76" t="s">
        <v>1026</v>
      </c>
    </row>
    <row r="298" spans="1:18" ht="33.75" x14ac:dyDescent="0.2">
      <c r="A298" s="77" t="s">
        <v>90</v>
      </c>
      <c r="B298" s="78" t="str">
        <f>IF('Plan de Acción'!$C298="","",VLOOKUP('Plan de Acción'!$C298,coca,2,))</f>
        <v>2. Gestionar recursos para asegurar la sostenibilidad y mantenimiento de los proyectos a cargo del IDU</v>
      </c>
      <c r="C298" s="78" t="s">
        <v>124</v>
      </c>
      <c r="D298" s="78" t="s">
        <v>19</v>
      </c>
      <c r="E298" s="78" t="s">
        <v>362</v>
      </c>
      <c r="F298" s="79" t="s">
        <v>363</v>
      </c>
      <c r="G298" s="80" t="s">
        <v>651</v>
      </c>
      <c r="H298" s="81" t="s">
        <v>361</v>
      </c>
      <c r="I298" s="82" t="s">
        <v>888</v>
      </c>
      <c r="J298" s="83">
        <v>0.33329999999999999</v>
      </c>
      <c r="K298" s="84"/>
      <c r="L298" s="84"/>
      <c r="M298" s="84"/>
      <c r="N298" s="84"/>
      <c r="O298" s="84"/>
      <c r="P298" s="84"/>
      <c r="Q298" s="85"/>
      <c r="R298" s="86" t="s">
        <v>1026</v>
      </c>
    </row>
    <row r="299" spans="1:18" ht="33.75" x14ac:dyDescent="0.2">
      <c r="A299" s="68" t="s">
        <v>90</v>
      </c>
      <c r="B299" s="69" t="str">
        <f>IF('Plan de Acción'!$C299="","",VLOOKUP('Plan de Acción'!$C299,coca,2,))</f>
        <v>2. Gestionar recursos para asegurar la sostenibilidad y mantenimiento de los proyectos a cargo del IDU</v>
      </c>
      <c r="C299" s="69" t="s">
        <v>124</v>
      </c>
      <c r="D299" s="69" t="s">
        <v>19</v>
      </c>
      <c r="E299" s="69" t="s">
        <v>362</v>
      </c>
      <c r="F299" s="70" t="s">
        <v>652</v>
      </c>
      <c r="G299" s="71" t="s">
        <v>651</v>
      </c>
      <c r="H299" s="72" t="s">
        <v>361</v>
      </c>
      <c r="I299" s="73" t="s">
        <v>888</v>
      </c>
      <c r="J299" s="74">
        <v>0.33329999999999999</v>
      </c>
      <c r="K299" s="73"/>
      <c r="L299" s="73"/>
      <c r="M299" s="73"/>
      <c r="N299" s="73"/>
      <c r="O299" s="73"/>
      <c r="P299" s="73"/>
      <c r="Q299" s="75"/>
      <c r="R299" s="76" t="s">
        <v>1026</v>
      </c>
    </row>
    <row r="300" spans="1:18" ht="90" x14ac:dyDescent="0.2">
      <c r="A300" s="77" t="s">
        <v>90</v>
      </c>
      <c r="B300" s="78" t="str">
        <f>IF('Plan de Acción'!$C300="","",VLOOKUP('Plan de Acción'!$C300,coca,2,))</f>
        <v>2. Gestionar recursos para asegurar la sostenibilidad y mantenimiento de los proyectos a cargo del IDU</v>
      </c>
      <c r="C300" s="78" t="s">
        <v>124</v>
      </c>
      <c r="D300" s="78" t="s">
        <v>19</v>
      </c>
      <c r="E300" s="78" t="s">
        <v>362</v>
      </c>
      <c r="F300" s="79" t="s">
        <v>364</v>
      </c>
      <c r="G300" s="80" t="s">
        <v>365</v>
      </c>
      <c r="H300" s="81" t="s">
        <v>361</v>
      </c>
      <c r="I300" s="82" t="s">
        <v>888</v>
      </c>
      <c r="J300" s="83">
        <v>0.33329999999999999</v>
      </c>
      <c r="K300" s="84"/>
      <c r="L300" s="84"/>
      <c r="M300" s="84"/>
      <c r="N300" s="84"/>
      <c r="O300" s="84"/>
      <c r="P300" s="84"/>
      <c r="Q300" s="85"/>
      <c r="R300" s="86" t="s">
        <v>1026</v>
      </c>
    </row>
    <row r="301" spans="1:18" ht="371.25" x14ac:dyDescent="0.2">
      <c r="A301" s="68" t="s">
        <v>90</v>
      </c>
      <c r="B301" s="69" t="str">
        <f>IF('Plan de Acción'!$C301="","",VLOOKUP('Plan de Acción'!$C301,coca,2,))</f>
        <v>2. Gestionar recursos para asegurar la sostenibilidad y mantenimiento de los proyectos a cargo del IDU</v>
      </c>
      <c r="C301" s="69" t="s">
        <v>124</v>
      </c>
      <c r="D301" s="69" t="s">
        <v>19</v>
      </c>
      <c r="E301" s="69" t="s">
        <v>362</v>
      </c>
      <c r="F301" s="70" t="s">
        <v>366</v>
      </c>
      <c r="G301" s="71" t="s">
        <v>653</v>
      </c>
      <c r="H301" s="72" t="s">
        <v>361</v>
      </c>
      <c r="I301" s="73" t="s">
        <v>888</v>
      </c>
      <c r="J301" s="74">
        <v>0.33329999999999999</v>
      </c>
      <c r="K301" s="73"/>
      <c r="L301" s="73"/>
      <c r="M301" s="73"/>
      <c r="N301" s="73"/>
      <c r="O301" s="73"/>
      <c r="P301" s="73"/>
      <c r="Q301" s="75"/>
      <c r="R301" s="76" t="s">
        <v>1026</v>
      </c>
    </row>
    <row r="302" spans="1:18" ht="45" x14ac:dyDescent="0.2">
      <c r="A302" s="77" t="s">
        <v>90</v>
      </c>
      <c r="B302" s="78" t="str">
        <f>IF('Plan de Acción'!$C302="","",VLOOKUP('Plan de Acción'!$C302,coca,2,))</f>
        <v>3. Dirigir la gestión del IDU hacia una Entidad transparente, fortalecida, coordinada y dinámica con el fin de asumir los retos de la Bogotá Humana.</v>
      </c>
      <c r="C302" s="78" t="s">
        <v>139</v>
      </c>
      <c r="D302" s="78" t="s">
        <v>19</v>
      </c>
      <c r="E302" s="78" t="s">
        <v>654</v>
      </c>
      <c r="F302" s="79" t="s">
        <v>367</v>
      </c>
      <c r="G302" s="80" t="s">
        <v>368</v>
      </c>
      <c r="H302" s="81" t="s">
        <v>361</v>
      </c>
      <c r="I302" s="82" t="s">
        <v>888</v>
      </c>
      <c r="J302" s="83">
        <v>0.33329999999999999</v>
      </c>
      <c r="K302" s="84"/>
      <c r="L302" s="84"/>
      <c r="M302" s="84"/>
      <c r="N302" s="84"/>
      <c r="O302" s="84"/>
      <c r="P302" s="84"/>
      <c r="Q302" s="85"/>
      <c r="R302" s="86" t="s">
        <v>1026</v>
      </c>
    </row>
    <row r="303" spans="1:18" ht="168.75" x14ac:dyDescent="0.2">
      <c r="A303" s="68" t="s">
        <v>90</v>
      </c>
      <c r="B303" s="69" t="str">
        <f>IF('Plan de Acción'!$C303="","",VLOOKUP('Plan de Acción'!$C303,coca,2,))</f>
        <v>2. Gestionar recursos para asegurar la sostenibilidad y mantenimiento de los proyectos a cargo del IDU</v>
      </c>
      <c r="C303" s="69" t="s">
        <v>124</v>
      </c>
      <c r="D303" s="69" t="s">
        <v>19</v>
      </c>
      <c r="E303" s="69" t="s">
        <v>362</v>
      </c>
      <c r="F303" s="70" t="s">
        <v>369</v>
      </c>
      <c r="G303" s="71" t="s">
        <v>655</v>
      </c>
      <c r="H303" s="72" t="s">
        <v>361</v>
      </c>
      <c r="I303" s="73" t="s">
        <v>888</v>
      </c>
      <c r="J303" s="74">
        <v>0.33329999999999999</v>
      </c>
      <c r="K303" s="73"/>
      <c r="L303" s="73"/>
      <c r="M303" s="73"/>
      <c r="N303" s="73"/>
      <c r="O303" s="73"/>
      <c r="P303" s="73"/>
      <c r="Q303" s="75"/>
      <c r="R303" s="76" t="s">
        <v>1026</v>
      </c>
    </row>
    <row r="304" spans="1:18" ht="78.75" x14ac:dyDescent="0.2">
      <c r="A304" s="77" t="s">
        <v>90</v>
      </c>
      <c r="B304" s="78" t="str">
        <f>IF('Plan de Acción'!$C304="","",VLOOKUP('Plan de Acción'!$C304,coca,2,))</f>
        <v>2. Gestionar recursos para asegurar la sostenibilidad y mantenimiento de los proyectos a cargo del IDU</v>
      </c>
      <c r="C304" s="78" t="s">
        <v>124</v>
      </c>
      <c r="D304" s="78" t="s">
        <v>19</v>
      </c>
      <c r="E304" s="78" t="s">
        <v>362</v>
      </c>
      <c r="F304" s="79" t="s">
        <v>370</v>
      </c>
      <c r="G304" s="80" t="s">
        <v>656</v>
      </c>
      <c r="H304" s="81" t="s">
        <v>361</v>
      </c>
      <c r="I304" s="82" t="s">
        <v>888</v>
      </c>
      <c r="J304" s="83">
        <v>0.33329999999999999</v>
      </c>
      <c r="K304" s="84"/>
      <c r="L304" s="84"/>
      <c r="M304" s="84"/>
      <c r="N304" s="84"/>
      <c r="O304" s="84"/>
      <c r="P304" s="84"/>
      <c r="Q304" s="85"/>
      <c r="R304" s="86" t="s">
        <v>1026</v>
      </c>
    </row>
    <row r="305" spans="1:18" ht="101.25" x14ac:dyDescent="0.2">
      <c r="A305" s="68" t="s">
        <v>90</v>
      </c>
      <c r="B305" s="69" t="str">
        <f>IF('Plan de Acción'!$C305="","",VLOOKUP('Plan de Acción'!$C305,coca,2,))</f>
        <v>2. Gestionar recursos para asegurar la sostenibilidad y mantenimiento de los proyectos a cargo del IDU</v>
      </c>
      <c r="C305" s="69" t="s">
        <v>124</v>
      </c>
      <c r="D305" s="69" t="s">
        <v>19</v>
      </c>
      <c r="E305" s="69" t="s">
        <v>362</v>
      </c>
      <c r="F305" s="70" t="s">
        <v>371</v>
      </c>
      <c r="G305" s="71" t="s">
        <v>372</v>
      </c>
      <c r="H305" s="72" t="s">
        <v>361</v>
      </c>
      <c r="I305" s="73" t="s">
        <v>888</v>
      </c>
      <c r="J305" s="74">
        <v>0.33329999999999999</v>
      </c>
      <c r="K305" s="73"/>
      <c r="L305" s="73"/>
      <c r="M305" s="73"/>
      <c r="N305" s="73"/>
      <c r="O305" s="73"/>
      <c r="P305" s="73"/>
      <c r="Q305" s="75"/>
      <c r="R305" s="76" t="s">
        <v>1026</v>
      </c>
    </row>
    <row r="306" spans="1:18" ht="78.75" x14ac:dyDescent="0.2">
      <c r="A306" s="77" t="s">
        <v>86</v>
      </c>
      <c r="B306" s="78" t="str">
        <f>IF('Plan de Acción'!$C306="","",VLOOKUP('Plan de Acción'!$C306,coca,2,))</f>
        <v>3. Dirigir la gestión del IDU hacia una Entidad transparente, fortalecida, coordinada y dinámica con el fin de asumir los retos de la Bogotá Humana.</v>
      </c>
      <c r="C306" s="78" t="s">
        <v>132</v>
      </c>
      <c r="D306" s="78" t="s">
        <v>19</v>
      </c>
      <c r="E306" s="78" t="s">
        <v>657</v>
      </c>
      <c r="F306" s="79" t="s">
        <v>373</v>
      </c>
      <c r="G306" s="80" t="s">
        <v>374</v>
      </c>
      <c r="H306" s="81">
        <v>42551</v>
      </c>
      <c r="I306" s="82"/>
      <c r="J306" s="83">
        <v>0.375</v>
      </c>
      <c r="K306" s="84"/>
      <c r="L306" s="84"/>
      <c r="M306" s="84"/>
      <c r="N306" s="84"/>
      <c r="O306" s="84"/>
      <c r="P306" s="84"/>
      <c r="Q306" s="85"/>
      <c r="R306" s="86" t="s">
        <v>1026</v>
      </c>
    </row>
    <row r="307" spans="1:18" ht="78.75" x14ac:dyDescent="0.2">
      <c r="A307" s="68" t="s">
        <v>86</v>
      </c>
      <c r="B307" s="69" t="str">
        <f>IF('Plan de Acción'!$C307="","",VLOOKUP('Plan de Acción'!$C307,coca,2,))</f>
        <v>2. Gestionar recursos para asegurar la sostenibilidad y mantenimiento de los proyectos a cargo del IDU</v>
      </c>
      <c r="C307" s="69" t="s">
        <v>124</v>
      </c>
      <c r="D307" s="69" t="s">
        <v>19</v>
      </c>
      <c r="E307" s="69" t="s">
        <v>375</v>
      </c>
      <c r="F307" s="70" t="s">
        <v>376</v>
      </c>
      <c r="G307" s="71" t="s">
        <v>374</v>
      </c>
      <c r="H307" s="72">
        <v>42551</v>
      </c>
      <c r="I307" s="73"/>
      <c r="J307" s="74">
        <v>0.375</v>
      </c>
      <c r="K307" s="73"/>
      <c r="L307" s="73"/>
      <c r="M307" s="73"/>
      <c r="N307" s="73"/>
      <c r="O307" s="73"/>
      <c r="P307" s="73"/>
      <c r="Q307" s="75"/>
      <c r="R307" s="76" t="s">
        <v>1026</v>
      </c>
    </row>
    <row r="308" spans="1:18" ht="78.75" x14ac:dyDescent="0.2">
      <c r="A308" s="77" t="s">
        <v>86</v>
      </c>
      <c r="B308" s="78" t="str">
        <f>IF('Plan de Acción'!$C308="","",VLOOKUP('Plan de Acción'!$C308,coca,2,))</f>
        <v>2. Gestionar recursos para asegurar la sostenibilidad y mantenimiento de los proyectos a cargo del IDU</v>
      </c>
      <c r="C308" s="78" t="s">
        <v>124</v>
      </c>
      <c r="D308" s="78" t="s">
        <v>19</v>
      </c>
      <c r="E308" s="78" t="s">
        <v>377</v>
      </c>
      <c r="F308" s="79" t="s">
        <v>378</v>
      </c>
      <c r="G308" s="80" t="s">
        <v>374</v>
      </c>
      <c r="H308" s="81">
        <v>42551</v>
      </c>
      <c r="I308" s="82"/>
      <c r="J308" s="83">
        <v>0.375</v>
      </c>
      <c r="K308" s="84"/>
      <c r="L308" s="84"/>
      <c r="M308" s="84"/>
      <c r="N308" s="84"/>
      <c r="O308" s="84"/>
      <c r="P308" s="84"/>
      <c r="Q308" s="85"/>
      <c r="R308" s="86" t="s">
        <v>1026</v>
      </c>
    </row>
    <row r="309" spans="1:18" ht="78.75" x14ac:dyDescent="0.2">
      <c r="A309" s="68" t="s">
        <v>86</v>
      </c>
      <c r="B309" s="69" t="str">
        <f>IF('Plan de Acción'!$C309="","",VLOOKUP('Plan de Acción'!$C309,coca,2,))</f>
        <v>2. Gestionar recursos para asegurar la sostenibilidad y mantenimiento de los proyectos a cargo del IDU</v>
      </c>
      <c r="C309" s="69" t="s">
        <v>124</v>
      </c>
      <c r="D309" s="69" t="s">
        <v>19</v>
      </c>
      <c r="E309" s="69" t="s">
        <v>379</v>
      </c>
      <c r="F309" s="70" t="s">
        <v>380</v>
      </c>
      <c r="G309" s="71" t="s">
        <v>374</v>
      </c>
      <c r="H309" s="72">
        <v>42551</v>
      </c>
      <c r="I309" s="73"/>
      <c r="J309" s="74">
        <v>0.375</v>
      </c>
      <c r="K309" s="73"/>
      <c r="L309" s="73"/>
      <c r="M309" s="73"/>
      <c r="N309" s="73"/>
      <c r="O309" s="73"/>
      <c r="P309" s="73"/>
      <c r="Q309" s="75"/>
      <c r="R309" s="76" t="s">
        <v>1026</v>
      </c>
    </row>
    <row r="310" spans="1:18" ht="56.25" x14ac:dyDescent="0.2">
      <c r="A310" s="77" t="s">
        <v>86</v>
      </c>
      <c r="B310" s="78" t="str">
        <f>IF('Plan de Acción'!$C310="","",VLOOKUP('Plan de Acción'!$C310,coca,2,))</f>
        <v>3. Dirigir la gestión del IDU hacia una Entidad transparente, fortalecida, coordinada y dinámica con el fin de asumir los retos de la Bogotá Humana.</v>
      </c>
      <c r="C310" s="78" t="s">
        <v>132</v>
      </c>
      <c r="D310" s="78" t="s">
        <v>19</v>
      </c>
      <c r="E310" s="78" t="s">
        <v>658</v>
      </c>
      <c r="F310" s="79" t="s">
        <v>381</v>
      </c>
      <c r="G310" s="80" t="s">
        <v>382</v>
      </c>
      <c r="H310" s="81">
        <v>42551</v>
      </c>
      <c r="I310" s="82"/>
      <c r="J310" s="83">
        <v>0.375</v>
      </c>
      <c r="K310" s="84"/>
      <c r="L310" s="84"/>
      <c r="M310" s="84"/>
      <c r="N310" s="84"/>
      <c r="O310" s="84"/>
      <c r="P310" s="84"/>
      <c r="Q310" s="85"/>
      <c r="R310" s="86" t="s">
        <v>1026</v>
      </c>
    </row>
    <row r="311" spans="1:18" ht="78.75" x14ac:dyDescent="0.2">
      <c r="A311" s="68" t="s">
        <v>86</v>
      </c>
      <c r="B311" s="69" t="str">
        <f>IF('Plan de Acción'!$C311="","",VLOOKUP('Plan de Acción'!$C311,coca,2,))</f>
        <v>1. Gestionar proyectos sostenibles en función del desarrollo urbano integral y estratégico a través de la inclusión de metodologías innovadoras.</v>
      </c>
      <c r="C311" s="69" t="s">
        <v>117</v>
      </c>
      <c r="D311" s="69" t="s">
        <v>19</v>
      </c>
      <c r="E311" s="69" t="s">
        <v>383</v>
      </c>
      <c r="F311" s="70" t="s">
        <v>659</v>
      </c>
      <c r="G311" s="71" t="s">
        <v>384</v>
      </c>
      <c r="H311" s="72">
        <v>42551</v>
      </c>
      <c r="I311" s="73"/>
      <c r="J311" s="74">
        <v>0.375</v>
      </c>
      <c r="K311" s="73"/>
      <c r="L311" s="73"/>
      <c r="M311" s="73"/>
      <c r="N311" s="73"/>
      <c r="O311" s="73"/>
      <c r="P311" s="73"/>
      <c r="Q311" s="75"/>
      <c r="R311" s="76" t="s">
        <v>1026</v>
      </c>
    </row>
    <row r="312" spans="1:18" ht="56.25" x14ac:dyDescent="0.2">
      <c r="A312" s="77" t="s">
        <v>86</v>
      </c>
      <c r="B312" s="78" t="str">
        <f>IF('Plan de Acción'!$C312="","",VLOOKUP('Plan de Acción'!$C312,coca,2,))</f>
        <v>1. Gestionar proyectos sostenibles en función del desarrollo urbano integral y estratégico a través de la inclusión de metodologías innovadoras.</v>
      </c>
      <c r="C312" s="78" t="s">
        <v>117</v>
      </c>
      <c r="D312" s="78" t="s">
        <v>19</v>
      </c>
      <c r="E312" s="78" t="s">
        <v>660</v>
      </c>
      <c r="F312" s="79" t="s">
        <v>385</v>
      </c>
      <c r="G312" s="80" t="s">
        <v>382</v>
      </c>
      <c r="H312" s="81">
        <v>42551</v>
      </c>
      <c r="I312" s="82"/>
      <c r="J312" s="83">
        <v>0.375</v>
      </c>
      <c r="K312" s="84"/>
      <c r="L312" s="84"/>
      <c r="M312" s="84"/>
      <c r="N312" s="84"/>
      <c r="O312" s="84"/>
      <c r="P312" s="84"/>
      <c r="Q312" s="85"/>
      <c r="R312" s="86" t="s">
        <v>1026</v>
      </c>
    </row>
    <row r="313" spans="1:18" ht="78.75" x14ac:dyDescent="0.2">
      <c r="A313" s="68" t="s">
        <v>86</v>
      </c>
      <c r="B313" s="69" t="str">
        <f>IF('Plan de Acción'!$C313="","",VLOOKUP('Plan de Acción'!$C313,coca,2,))</f>
        <v>3. Dirigir la gestión del IDU hacia una Entidad transparente, fortalecida, coordinada y dinámica con el fin de asumir los retos de la Bogotá Humana.</v>
      </c>
      <c r="C313" s="69" t="s">
        <v>132</v>
      </c>
      <c r="D313" s="69" t="s">
        <v>19</v>
      </c>
      <c r="E313" s="69" t="s">
        <v>386</v>
      </c>
      <c r="F313" s="70" t="s">
        <v>387</v>
      </c>
      <c r="G313" s="71" t="s">
        <v>374</v>
      </c>
      <c r="H313" s="72">
        <v>42551</v>
      </c>
      <c r="I313" s="73"/>
      <c r="J313" s="74">
        <v>0.1</v>
      </c>
      <c r="K313" s="73"/>
      <c r="L313" s="73"/>
      <c r="M313" s="73"/>
      <c r="N313" s="73"/>
      <c r="O313" s="73"/>
      <c r="P313" s="73"/>
      <c r="Q313" s="75"/>
      <c r="R313" s="76" t="s">
        <v>1026</v>
      </c>
    </row>
    <row r="314" spans="1:18" ht="45" x14ac:dyDescent="0.2">
      <c r="A314" s="77" t="s">
        <v>87</v>
      </c>
      <c r="B314" s="78" t="str">
        <f>IF('Plan de Acción'!$C314="","",VLOOKUP('Plan de Acción'!$C314,coca,2,))</f>
        <v>3. Dirigir la gestión del IDU hacia una Entidad transparente, fortalecida, coordinada y dinámica con el fin de asumir los retos de la Bogotá Humana.</v>
      </c>
      <c r="C314" s="78" t="s">
        <v>147</v>
      </c>
      <c r="D314" s="78" t="s">
        <v>12</v>
      </c>
      <c r="E314" s="78" t="s">
        <v>889</v>
      </c>
      <c r="F314" s="79" t="s">
        <v>894</v>
      </c>
      <c r="G314" s="80" t="s">
        <v>900</v>
      </c>
      <c r="H314" s="81">
        <v>42735</v>
      </c>
      <c r="I314" s="82"/>
      <c r="J314" s="83">
        <v>0.51800000000000002</v>
      </c>
      <c r="K314" s="84"/>
      <c r="L314" s="84"/>
      <c r="M314" s="84"/>
      <c r="N314" s="84"/>
      <c r="O314" s="84"/>
      <c r="P314" s="84"/>
      <c r="Q314" s="85"/>
      <c r="R314" s="86" t="s">
        <v>1026</v>
      </c>
    </row>
    <row r="315" spans="1:18" ht="45" x14ac:dyDescent="0.2">
      <c r="A315" s="68" t="s">
        <v>87</v>
      </c>
      <c r="B315" s="69" t="str">
        <f>IF('Plan de Acción'!$C315="","",VLOOKUP('Plan de Acción'!$C315,coca,2,))</f>
        <v>3. Dirigir la gestión del IDU hacia una Entidad transparente, fortalecida, coordinada y dinámica con el fin de asumir los retos de la Bogotá Humana.</v>
      </c>
      <c r="C315" s="69" t="s">
        <v>131</v>
      </c>
      <c r="D315" s="69" t="s">
        <v>12</v>
      </c>
      <c r="E315" s="69" t="s">
        <v>938</v>
      </c>
      <c r="F315" s="70" t="s">
        <v>895</v>
      </c>
      <c r="G315" s="71" t="s">
        <v>900</v>
      </c>
      <c r="H315" s="72">
        <v>42735</v>
      </c>
      <c r="I315" s="73"/>
      <c r="J315" s="74">
        <v>0</v>
      </c>
      <c r="K315" s="73"/>
      <c r="L315" s="73"/>
      <c r="M315" s="73"/>
      <c r="N315" s="73"/>
      <c r="O315" s="73"/>
      <c r="P315" s="73"/>
      <c r="Q315" s="75"/>
      <c r="R315" s="76" t="s">
        <v>1026</v>
      </c>
    </row>
    <row r="316" spans="1:18" ht="45" x14ac:dyDescent="0.2">
      <c r="A316" s="77" t="s">
        <v>87</v>
      </c>
      <c r="B316" s="78" t="str">
        <f>IF('Plan de Acción'!$C316="","",VLOOKUP('Plan de Acción'!$C316,coca,2,))</f>
        <v>3. Dirigir la gestión del IDU hacia una Entidad transparente, fortalecida, coordinada y dinámica con el fin de asumir los retos de la Bogotá Humana.</v>
      </c>
      <c r="C316" s="78" t="s">
        <v>131</v>
      </c>
      <c r="D316" s="78" t="s">
        <v>12</v>
      </c>
      <c r="E316" s="78" t="s">
        <v>890</v>
      </c>
      <c r="F316" s="79" t="s">
        <v>896</v>
      </c>
      <c r="G316" s="80" t="s">
        <v>900</v>
      </c>
      <c r="H316" s="81">
        <v>42704</v>
      </c>
      <c r="I316" s="82"/>
      <c r="J316" s="83">
        <v>0</v>
      </c>
      <c r="K316" s="84"/>
      <c r="L316" s="84"/>
      <c r="M316" s="84"/>
      <c r="N316" s="84"/>
      <c r="O316" s="84"/>
      <c r="P316" s="84"/>
      <c r="Q316" s="85"/>
      <c r="R316" s="86" t="s">
        <v>1026</v>
      </c>
    </row>
    <row r="317" spans="1:18" ht="67.5" x14ac:dyDescent="0.2">
      <c r="A317" s="68" t="s">
        <v>87</v>
      </c>
      <c r="B317" s="69" t="str">
        <f>IF('Plan de Acción'!$C317="","",VLOOKUP('Plan de Acción'!$C317,coca,2,))</f>
        <v>3. Dirigir la gestión del IDU hacia una Entidad transparente, fortalecida, coordinada y dinámica con el fin de asumir los retos de la Bogotá Humana.</v>
      </c>
      <c r="C317" s="69" t="s">
        <v>131</v>
      </c>
      <c r="D317" s="69" t="s">
        <v>12</v>
      </c>
      <c r="E317" s="69" t="s">
        <v>891</v>
      </c>
      <c r="F317" s="70" t="s">
        <v>897</v>
      </c>
      <c r="G317" s="71" t="s">
        <v>901</v>
      </c>
      <c r="H317" s="72" t="s">
        <v>904</v>
      </c>
      <c r="I317" s="73"/>
      <c r="J317" s="74">
        <v>0</v>
      </c>
      <c r="K317" s="73"/>
      <c r="L317" s="73"/>
      <c r="M317" s="73"/>
      <c r="N317" s="73"/>
      <c r="O317" s="73"/>
      <c r="P317" s="73"/>
      <c r="Q317" s="75"/>
      <c r="R317" s="76" t="s">
        <v>1026</v>
      </c>
    </row>
    <row r="318" spans="1:18" ht="45" x14ac:dyDescent="0.2">
      <c r="A318" s="77" t="s">
        <v>87</v>
      </c>
      <c r="B318" s="78" t="str">
        <f>IF('Plan de Acción'!$C318="","",VLOOKUP('Plan de Acción'!$C318,coca,2,))</f>
        <v>3. Dirigir la gestión del IDU hacia una Entidad transparente, fortalecida, coordinada y dinámica con el fin de asumir los retos de la Bogotá Humana.</v>
      </c>
      <c r="C318" s="78" t="s">
        <v>131</v>
      </c>
      <c r="D318" s="78" t="s">
        <v>41</v>
      </c>
      <c r="E318" s="78" t="s">
        <v>892</v>
      </c>
      <c r="F318" s="79" t="s">
        <v>898</v>
      </c>
      <c r="G318" s="80" t="s">
        <v>902</v>
      </c>
      <c r="H318" s="81">
        <v>42704</v>
      </c>
      <c r="I318" s="82"/>
      <c r="J318" s="83">
        <v>0.1</v>
      </c>
      <c r="K318" s="84"/>
      <c r="L318" s="84"/>
      <c r="M318" s="84"/>
      <c r="N318" s="84"/>
      <c r="O318" s="84"/>
      <c r="P318" s="84"/>
      <c r="Q318" s="85"/>
      <c r="R318" s="86" t="s">
        <v>1026</v>
      </c>
    </row>
    <row r="319" spans="1:18" ht="78.75" x14ac:dyDescent="0.2">
      <c r="A319" s="68" t="s">
        <v>87</v>
      </c>
      <c r="B319" s="69" t="str">
        <f>IF('Plan de Acción'!$C319="","",VLOOKUP('Plan de Acción'!$C319,coca,2,))</f>
        <v>3. Dirigir la gestión del IDU hacia una Entidad transparente, fortalecida, coordinada y dinámica con el fin de asumir los retos de la Bogotá Humana.</v>
      </c>
      <c r="C319" s="69" t="s">
        <v>131</v>
      </c>
      <c r="D319" s="69" t="s">
        <v>41</v>
      </c>
      <c r="E319" s="69" t="s">
        <v>893</v>
      </c>
      <c r="F319" s="70" t="s">
        <v>899</v>
      </c>
      <c r="G319" s="71" t="s">
        <v>903</v>
      </c>
      <c r="H319" s="72">
        <v>42704</v>
      </c>
      <c r="I319" s="73"/>
      <c r="J319" s="74">
        <v>0.35</v>
      </c>
      <c r="K319" s="73"/>
      <c r="L319" s="73"/>
      <c r="M319" s="73"/>
      <c r="N319" s="73"/>
      <c r="O319" s="73"/>
      <c r="P319" s="73"/>
      <c r="Q319" s="75"/>
      <c r="R319" s="76" t="s">
        <v>1026</v>
      </c>
    </row>
    <row r="320" spans="1:18" ht="67.5" x14ac:dyDescent="0.2">
      <c r="A320" s="77" t="s">
        <v>88</v>
      </c>
      <c r="B320" s="78" t="str">
        <f>IF('Plan de Acción'!$C320="","",VLOOKUP('Plan de Acción'!$C320,coca,2,))</f>
        <v>3. Dirigir la gestión del IDU hacia una Entidad transparente, fortalecida, coordinada y dinámica con el fin de asumir los retos de la Bogotá Humana.</v>
      </c>
      <c r="C320" s="78" t="s">
        <v>131</v>
      </c>
      <c r="D320" s="78" t="s">
        <v>18</v>
      </c>
      <c r="E320" s="78" t="s">
        <v>388</v>
      </c>
      <c r="F320" s="79" t="s">
        <v>389</v>
      </c>
      <c r="G320" s="80" t="s">
        <v>390</v>
      </c>
      <c r="H320" s="81">
        <v>42490</v>
      </c>
      <c r="I320" s="82">
        <v>42490</v>
      </c>
      <c r="J320" s="83">
        <v>1</v>
      </c>
      <c r="K320" s="84"/>
      <c r="L320" s="84"/>
      <c r="M320" s="84"/>
      <c r="N320" s="84"/>
      <c r="O320" s="84"/>
      <c r="P320" s="84"/>
      <c r="Q320" s="85"/>
      <c r="R320" s="86" t="s">
        <v>1026</v>
      </c>
    </row>
    <row r="321" spans="1:18" ht="78.75" x14ac:dyDescent="0.2">
      <c r="A321" s="68" t="s">
        <v>88</v>
      </c>
      <c r="B321" s="69" t="str">
        <f>IF('Plan de Acción'!$C321="","",VLOOKUP('Plan de Acción'!$C321,coca,2,))</f>
        <v>3. Dirigir la gestión del IDU hacia una Entidad transparente, fortalecida, coordinada y dinámica con el fin de asumir los retos de la Bogotá Humana.</v>
      </c>
      <c r="C321" s="69" t="s">
        <v>131</v>
      </c>
      <c r="D321" s="69" t="s">
        <v>18</v>
      </c>
      <c r="E321" s="69" t="s">
        <v>391</v>
      </c>
      <c r="F321" s="70" t="s">
        <v>392</v>
      </c>
      <c r="G321" s="71" t="s">
        <v>393</v>
      </c>
      <c r="H321" s="72">
        <v>42490</v>
      </c>
      <c r="I321" s="73"/>
      <c r="J321" s="74">
        <v>0.9</v>
      </c>
      <c r="K321" s="73"/>
      <c r="L321" s="73"/>
      <c r="M321" s="73"/>
      <c r="N321" s="73"/>
      <c r="O321" s="73"/>
      <c r="P321" s="73"/>
      <c r="Q321" s="75"/>
      <c r="R321" s="76" t="s">
        <v>1026</v>
      </c>
    </row>
    <row r="322" spans="1:18" ht="67.5" x14ac:dyDescent="0.2">
      <c r="A322" s="77" t="s">
        <v>88</v>
      </c>
      <c r="B322" s="78" t="str">
        <f>IF('Plan de Acción'!$C322="","",VLOOKUP('Plan de Acción'!$C322,coca,2,))</f>
        <v>3. Dirigir la gestión del IDU hacia una Entidad transparente, fortalecida, coordinada y dinámica con el fin de asumir los retos de la Bogotá Humana.</v>
      </c>
      <c r="C322" s="78" t="s">
        <v>131</v>
      </c>
      <c r="D322" s="78" t="s">
        <v>18</v>
      </c>
      <c r="E322" s="78" t="s">
        <v>394</v>
      </c>
      <c r="F322" s="79" t="s">
        <v>395</v>
      </c>
      <c r="G322" s="80" t="s">
        <v>390</v>
      </c>
      <c r="H322" s="81">
        <v>42735</v>
      </c>
      <c r="I322" s="82"/>
      <c r="J322" s="83">
        <v>0</v>
      </c>
      <c r="K322" s="84"/>
      <c r="L322" s="84"/>
      <c r="M322" s="84"/>
      <c r="N322" s="84"/>
      <c r="O322" s="84"/>
      <c r="P322" s="84"/>
      <c r="Q322" s="85"/>
      <c r="R322" s="86" t="s">
        <v>1026</v>
      </c>
    </row>
    <row r="323" spans="1:18" ht="90" x14ac:dyDescent="0.2">
      <c r="A323" s="68" t="s">
        <v>88</v>
      </c>
      <c r="B323" s="69" t="str">
        <f>IF('Plan de Acción'!$C323="","",VLOOKUP('Plan de Acción'!$C323,coca,2,))</f>
        <v>3. Dirigir la gestión del IDU hacia una Entidad transparente, fortalecida, coordinada y dinámica con el fin de asumir los retos de la Bogotá Humana.</v>
      </c>
      <c r="C323" s="69" t="s">
        <v>131</v>
      </c>
      <c r="D323" s="69" t="s">
        <v>18</v>
      </c>
      <c r="E323" s="69" t="s">
        <v>396</v>
      </c>
      <c r="F323" s="70" t="s">
        <v>397</v>
      </c>
      <c r="G323" s="71" t="s">
        <v>398</v>
      </c>
      <c r="H323" s="72">
        <v>42735</v>
      </c>
      <c r="I323" s="73"/>
      <c r="J323" s="74">
        <v>0.5</v>
      </c>
      <c r="K323" s="73"/>
      <c r="L323" s="73"/>
      <c r="M323" s="73"/>
      <c r="N323" s="73"/>
      <c r="O323" s="73"/>
      <c r="P323" s="73"/>
      <c r="Q323" s="75"/>
      <c r="R323" s="76" t="s">
        <v>1026</v>
      </c>
    </row>
    <row r="324" spans="1:18" ht="33.75" x14ac:dyDescent="0.2">
      <c r="A324" s="77" t="s">
        <v>88</v>
      </c>
      <c r="B324" s="78" t="str">
        <f>IF('Plan de Acción'!$C324="","",VLOOKUP('Plan de Acción'!$C324,coca,2,))</f>
        <v>4. Consolidar una cultura organizacional basada en conocimiento, liderazgo, trabajo en equipo y comunicación asertiva.</v>
      </c>
      <c r="C324" s="78" t="s">
        <v>150</v>
      </c>
      <c r="D324" s="78" t="s">
        <v>20</v>
      </c>
      <c r="E324" s="78" t="s">
        <v>399</v>
      </c>
      <c r="F324" s="79" t="s">
        <v>400</v>
      </c>
      <c r="G324" s="80" t="s">
        <v>401</v>
      </c>
      <c r="H324" s="81">
        <v>42735</v>
      </c>
      <c r="I324" s="82"/>
      <c r="J324" s="83">
        <v>4.4999999999999998E-2</v>
      </c>
      <c r="K324" s="84"/>
      <c r="L324" s="84"/>
      <c r="M324" s="84"/>
      <c r="N324" s="84"/>
      <c r="O324" s="84"/>
      <c r="P324" s="84"/>
      <c r="Q324" s="85"/>
      <c r="R324" s="86" t="s">
        <v>1026</v>
      </c>
    </row>
    <row r="325" spans="1:18" ht="33.75" x14ac:dyDescent="0.2">
      <c r="A325" s="68" t="s">
        <v>88</v>
      </c>
      <c r="B325" s="69" t="str">
        <f>IF('Plan de Acción'!$C325="","",VLOOKUP('Plan de Acción'!$C325,coca,2,))</f>
        <v>4. Consolidar una cultura organizacional basada en conocimiento, liderazgo, trabajo en equipo y comunicación asertiva.</v>
      </c>
      <c r="C325" s="69" t="s">
        <v>151</v>
      </c>
      <c r="D325" s="69" t="s">
        <v>20</v>
      </c>
      <c r="E325" s="69" t="s">
        <v>402</v>
      </c>
      <c r="F325" s="70" t="s">
        <v>403</v>
      </c>
      <c r="G325" s="71" t="s">
        <v>401</v>
      </c>
      <c r="H325" s="72">
        <v>42673</v>
      </c>
      <c r="I325" s="73"/>
      <c r="J325" s="74">
        <v>0.7</v>
      </c>
      <c r="K325" s="73"/>
      <c r="L325" s="73"/>
      <c r="M325" s="73"/>
      <c r="N325" s="73"/>
      <c r="O325" s="73"/>
      <c r="P325" s="73"/>
      <c r="Q325" s="75"/>
      <c r="R325" s="76" t="s">
        <v>1026</v>
      </c>
    </row>
    <row r="326" spans="1:18" ht="45" x14ac:dyDescent="0.2">
      <c r="A326" s="77" t="s">
        <v>88</v>
      </c>
      <c r="B326" s="78" t="str">
        <f>IF('Plan de Acción'!$C326="","",VLOOKUP('Plan de Acción'!$C326,coca,2,))</f>
        <v>4. Consolidar una cultura organizacional basada en conocimiento, liderazgo, trabajo en equipo y comunicación asertiva.</v>
      </c>
      <c r="C326" s="78" t="s">
        <v>150</v>
      </c>
      <c r="D326" s="78" t="s">
        <v>20</v>
      </c>
      <c r="E326" s="78" t="s">
        <v>404</v>
      </c>
      <c r="F326" s="79" t="s">
        <v>405</v>
      </c>
      <c r="G326" s="80" t="s">
        <v>406</v>
      </c>
      <c r="H326" s="81">
        <v>42735</v>
      </c>
      <c r="I326" s="82"/>
      <c r="J326" s="83">
        <v>0.33</v>
      </c>
      <c r="K326" s="84"/>
      <c r="L326" s="84"/>
      <c r="M326" s="84"/>
      <c r="N326" s="84"/>
      <c r="O326" s="84"/>
      <c r="P326" s="84"/>
      <c r="Q326" s="85"/>
      <c r="R326" s="86" t="s">
        <v>1026</v>
      </c>
    </row>
    <row r="327" spans="1:18" ht="45" x14ac:dyDescent="0.2">
      <c r="A327" s="68" t="s">
        <v>88</v>
      </c>
      <c r="B327" s="69" t="str">
        <f>IF('Plan de Acción'!$C327="","",VLOOKUP('Plan de Acción'!$C327,coca,2,))</f>
        <v>4. Consolidar una cultura organizacional basada en conocimiento, liderazgo, trabajo en equipo y comunicación asertiva.</v>
      </c>
      <c r="C327" s="69" t="s">
        <v>149</v>
      </c>
      <c r="D327" s="69" t="s">
        <v>20</v>
      </c>
      <c r="E327" s="69" t="s">
        <v>407</v>
      </c>
      <c r="F327" s="70" t="s">
        <v>408</v>
      </c>
      <c r="G327" s="71" t="s">
        <v>409</v>
      </c>
      <c r="H327" s="72">
        <v>42581</v>
      </c>
      <c r="I327" s="73"/>
      <c r="J327" s="74">
        <v>0</v>
      </c>
      <c r="K327" s="73"/>
      <c r="L327" s="73"/>
      <c r="M327" s="73"/>
      <c r="N327" s="73"/>
      <c r="O327" s="73"/>
      <c r="P327" s="73"/>
      <c r="Q327" s="75"/>
      <c r="R327" s="76" t="s">
        <v>1026</v>
      </c>
    </row>
    <row r="328" spans="1:18" ht="78.75" x14ac:dyDescent="0.2">
      <c r="A328" s="77" t="s">
        <v>89</v>
      </c>
      <c r="B328" s="78" t="str">
        <f>IF('Plan de Acción'!$C328="","",VLOOKUP('Plan de Acción'!$C328,coca,2,))</f>
        <v>3. Dirigir la gestión del IDU hacia una Entidad transparente, fortalecida, coordinada y dinámica con el fin de asumir los retos de la Bogotá Humana.</v>
      </c>
      <c r="C328" s="78" t="s">
        <v>131</v>
      </c>
      <c r="D328" s="78" t="s">
        <v>21</v>
      </c>
      <c r="E328" s="78" t="s">
        <v>410</v>
      </c>
      <c r="F328" s="79" t="s">
        <v>411</v>
      </c>
      <c r="G328" s="80" t="s">
        <v>412</v>
      </c>
      <c r="H328" s="81">
        <v>42735</v>
      </c>
      <c r="I328" s="82"/>
      <c r="J328" s="83">
        <v>0.13</v>
      </c>
      <c r="K328" s="84"/>
      <c r="L328" s="84"/>
      <c r="M328" s="84"/>
      <c r="N328" s="84"/>
      <c r="O328" s="84"/>
      <c r="P328" s="84"/>
      <c r="Q328" s="85"/>
      <c r="R328" s="86" t="s">
        <v>1026</v>
      </c>
    </row>
    <row r="329" spans="1:18" ht="292.5" x14ac:dyDescent="0.2">
      <c r="A329" s="68" t="s">
        <v>89</v>
      </c>
      <c r="B329" s="69" t="str">
        <f>IF('Plan de Acción'!$C329="","",VLOOKUP('Plan de Acción'!$C329,coca,2,))</f>
        <v>3. Dirigir la gestión del IDU hacia una Entidad transparente, fortalecida, coordinada y dinámica con el fin de asumir los retos de la Bogotá Humana.</v>
      </c>
      <c r="C329" s="69" t="s">
        <v>142</v>
      </c>
      <c r="D329" s="69" t="s">
        <v>21</v>
      </c>
      <c r="E329" s="69" t="s">
        <v>413</v>
      </c>
      <c r="F329" s="70" t="s">
        <v>414</v>
      </c>
      <c r="G329" s="71" t="s">
        <v>415</v>
      </c>
      <c r="H329" s="72" t="s">
        <v>416</v>
      </c>
      <c r="I329" s="73"/>
      <c r="J329" s="74">
        <v>0.09</v>
      </c>
      <c r="K329" s="73"/>
      <c r="L329" s="73"/>
      <c r="M329" s="73"/>
      <c r="N329" s="73"/>
      <c r="O329" s="73"/>
      <c r="P329" s="73"/>
      <c r="Q329" s="75"/>
      <c r="R329" s="76" t="s">
        <v>1026</v>
      </c>
    </row>
    <row r="330" spans="1:18" ht="78.75" x14ac:dyDescent="0.2">
      <c r="A330" s="77" t="s">
        <v>89</v>
      </c>
      <c r="B330" s="78" t="str">
        <f>IF('Plan de Acción'!$C330="","",VLOOKUP('Plan de Acción'!$C330,coca,2,))</f>
        <v>3. Dirigir la gestión del IDU hacia una Entidad transparente, fortalecida, coordinada y dinámica con el fin de asumir los retos de la Bogotá Humana.</v>
      </c>
      <c r="C330" s="78" t="s">
        <v>132</v>
      </c>
      <c r="D330" s="78" t="s">
        <v>21</v>
      </c>
      <c r="E330" s="78" t="s">
        <v>417</v>
      </c>
      <c r="F330" s="79" t="s">
        <v>418</v>
      </c>
      <c r="G330" s="80" t="s">
        <v>419</v>
      </c>
      <c r="H330" s="81" t="s">
        <v>420</v>
      </c>
      <c r="I330" s="82"/>
      <c r="J330" s="83">
        <v>0.2</v>
      </c>
      <c r="K330" s="84"/>
      <c r="L330" s="84"/>
      <c r="M330" s="84"/>
      <c r="N330" s="84"/>
      <c r="O330" s="84"/>
      <c r="P330" s="84"/>
      <c r="Q330" s="85"/>
      <c r="R330" s="86" t="s">
        <v>1026</v>
      </c>
    </row>
    <row r="331" spans="1:18" ht="326.25" x14ac:dyDescent="0.2">
      <c r="A331" s="68" t="s">
        <v>89</v>
      </c>
      <c r="B331" s="69" t="str">
        <f>IF('Plan de Acción'!$C331="","",VLOOKUP('Plan de Acción'!$C331,coca,2,))</f>
        <v>3. Dirigir la gestión del IDU hacia una Entidad transparente, fortalecida, coordinada y dinámica con el fin de asumir los retos de la Bogotá Humana.</v>
      </c>
      <c r="C331" s="69" t="s">
        <v>134</v>
      </c>
      <c r="D331" s="69" t="s">
        <v>21</v>
      </c>
      <c r="E331" s="69" t="s">
        <v>421</v>
      </c>
      <c r="F331" s="70" t="s">
        <v>422</v>
      </c>
      <c r="G331" s="71" t="s">
        <v>423</v>
      </c>
      <c r="H331" s="72" t="s">
        <v>424</v>
      </c>
      <c r="I331" s="73"/>
      <c r="J331" s="74">
        <v>0.09</v>
      </c>
      <c r="K331" s="73"/>
      <c r="L331" s="73"/>
      <c r="M331" s="73"/>
      <c r="N331" s="73"/>
      <c r="O331" s="73"/>
      <c r="P331" s="73"/>
      <c r="Q331" s="75"/>
      <c r="R331" s="76" t="s">
        <v>1026</v>
      </c>
    </row>
    <row r="332" spans="1:18" ht="281.25" x14ac:dyDescent="0.2">
      <c r="A332" s="77" t="s">
        <v>89</v>
      </c>
      <c r="B332" s="78" t="str">
        <f>IF('Plan de Acción'!$C332="","",VLOOKUP('Plan de Acción'!$C332,coca,2,))</f>
        <v>3. Dirigir la gestión del IDU hacia una Entidad transparente, fortalecida, coordinada y dinámica con el fin de asumir los retos de la Bogotá Humana.</v>
      </c>
      <c r="C332" s="78" t="s">
        <v>142</v>
      </c>
      <c r="D332" s="78" t="s">
        <v>21</v>
      </c>
      <c r="E332" s="78" t="s">
        <v>425</v>
      </c>
      <c r="F332" s="79" t="s">
        <v>426</v>
      </c>
      <c r="G332" s="80" t="s">
        <v>427</v>
      </c>
      <c r="H332" s="81" t="s">
        <v>428</v>
      </c>
      <c r="I332" s="82"/>
      <c r="J332" s="83">
        <v>0.6</v>
      </c>
      <c r="K332" s="84"/>
      <c r="L332" s="84"/>
      <c r="M332" s="84"/>
      <c r="N332" s="84"/>
      <c r="O332" s="84"/>
      <c r="P332" s="84"/>
      <c r="Q332" s="85"/>
      <c r="R332" s="86" t="s">
        <v>1026</v>
      </c>
    </row>
    <row r="333" spans="1:18" ht="326.25" x14ac:dyDescent="0.2">
      <c r="A333" s="68" t="s">
        <v>89</v>
      </c>
      <c r="B333" s="69" t="str">
        <f>IF('Plan de Acción'!$C333="","",VLOOKUP('Plan de Acción'!$C333,coca,2,))</f>
        <v>3. Dirigir la gestión del IDU hacia una Entidad transparente, fortalecida, coordinada y dinámica con el fin de asumir los retos de la Bogotá Humana.</v>
      </c>
      <c r="C333" s="69" t="s">
        <v>142</v>
      </c>
      <c r="D333" s="69" t="s">
        <v>21</v>
      </c>
      <c r="E333" s="69" t="s">
        <v>429</v>
      </c>
      <c r="F333" s="70" t="s">
        <v>661</v>
      </c>
      <c r="G333" s="71" t="s">
        <v>430</v>
      </c>
      <c r="H333" s="72" t="s">
        <v>431</v>
      </c>
      <c r="I333" s="73"/>
      <c r="J333" s="74">
        <v>0.17</v>
      </c>
      <c r="K333" s="73"/>
      <c r="L333" s="73"/>
      <c r="M333" s="73"/>
      <c r="N333" s="73"/>
      <c r="O333" s="73"/>
      <c r="P333" s="73"/>
      <c r="Q333" s="75"/>
      <c r="R333" s="76" t="s">
        <v>1026</v>
      </c>
    </row>
    <row r="334" spans="1:18" ht="202.5" x14ac:dyDescent="0.2">
      <c r="A334" s="77" t="s">
        <v>89</v>
      </c>
      <c r="B334" s="78" t="str">
        <f>IF('Plan de Acción'!$C334="","",VLOOKUP('Plan de Acción'!$C334,coca,2,))</f>
        <v>3. Dirigir la gestión del IDU hacia una Entidad transparente, fortalecida, coordinada y dinámica con el fin de asumir los retos de la Bogotá Humana.</v>
      </c>
      <c r="C334" s="78" t="s">
        <v>142</v>
      </c>
      <c r="D334" s="78" t="s">
        <v>21</v>
      </c>
      <c r="E334" s="78" t="s">
        <v>432</v>
      </c>
      <c r="F334" s="79" t="s">
        <v>433</v>
      </c>
      <c r="G334" s="80" t="s">
        <v>434</v>
      </c>
      <c r="H334" s="81" t="s">
        <v>435</v>
      </c>
      <c r="I334" s="82"/>
      <c r="J334" s="83">
        <v>0.23</v>
      </c>
      <c r="K334" s="84"/>
      <c r="L334" s="84"/>
      <c r="M334" s="84"/>
      <c r="N334" s="84"/>
      <c r="O334" s="84"/>
      <c r="P334" s="84"/>
      <c r="Q334" s="85"/>
      <c r="R334" s="86" t="s">
        <v>1026</v>
      </c>
    </row>
    <row r="335" spans="1:18" ht="90" x14ac:dyDescent="0.2">
      <c r="A335" s="68" t="s">
        <v>76</v>
      </c>
      <c r="B335" s="69" t="str">
        <f>IF('Plan de Acción'!$C335="","",VLOOKUP('Plan de Acción'!$C335,coca,2,))</f>
        <v>1. Gestionar proyectos sostenibles en función del desarrollo urbano integral y estratégico a través de la inclusión de metodologías innovadoras.</v>
      </c>
      <c r="C335" s="69" t="s">
        <v>114</v>
      </c>
      <c r="D335" s="69" t="s">
        <v>17</v>
      </c>
      <c r="E335" s="69" t="s">
        <v>436</v>
      </c>
      <c r="F335" s="70" t="s">
        <v>437</v>
      </c>
      <c r="G335" s="71" t="s">
        <v>438</v>
      </c>
      <c r="H335" s="72" t="s">
        <v>439</v>
      </c>
      <c r="I335" s="73" t="s">
        <v>439</v>
      </c>
      <c r="J335" s="74">
        <v>0.33329999999999999</v>
      </c>
      <c r="K335" s="73"/>
      <c r="L335" s="73"/>
      <c r="M335" s="73"/>
      <c r="N335" s="73"/>
      <c r="O335" s="73"/>
      <c r="P335" s="73"/>
      <c r="Q335" s="75"/>
      <c r="R335" s="76" t="s">
        <v>1026</v>
      </c>
    </row>
    <row r="336" spans="1:18" ht="90" x14ac:dyDescent="0.2">
      <c r="A336" s="77" t="s">
        <v>76</v>
      </c>
      <c r="B336" s="78" t="str">
        <f>IF('Plan de Acción'!$C336="","",VLOOKUP('Plan de Acción'!$C336,coca,2,))</f>
        <v>1. Gestionar proyectos sostenibles en función del desarrollo urbano integral y estratégico a través de la inclusión de metodologías innovadoras.</v>
      </c>
      <c r="C336" s="78" t="s">
        <v>114</v>
      </c>
      <c r="D336" s="78" t="s">
        <v>17</v>
      </c>
      <c r="E336" s="78" t="s">
        <v>440</v>
      </c>
      <c r="F336" s="79" t="s">
        <v>441</v>
      </c>
      <c r="G336" s="80" t="s">
        <v>939</v>
      </c>
      <c r="H336" s="81" t="s">
        <v>439</v>
      </c>
      <c r="I336" s="82" t="s">
        <v>439</v>
      </c>
      <c r="J336" s="83">
        <v>0.33329999999999999</v>
      </c>
      <c r="K336" s="84"/>
      <c r="L336" s="84"/>
      <c r="M336" s="84"/>
      <c r="N336" s="84"/>
      <c r="O336" s="84"/>
      <c r="P336" s="84"/>
      <c r="Q336" s="85"/>
      <c r="R336" s="86" t="s">
        <v>1026</v>
      </c>
    </row>
    <row r="337" spans="1:18" ht="90" x14ac:dyDescent="0.2">
      <c r="A337" s="68" t="s">
        <v>76</v>
      </c>
      <c r="B337" s="69" t="str">
        <f>IF('Plan de Acción'!$C337="","",VLOOKUP('Plan de Acción'!$C337,coca,2,))</f>
        <v>1. Gestionar proyectos sostenibles en función del desarrollo urbano integral y estratégico a través de la inclusión de metodologías innovadoras.</v>
      </c>
      <c r="C337" s="69" t="s">
        <v>114</v>
      </c>
      <c r="D337" s="69" t="s">
        <v>17</v>
      </c>
      <c r="E337" s="69" t="s">
        <v>446</v>
      </c>
      <c r="F337" s="70" t="s">
        <v>442</v>
      </c>
      <c r="G337" s="71" t="s">
        <v>939</v>
      </c>
      <c r="H337" s="72" t="s">
        <v>439</v>
      </c>
      <c r="I337" s="73" t="s">
        <v>439</v>
      </c>
      <c r="J337" s="74">
        <v>0.33329999999999999</v>
      </c>
      <c r="K337" s="73"/>
      <c r="L337" s="73"/>
      <c r="M337" s="73"/>
      <c r="N337" s="73"/>
      <c r="O337" s="73"/>
      <c r="P337" s="73"/>
      <c r="Q337" s="75"/>
      <c r="R337" s="76" t="s">
        <v>1026</v>
      </c>
    </row>
    <row r="338" spans="1:18" ht="90" x14ac:dyDescent="0.2">
      <c r="A338" s="77" t="s">
        <v>76</v>
      </c>
      <c r="B338" s="78" t="str">
        <f>IF('Plan de Acción'!$C338="","",VLOOKUP('Plan de Acción'!$C338,coca,2,))</f>
        <v>3. Dirigir la gestión del IDU hacia una Entidad transparente, fortalecida, coordinada y dinámica con el fin de asumir los retos de la Bogotá Humana.</v>
      </c>
      <c r="C338" s="78" t="s">
        <v>128</v>
      </c>
      <c r="D338" s="78" t="s">
        <v>17</v>
      </c>
      <c r="E338" s="78" t="s">
        <v>443</v>
      </c>
      <c r="F338" s="79" t="s">
        <v>444</v>
      </c>
      <c r="G338" s="80" t="s">
        <v>445</v>
      </c>
      <c r="H338" s="81" t="s">
        <v>439</v>
      </c>
      <c r="I338" s="82" t="s">
        <v>439</v>
      </c>
      <c r="J338" s="83">
        <v>0.33329999999999999</v>
      </c>
      <c r="K338" s="84"/>
      <c r="L338" s="84"/>
      <c r="M338" s="84"/>
      <c r="N338" s="84"/>
      <c r="O338" s="84"/>
      <c r="P338" s="84"/>
      <c r="Q338" s="85"/>
      <c r="R338" s="86" t="s">
        <v>1026</v>
      </c>
    </row>
    <row r="339" spans="1:18" ht="33.75" x14ac:dyDescent="0.2">
      <c r="A339" s="68" t="s">
        <v>72</v>
      </c>
      <c r="B339" s="69" t="s">
        <v>38</v>
      </c>
      <c r="C339" s="69" t="s">
        <v>114</v>
      </c>
      <c r="D339" s="69" t="s">
        <v>47</v>
      </c>
      <c r="E339" s="69" t="s">
        <v>450</v>
      </c>
      <c r="F339" s="70" t="s">
        <v>291</v>
      </c>
      <c r="G339" s="71" t="s">
        <v>662</v>
      </c>
      <c r="H339" s="72">
        <v>42541</v>
      </c>
      <c r="I339" s="73"/>
      <c r="J339" s="74">
        <v>0</v>
      </c>
      <c r="K339" s="73"/>
      <c r="L339" s="73"/>
      <c r="M339" s="73"/>
      <c r="N339" s="73"/>
      <c r="O339" s="73"/>
      <c r="P339" s="73"/>
      <c r="Q339" s="75"/>
      <c r="R339" s="76" t="s">
        <v>1026</v>
      </c>
    </row>
    <row r="340" spans="1:18" ht="33.75" x14ac:dyDescent="0.2">
      <c r="A340" s="77" t="s">
        <v>72</v>
      </c>
      <c r="B340" s="78" t="s">
        <v>38</v>
      </c>
      <c r="C340" s="78" t="s">
        <v>114</v>
      </c>
      <c r="D340" s="78" t="s">
        <v>47</v>
      </c>
      <c r="E340" s="78" t="s">
        <v>451</v>
      </c>
      <c r="F340" s="79" t="s">
        <v>291</v>
      </c>
      <c r="G340" s="80" t="s">
        <v>452</v>
      </c>
      <c r="H340" s="81">
        <v>42551</v>
      </c>
      <c r="I340" s="82"/>
      <c r="J340" s="83">
        <v>0</v>
      </c>
      <c r="K340" s="84"/>
      <c r="L340" s="84"/>
      <c r="M340" s="84"/>
      <c r="N340" s="84"/>
      <c r="O340" s="84"/>
      <c r="P340" s="84"/>
      <c r="Q340" s="85"/>
      <c r="R340" s="86" t="s">
        <v>1026</v>
      </c>
    </row>
    <row r="341" spans="1:18" ht="33.75" x14ac:dyDescent="0.2">
      <c r="A341" s="68" t="s">
        <v>72</v>
      </c>
      <c r="B341" s="69" t="s">
        <v>38</v>
      </c>
      <c r="C341" s="69" t="s">
        <v>114</v>
      </c>
      <c r="D341" s="69" t="s">
        <v>47</v>
      </c>
      <c r="E341" s="69" t="s">
        <v>453</v>
      </c>
      <c r="F341" s="70" t="s">
        <v>291</v>
      </c>
      <c r="G341" s="71" t="s">
        <v>454</v>
      </c>
      <c r="H341" s="72"/>
      <c r="I341" s="73"/>
      <c r="J341" s="74">
        <v>0</v>
      </c>
      <c r="K341" s="73"/>
      <c r="L341" s="73"/>
      <c r="M341" s="73"/>
      <c r="N341" s="73"/>
      <c r="O341" s="73"/>
      <c r="P341" s="73"/>
      <c r="Q341" s="75"/>
      <c r="R341" s="76" t="s">
        <v>1026</v>
      </c>
    </row>
    <row r="342" spans="1:18" ht="33.75" x14ac:dyDescent="0.2">
      <c r="A342" s="77" t="s">
        <v>72</v>
      </c>
      <c r="B342" s="78" t="s">
        <v>14</v>
      </c>
      <c r="C342" s="78" t="s">
        <v>124</v>
      </c>
      <c r="D342" s="78" t="s">
        <v>47</v>
      </c>
      <c r="E342" s="78" t="s">
        <v>663</v>
      </c>
      <c r="F342" s="79" t="s">
        <v>455</v>
      </c>
      <c r="G342" s="80" t="s">
        <v>664</v>
      </c>
      <c r="H342" s="81" t="s">
        <v>456</v>
      </c>
      <c r="I342" s="82" t="s">
        <v>851</v>
      </c>
      <c r="J342" s="83">
        <v>1</v>
      </c>
      <c r="K342" s="84"/>
      <c r="L342" s="84"/>
      <c r="M342" s="84"/>
      <c r="N342" s="84"/>
      <c r="O342" s="84"/>
      <c r="P342" s="84"/>
      <c r="Q342" s="85"/>
      <c r="R342" s="86" t="s">
        <v>1026</v>
      </c>
    </row>
    <row r="343" spans="1:18" ht="33.75" x14ac:dyDescent="0.2">
      <c r="A343" s="68" t="s">
        <v>72</v>
      </c>
      <c r="B343" s="69" t="s">
        <v>14</v>
      </c>
      <c r="C343" s="69" t="s">
        <v>124</v>
      </c>
      <c r="D343" s="69" t="s">
        <v>47</v>
      </c>
      <c r="E343" s="69" t="s">
        <v>665</v>
      </c>
      <c r="F343" s="70" t="s">
        <v>455</v>
      </c>
      <c r="G343" s="71" t="s">
        <v>664</v>
      </c>
      <c r="H343" s="72" t="s">
        <v>456</v>
      </c>
      <c r="I343" s="73" t="s">
        <v>851</v>
      </c>
      <c r="J343" s="74">
        <v>1</v>
      </c>
      <c r="K343" s="73"/>
      <c r="L343" s="73"/>
      <c r="M343" s="73"/>
      <c r="N343" s="73"/>
      <c r="O343" s="73"/>
      <c r="P343" s="73"/>
      <c r="Q343" s="75"/>
      <c r="R343" s="76" t="s">
        <v>1026</v>
      </c>
    </row>
    <row r="344" spans="1:18" ht="45" x14ac:dyDescent="0.2">
      <c r="A344" s="77" t="s">
        <v>72</v>
      </c>
      <c r="B344" s="78" t="s">
        <v>126</v>
      </c>
      <c r="C344" s="78" t="s">
        <v>140</v>
      </c>
      <c r="D344" s="78" t="s">
        <v>47</v>
      </c>
      <c r="E344" s="78" t="s">
        <v>666</v>
      </c>
      <c r="F344" s="79" t="s">
        <v>457</v>
      </c>
      <c r="G344" s="80" t="s">
        <v>667</v>
      </c>
      <c r="H344" s="81" t="s">
        <v>456</v>
      </c>
      <c r="I344" s="82" t="s">
        <v>851</v>
      </c>
      <c r="J344" s="83">
        <v>1</v>
      </c>
      <c r="K344" s="84"/>
      <c r="L344" s="84"/>
      <c r="M344" s="84"/>
      <c r="N344" s="84"/>
      <c r="O344" s="84"/>
      <c r="P344" s="84"/>
      <c r="Q344" s="85"/>
      <c r="R344" s="86" t="s">
        <v>1026</v>
      </c>
    </row>
    <row r="345" spans="1:18" ht="45" x14ac:dyDescent="0.2">
      <c r="A345" s="68" t="s">
        <v>83</v>
      </c>
      <c r="B345" s="69" t="s">
        <v>38</v>
      </c>
      <c r="C345" s="69" t="s">
        <v>449</v>
      </c>
      <c r="D345" s="69" t="s">
        <v>47</v>
      </c>
      <c r="E345" s="69" t="s">
        <v>491</v>
      </c>
      <c r="F345" s="70" t="s">
        <v>492</v>
      </c>
      <c r="G345" s="71" t="s">
        <v>493</v>
      </c>
      <c r="H345" s="72">
        <v>42479</v>
      </c>
      <c r="I345" s="73"/>
      <c r="J345" s="74">
        <v>0</v>
      </c>
      <c r="K345" s="73"/>
      <c r="L345" s="73"/>
      <c r="M345" s="73"/>
      <c r="N345" s="73"/>
      <c r="O345" s="73"/>
      <c r="P345" s="73"/>
      <c r="Q345" s="75"/>
      <c r="R345" s="76" t="s">
        <v>1026</v>
      </c>
    </row>
    <row r="346" spans="1:18" ht="45" x14ac:dyDescent="0.2">
      <c r="A346" s="77" t="s">
        <v>83</v>
      </c>
      <c r="B346" s="78" t="s">
        <v>38</v>
      </c>
      <c r="C346" s="78" t="s">
        <v>449</v>
      </c>
      <c r="D346" s="78" t="s">
        <v>47</v>
      </c>
      <c r="E346" s="78" t="s">
        <v>491</v>
      </c>
      <c r="F346" s="79" t="s">
        <v>494</v>
      </c>
      <c r="G346" s="80" t="s">
        <v>493</v>
      </c>
      <c r="H346" s="81">
        <v>42509</v>
      </c>
      <c r="I346" s="82"/>
      <c r="J346" s="83"/>
      <c r="K346" s="84"/>
      <c r="L346" s="84"/>
      <c r="M346" s="84"/>
      <c r="N346" s="84"/>
      <c r="O346" s="84"/>
      <c r="P346" s="84"/>
      <c r="Q346" s="85"/>
      <c r="R346" s="86" t="s">
        <v>1026</v>
      </c>
    </row>
    <row r="347" spans="1:18" ht="45" x14ac:dyDescent="0.2">
      <c r="A347" s="68" t="s">
        <v>83</v>
      </c>
      <c r="B347" s="69" t="s">
        <v>38</v>
      </c>
      <c r="C347" s="69" t="s">
        <v>495</v>
      </c>
      <c r="D347" s="69" t="s">
        <v>47</v>
      </c>
      <c r="E347" s="69" t="s">
        <v>491</v>
      </c>
      <c r="F347" s="70" t="s">
        <v>496</v>
      </c>
      <c r="G347" s="71" t="s">
        <v>493</v>
      </c>
      <c r="H347" s="72">
        <v>42662</v>
      </c>
      <c r="I347" s="73"/>
      <c r="J347" s="74"/>
      <c r="K347" s="73"/>
      <c r="L347" s="73"/>
      <c r="M347" s="73"/>
      <c r="N347" s="73"/>
      <c r="O347" s="73"/>
      <c r="P347" s="73"/>
      <c r="Q347" s="75"/>
      <c r="R347" s="76" t="s">
        <v>1026</v>
      </c>
    </row>
    <row r="348" spans="1:18" ht="56.25" x14ac:dyDescent="0.2">
      <c r="A348" s="77" t="s">
        <v>83</v>
      </c>
      <c r="B348" s="78" t="s">
        <v>614</v>
      </c>
      <c r="C348" s="78" t="s">
        <v>129</v>
      </c>
      <c r="D348" s="78" t="s">
        <v>47</v>
      </c>
      <c r="E348" s="78" t="s">
        <v>491</v>
      </c>
      <c r="F348" s="79" t="s">
        <v>497</v>
      </c>
      <c r="G348" s="80" t="s">
        <v>493</v>
      </c>
      <c r="H348" s="81">
        <v>42662</v>
      </c>
      <c r="I348" s="82"/>
      <c r="J348" s="83"/>
      <c r="K348" s="84"/>
      <c r="L348" s="84"/>
      <c r="M348" s="84"/>
      <c r="N348" s="84"/>
      <c r="O348" s="84"/>
      <c r="P348" s="84"/>
      <c r="Q348" s="85"/>
      <c r="R348" s="86" t="s">
        <v>1026</v>
      </c>
    </row>
    <row r="349" spans="1:18" ht="45" x14ac:dyDescent="0.2">
      <c r="A349" s="68" t="s">
        <v>83</v>
      </c>
      <c r="B349" s="69" t="s">
        <v>38</v>
      </c>
      <c r="C349" s="69" t="s">
        <v>449</v>
      </c>
      <c r="D349" s="69" t="s">
        <v>47</v>
      </c>
      <c r="E349" s="69" t="s">
        <v>491</v>
      </c>
      <c r="F349" s="70" t="s">
        <v>498</v>
      </c>
      <c r="G349" s="71" t="s">
        <v>493</v>
      </c>
      <c r="H349" s="72">
        <v>42662</v>
      </c>
      <c r="I349" s="73"/>
      <c r="J349" s="74"/>
      <c r="K349" s="73"/>
      <c r="L349" s="73"/>
      <c r="M349" s="73"/>
      <c r="N349" s="73"/>
      <c r="O349" s="73"/>
      <c r="P349" s="73"/>
      <c r="Q349" s="75"/>
      <c r="R349" s="76" t="s">
        <v>1026</v>
      </c>
    </row>
    <row r="350" spans="1:18" ht="45" x14ac:dyDescent="0.2">
      <c r="A350" s="77" t="s">
        <v>83</v>
      </c>
      <c r="B350" s="78" t="s">
        <v>38</v>
      </c>
      <c r="C350" s="78" t="s">
        <v>449</v>
      </c>
      <c r="D350" s="78" t="s">
        <v>47</v>
      </c>
      <c r="E350" s="78" t="s">
        <v>491</v>
      </c>
      <c r="F350" s="79" t="s">
        <v>499</v>
      </c>
      <c r="G350" s="80" t="s">
        <v>493</v>
      </c>
      <c r="H350" s="81">
        <v>42662</v>
      </c>
      <c r="I350" s="82"/>
      <c r="J350" s="83"/>
      <c r="K350" s="84"/>
      <c r="L350" s="84"/>
      <c r="M350" s="84"/>
      <c r="N350" s="84"/>
      <c r="O350" s="84"/>
      <c r="P350" s="84"/>
      <c r="Q350" s="85"/>
      <c r="R350" s="86" t="s">
        <v>1026</v>
      </c>
    </row>
    <row r="351" spans="1:18" ht="56.25" x14ac:dyDescent="0.2">
      <c r="A351" s="68" t="s">
        <v>83</v>
      </c>
      <c r="B351" s="69" t="s">
        <v>38</v>
      </c>
      <c r="C351" s="69" t="s">
        <v>449</v>
      </c>
      <c r="D351" s="69" t="s">
        <v>47</v>
      </c>
      <c r="E351" s="69" t="s">
        <v>931</v>
      </c>
      <c r="F351" s="70" t="s">
        <v>496</v>
      </c>
      <c r="G351" s="71" t="s">
        <v>668</v>
      </c>
      <c r="H351" s="72">
        <v>42461</v>
      </c>
      <c r="I351" s="73"/>
      <c r="J351" s="74">
        <v>0</v>
      </c>
      <c r="K351" s="73"/>
      <c r="L351" s="73"/>
      <c r="M351" s="73"/>
      <c r="N351" s="73"/>
      <c r="O351" s="73"/>
      <c r="P351" s="73"/>
      <c r="Q351" s="75"/>
      <c r="R351" s="76" t="s">
        <v>1026</v>
      </c>
    </row>
    <row r="352" spans="1:18" ht="56.25" x14ac:dyDescent="0.2">
      <c r="A352" s="77" t="s">
        <v>83</v>
      </c>
      <c r="B352" s="78" t="s">
        <v>38</v>
      </c>
      <c r="C352" s="78" t="s">
        <v>449</v>
      </c>
      <c r="D352" s="78" t="s">
        <v>47</v>
      </c>
      <c r="E352" s="78" t="s">
        <v>931</v>
      </c>
      <c r="F352" s="79" t="s">
        <v>497</v>
      </c>
      <c r="G352" s="80" t="s">
        <v>668</v>
      </c>
      <c r="H352" s="81">
        <v>42461</v>
      </c>
      <c r="I352" s="82"/>
      <c r="J352" s="83">
        <v>0</v>
      </c>
      <c r="K352" s="84"/>
      <c r="L352" s="84"/>
      <c r="M352" s="84"/>
      <c r="N352" s="84"/>
      <c r="O352" s="84"/>
      <c r="P352" s="84"/>
      <c r="Q352" s="85"/>
      <c r="R352" s="86" t="s">
        <v>1026</v>
      </c>
    </row>
    <row r="353" spans="1:18" ht="56.25" x14ac:dyDescent="0.2">
      <c r="A353" s="68" t="s">
        <v>83</v>
      </c>
      <c r="B353" s="69" t="s">
        <v>38</v>
      </c>
      <c r="C353" s="69" t="s">
        <v>449</v>
      </c>
      <c r="D353" s="69" t="s">
        <v>47</v>
      </c>
      <c r="E353" s="69" t="s">
        <v>931</v>
      </c>
      <c r="F353" s="70" t="s">
        <v>498</v>
      </c>
      <c r="G353" s="71" t="s">
        <v>668</v>
      </c>
      <c r="H353" s="72">
        <v>42461</v>
      </c>
      <c r="I353" s="73"/>
      <c r="J353" s="74">
        <v>0</v>
      </c>
      <c r="K353" s="73"/>
      <c r="L353" s="73"/>
      <c r="M353" s="73"/>
      <c r="N353" s="73"/>
      <c r="O353" s="73"/>
      <c r="P353" s="73"/>
      <c r="Q353" s="75"/>
      <c r="R353" s="76" t="s">
        <v>1026</v>
      </c>
    </row>
    <row r="354" spans="1:18" ht="56.25" x14ac:dyDescent="0.2">
      <c r="A354" s="77" t="s">
        <v>83</v>
      </c>
      <c r="B354" s="78" t="s">
        <v>38</v>
      </c>
      <c r="C354" s="78" t="s">
        <v>449</v>
      </c>
      <c r="D354" s="78" t="s">
        <v>47</v>
      </c>
      <c r="E354" s="78" t="s">
        <v>931</v>
      </c>
      <c r="F354" s="79" t="s">
        <v>499</v>
      </c>
      <c r="G354" s="80" t="s">
        <v>668</v>
      </c>
      <c r="H354" s="81">
        <v>42461</v>
      </c>
      <c r="I354" s="82"/>
      <c r="J354" s="83">
        <v>0</v>
      </c>
      <c r="K354" s="84"/>
      <c r="L354" s="84"/>
      <c r="M354" s="84"/>
      <c r="N354" s="84"/>
      <c r="O354" s="84"/>
      <c r="P354" s="84"/>
      <c r="Q354" s="85"/>
      <c r="R354" s="86" t="s">
        <v>1026</v>
      </c>
    </row>
    <row r="355" spans="1:18" ht="56.25" x14ac:dyDescent="0.2">
      <c r="A355" s="68" t="s">
        <v>83</v>
      </c>
      <c r="B355" s="69" t="s">
        <v>38</v>
      </c>
      <c r="C355" s="69" t="s">
        <v>449</v>
      </c>
      <c r="D355" s="69" t="s">
        <v>47</v>
      </c>
      <c r="E355" s="69" t="s">
        <v>931</v>
      </c>
      <c r="F355" s="70" t="s">
        <v>500</v>
      </c>
      <c r="G355" s="71" t="s">
        <v>668</v>
      </c>
      <c r="H355" s="72"/>
      <c r="I355" s="73"/>
      <c r="J355" s="74"/>
      <c r="K355" s="73"/>
      <c r="L355" s="73"/>
      <c r="M355" s="73"/>
      <c r="N355" s="73"/>
      <c r="O355" s="73"/>
      <c r="P355" s="73"/>
      <c r="Q355" s="75"/>
      <c r="R355" s="76" t="s">
        <v>1026</v>
      </c>
    </row>
    <row r="356" spans="1:18" ht="56.25" x14ac:dyDescent="0.2">
      <c r="A356" s="77" t="s">
        <v>83</v>
      </c>
      <c r="B356" s="78" t="s">
        <v>38</v>
      </c>
      <c r="C356" s="78" t="s">
        <v>449</v>
      </c>
      <c r="D356" s="78" t="s">
        <v>47</v>
      </c>
      <c r="E356" s="78" t="s">
        <v>931</v>
      </c>
      <c r="F356" s="79" t="s">
        <v>501</v>
      </c>
      <c r="G356" s="80" t="s">
        <v>668</v>
      </c>
      <c r="H356" s="81"/>
      <c r="I356" s="82"/>
      <c r="J356" s="83"/>
      <c r="K356" s="84"/>
      <c r="L356" s="84"/>
      <c r="M356" s="84"/>
      <c r="N356" s="84"/>
      <c r="O356" s="84"/>
      <c r="P356" s="84"/>
      <c r="Q356" s="85"/>
      <c r="R356" s="86" t="s">
        <v>1026</v>
      </c>
    </row>
    <row r="357" spans="1:18" ht="56.25" x14ac:dyDescent="0.2">
      <c r="A357" s="68" t="s">
        <v>83</v>
      </c>
      <c r="B357" s="69" t="s">
        <v>38</v>
      </c>
      <c r="C357" s="69" t="s">
        <v>495</v>
      </c>
      <c r="D357" s="69" t="s">
        <v>47</v>
      </c>
      <c r="E357" s="69" t="s">
        <v>931</v>
      </c>
      <c r="F357" s="70" t="s">
        <v>502</v>
      </c>
      <c r="G357" s="71" t="s">
        <v>668</v>
      </c>
      <c r="H357" s="72"/>
      <c r="I357" s="73"/>
      <c r="J357" s="74"/>
      <c r="K357" s="73"/>
      <c r="L357" s="73"/>
      <c r="M357" s="73"/>
      <c r="N357" s="73"/>
      <c r="O357" s="73"/>
      <c r="P357" s="73"/>
      <c r="Q357" s="75"/>
      <c r="R357" s="76" t="s">
        <v>1026</v>
      </c>
    </row>
    <row r="358" spans="1:18" ht="56.25" x14ac:dyDescent="0.2">
      <c r="A358" s="77" t="s">
        <v>83</v>
      </c>
      <c r="B358" s="78" t="s">
        <v>614</v>
      </c>
      <c r="C358" s="78" t="s">
        <v>129</v>
      </c>
      <c r="D358" s="78" t="s">
        <v>47</v>
      </c>
      <c r="E358" s="78" t="s">
        <v>931</v>
      </c>
      <c r="F358" s="79" t="s">
        <v>503</v>
      </c>
      <c r="G358" s="80" t="s">
        <v>668</v>
      </c>
      <c r="H358" s="81"/>
      <c r="I358" s="82"/>
      <c r="J358" s="83"/>
      <c r="K358" s="84"/>
      <c r="L358" s="84"/>
      <c r="M358" s="84"/>
      <c r="N358" s="84"/>
      <c r="O358" s="84"/>
      <c r="P358" s="84"/>
      <c r="Q358" s="85"/>
      <c r="R358" s="86" t="s">
        <v>1026</v>
      </c>
    </row>
    <row r="359" spans="1:18" ht="56.25" x14ac:dyDescent="0.2">
      <c r="A359" s="68" t="s">
        <v>83</v>
      </c>
      <c r="B359" s="69" t="s">
        <v>38</v>
      </c>
      <c r="C359" s="69" t="s">
        <v>449</v>
      </c>
      <c r="D359" s="69" t="s">
        <v>47</v>
      </c>
      <c r="E359" s="69" t="s">
        <v>931</v>
      </c>
      <c r="F359" s="70" t="s">
        <v>492</v>
      </c>
      <c r="G359" s="71" t="s">
        <v>668</v>
      </c>
      <c r="H359" s="72"/>
      <c r="I359" s="73"/>
      <c r="J359" s="74"/>
      <c r="K359" s="73"/>
      <c r="L359" s="73"/>
      <c r="M359" s="73"/>
      <c r="N359" s="73"/>
      <c r="O359" s="73"/>
      <c r="P359" s="73"/>
      <c r="Q359" s="75"/>
      <c r="R359" s="76" t="s">
        <v>1026</v>
      </c>
    </row>
    <row r="360" spans="1:18" ht="56.25" x14ac:dyDescent="0.2">
      <c r="A360" s="77" t="s">
        <v>83</v>
      </c>
      <c r="B360" s="78" t="s">
        <v>38</v>
      </c>
      <c r="C360" s="78" t="s">
        <v>449</v>
      </c>
      <c r="D360" s="78" t="s">
        <v>47</v>
      </c>
      <c r="E360" s="78" t="s">
        <v>931</v>
      </c>
      <c r="F360" s="79" t="s">
        <v>494</v>
      </c>
      <c r="G360" s="80" t="s">
        <v>668</v>
      </c>
      <c r="H360" s="81"/>
      <c r="I360" s="82"/>
      <c r="J360" s="83"/>
      <c r="K360" s="84"/>
      <c r="L360" s="84"/>
      <c r="M360" s="84"/>
      <c r="N360" s="84"/>
      <c r="O360" s="84"/>
      <c r="P360" s="84"/>
      <c r="Q360" s="85"/>
      <c r="R360" s="86" t="s">
        <v>1026</v>
      </c>
    </row>
    <row r="361" spans="1:18" ht="90" x14ac:dyDescent="0.2">
      <c r="A361" s="68" t="s">
        <v>83</v>
      </c>
      <c r="B361" s="69" t="s">
        <v>38</v>
      </c>
      <c r="C361" s="69" t="s">
        <v>449</v>
      </c>
      <c r="D361" s="69" t="s">
        <v>47</v>
      </c>
      <c r="E361" s="69" t="s">
        <v>932</v>
      </c>
      <c r="F361" s="70" t="s">
        <v>492</v>
      </c>
      <c r="G361" s="71" t="s">
        <v>504</v>
      </c>
      <c r="H361" s="72">
        <v>42573</v>
      </c>
      <c r="I361" s="73"/>
      <c r="J361" s="74"/>
      <c r="K361" s="73"/>
      <c r="L361" s="73"/>
      <c r="M361" s="73"/>
      <c r="N361" s="73"/>
      <c r="O361" s="73"/>
      <c r="P361" s="73"/>
      <c r="Q361" s="75"/>
      <c r="R361" s="76" t="s">
        <v>1026</v>
      </c>
    </row>
    <row r="362" spans="1:18" ht="90" x14ac:dyDescent="0.2">
      <c r="A362" s="77" t="s">
        <v>83</v>
      </c>
      <c r="B362" s="78" t="s">
        <v>38</v>
      </c>
      <c r="C362" s="78" t="s">
        <v>449</v>
      </c>
      <c r="D362" s="78" t="s">
        <v>47</v>
      </c>
      <c r="E362" s="78" t="s">
        <v>932</v>
      </c>
      <c r="F362" s="79" t="s">
        <v>494</v>
      </c>
      <c r="G362" s="80" t="s">
        <v>504</v>
      </c>
      <c r="H362" s="81">
        <v>42635</v>
      </c>
      <c r="I362" s="82"/>
      <c r="J362" s="83"/>
      <c r="K362" s="84"/>
      <c r="L362" s="84"/>
      <c r="M362" s="84"/>
      <c r="N362" s="84"/>
      <c r="O362" s="84"/>
      <c r="P362" s="84"/>
      <c r="Q362" s="85"/>
      <c r="R362" s="86" t="s">
        <v>1026</v>
      </c>
    </row>
    <row r="363" spans="1:18" ht="90" x14ac:dyDescent="0.2">
      <c r="A363" s="68" t="s">
        <v>83</v>
      </c>
      <c r="B363" s="69" t="s">
        <v>38</v>
      </c>
      <c r="C363" s="69" t="s">
        <v>449</v>
      </c>
      <c r="D363" s="69" t="s">
        <v>47</v>
      </c>
      <c r="E363" s="69" t="s">
        <v>932</v>
      </c>
      <c r="F363" s="70" t="s">
        <v>500</v>
      </c>
      <c r="G363" s="71" t="s">
        <v>504</v>
      </c>
      <c r="H363" s="72"/>
      <c r="I363" s="73"/>
      <c r="J363" s="74"/>
      <c r="K363" s="73"/>
      <c r="L363" s="73"/>
      <c r="M363" s="73"/>
      <c r="N363" s="73"/>
      <c r="O363" s="73"/>
      <c r="P363" s="73"/>
      <c r="Q363" s="75"/>
      <c r="R363" s="76" t="s">
        <v>1026</v>
      </c>
    </row>
    <row r="364" spans="1:18" ht="90" x14ac:dyDescent="0.2">
      <c r="A364" s="77" t="s">
        <v>83</v>
      </c>
      <c r="B364" s="78" t="s">
        <v>38</v>
      </c>
      <c r="C364" s="78" t="s">
        <v>449</v>
      </c>
      <c r="D364" s="78" t="s">
        <v>47</v>
      </c>
      <c r="E364" s="78" t="s">
        <v>932</v>
      </c>
      <c r="F364" s="79" t="s">
        <v>501</v>
      </c>
      <c r="G364" s="80" t="s">
        <v>504</v>
      </c>
      <c r="H364" s="81"/>
      <c r="I364" s="82"/>
      <c r="J364" s="83"/>
      <c r="K364" s="84"/>
      <c r="L364" s="84"/>
      <c r="M364" s="84"/>
      <c r="N364" s="84"/>
      <c r="O364" s="84"/>
      <c r="P364" s="84"/>
      <c r="Q364" s="85"/>
      <c r="R364" s="86" t="s">
        <v>1026</v>
      </c>
    </row>
    <row r="365" spans="1:18" ht="90" x14ac:dyDescent="0.2">
      <c r="A365" s="68" t="s">
        <v>83</v>
      </c>
      <c r="B365" s="69" t="s">
        <v>38</v>
      </c>
      <c r="C365" s="69" t="s">
        <v>449</v>
      </c>
      <c r="D365" s="69" t="s">
        <v>47</v>
      </c>
      <c r="E365" s="69" t="s">
        <v>932</v>
      </c>
      <c r="F365" s="70" t="s">
        <v>502</v>
      </c>
      <c r="G365" s="71" t="s">
        <v>504</v>
      </c>
      <c r="H365" s="72"/>
      <c r="I365" s="73"/>
      <c r="J365" s="74"/>
      <c r="K365" s="73"/>
      <c r="L365" s="73"/>
      <c r="M365" s="73"/>
      <c r="N365" s="73"/>
      <c r="O365" s="73"/>
      <c r="P365" s="73"/>
      <c r="Q365" s="75"/>
      <c r="R365" s="76" t="s">
        <v>1026</v>
      </c>
    </row>
    <row r="366" spans="1:18" ht="90" x14ac:dyDescent="0.2">
      <c r="A366" s="77" t="s">
        <v>83</v>
      </c>
      <c r="B366" s="78" t="s">
        <v>38</v>
      </c>
      <c r="C366" s="78" t="s">
        <v>449</v>
      </c>
      <c r="D366" s="78" t="s">
        <v>47</v>
      </c>
      <c r="E366" s="78" t="s">
        <v>932</v>
      </c>
      <c r="F366" s="79" t="s">
        <v>503</v>
      </c>
      <c r="G366" s="80" t="s">
        <v>504</v>
      </c>
      <c r="H366" s="81"/>
      <c r="I366" s="82"/>
      <c r="J366" s="83"/>
      <c r="K366" s="84"/>
      <c r="L366" s="84"/>
      <c r="M366" s="84"/>
      <c r="N366" s="84"/>
      <c r="O366" s="84"/>
      <c r="P366" s="84"/>
      <c r="Q366" s="85"/>
      <c r="R366" s="86" t="s">
        <v>1026</v>
      </c>
    </row>
    <row r="367" spans="1:18" ht="90" x14ac:dyDescent="0.2">
      <c r="A367" s="68" t="s">
        <v>83</v>
      </c>
      <c r="B367" s="69" t="s">
        <v>38</v>
      </c>
      <c r="C367" s="69" t="s">
        <v>495</v>
      </c>
      <c r="D367" s="69" t="s">
        <v>47</v>
      </c>
      <c r="E367" s="69" t="s">
        <v>932</v>
      </c>
      <c r="F367" s="70" t="s">
        <v>496</v>
      </c>
      <c r="G367" s="71" t="s">
        <v>504</v>
      </c>
      <c r="H367" s="72"/>
      <c r="I367" s="73"/>
      <c r="J367" s="74"/>
      <c r="K367" s="73"/>
      <c r="L367" s="73"/>
      <c r="M367" s="73"/>
      <c r="N367" s="73"/>
      <c r="O367" s="73"/>
      <c r="P367" s="73"/>
      <c r="Q367" s="75"/>
      <c r="R367" s="76" t="s">
        <v>1026</v>
      </c>
    </row>
    <row r="368" spans="1:18" ht="90" x14ac:dyDescent="0.2">
      <c r="A368" s="77" t="s">
        <v>83</v>
      </c>
      <c r="B368" s="78" t="s">
        <v>614</v>
      </c>
      <c r="C368" s="78" t="s">
        <v>129</v>
      </c>
      <c r="D368" s="78" t="s">
        <v>47</v>
      </c>
      <c r="E368" s="78" t="s">
        <v>932</v>
      </c>
      <c r="F368" s="79" t="s">
        <v>497</v>
      </c>
      <c r="G368" s="80" t="s">
        <v>504</v>
      </c>
      <c r="H368" s="81"/>
      <c r="I368" s="82"/>
      <c r="J368" s="83"/>
      <c r="K368" s="84"/>
      <c r="L368" s="84"/>
      <c r="M368" s="84"/>
      <c r="N368" s="84"/>
      <c r="O368" s="84"/>
      <c r="P368" s="84"/>
      <c r="Q368" s="85"/>
      <c r="R368" s="86" t="s">
        <v>1026</v>
      </c>
    </row>
    <row r="369" spans="1:18" ht="90" x14ac:dyDescent="0.2">
      <c r="A369" s="68" t="s">
        <v>83</v>
      </c>
      <c r="B369" s="69" t="s">
        <v>38</v>
      </c>
      <c r="C369" s="69" t="s">
        <v>449</v>
      </c>
      <c r="D369" s="69" t="s">
        <v>47</v>
      </c>
      <c r="E369" s="69" t="s">
        <v>932</v>
      </c>
      <c r="F369" s="70" t="s">
        <v>498</v>
      </c>
      <c r="G369" s="71" t="s">
        <v>504</v>
      </c>
      <c r="H369" s="72"/>
      <c r="I369" s="73"/>
      <c r="J369" s="74"/>
      <c r="K369" s="73"/>
      <c r="L369" s="73"/>
      <c r="M369" s="73"/>
      <c r="N369" s="73"/>
      <c r="O369" s="73"/>
      <c r="P369" s="73"/>
      <c r="Q369" s="75"/>
      <c r="R369" s="76" t="s">
        <v>1026</v>
      </c>
    </row>
    <row r="370" spans="1:18" ht="90" x14ac:dyDescent="0.2">
      <c r="A370" s="77" t="s">
        <v>83</v>
      </c>
      <c r="B370" s="78" t="s">
        <v>38</v>
      </c>
      <c r="C370" s="78" t="s">
        <v>449</v>
      </c>
      <c r="D370" s="78" t="s">
        <v>47</v>
      </c>
      <c r="E370" s="78" t="s">
        <v>932</v>
      </c>
      <c r="F370" s="79" t="s">
        <v>499</v>
      </c>
      <c r="G370" s="80" t="s">
        <v>504</v>
      </c>
      <c r="H370" s="81"/>
      <c r="I370" s="82"/>
      <c r="J370" s="83"/>
      <c r="K370" s="84"/>
      <c r="L370" s="84"/>
      <c r="M370" s="84"/>
      <c r="N370" s="84"/>
      <c r="O370" s="84"/>
      <c r="P370" s="84"/>
      <c r="Q370" s="85"/>
      <c r="R370" s="86" t="s">
        <v>1026</v>
      </c>
    </row>
    <row r="371" spans="1:18" ht="45" x14ac:dyDescent="0.2">
      <c r="A371" s="68" t="s">
        <v>83</v>
      </c>
      <c r="B371" s="69" t="s">
        <v>38</v>
      </c>
      <c r="C371" s="69" t="s">
        <v>449</v>
      </c>
      <c r="D371" s="69" t="s">
        <v>47</v>
      </c>
      <c r="E371" s="69" t="s">
        <v>505</v>
      </c>
      <c r="F371" s="70" t="s">
        <v>500</v>
      </c>
      <c r="G371" s="71" t="s">
        <v>506</v>
      </c>
      <c r="H371" s="72"/>
      <c r="I371" s="73"/>
      <c r="J371" s="74"/>
      <c r="K371" s="73"/>
      <c r="L371" s="73"/>
      <c r="M371" s="73"/>
      <c r="N371" s="73"/>
      <c r="O371" s="73"/>
      <c r="P371" s="73"/>
      <c r="Q371" s="75"/>
      <c r="R371" s="76" t="s">
        <v>1026</v>
      </c>
    </row>
    <row r="372" spans="1:18" ht="45" x14ac:dyDescent="0.2">
      <c r="A372" s="77" t="s">
        <v>83</v>
      </c>
      <c r="B372" s="78" t="s">
        <v>38</v>
      </c>
      <c r="C372" s="78" t="s">
        <v>449</v>
      </c>
      <c r="D372" s="78" t="s">
        <v>47</v>
      </c>
      <c r="E372" s="78" t="s">
        <v>505</v>
      </c>
      <c r="F372" s="79" t="s">
        <v>501</v>
      </c>
      <c r="G372" s="80" t="s">
        <v>506</v>
      </c>
      <c r="H372" s="81"/>
      <c r="I372" s="82"/>
      <c r="J372" s="83"/>
      <c r="K372" s="84"/>
      <c r="L372" s="84"/>
      <c r="M372" s="84"/>
      <c r="N372" s="84"/>
      <c r="O372" s="84"/>
      <c r="P372" s="84"/>
      <c r="Q372" s="85"/>
      <c r="R372" s="86" t="s">
        <v>1026</v>
      </c>
    </row>
    <row r="373" spans="1:18" ht="45" x14ac:dyDescent="0.2">
      <c r="A373" s="68" t="s">
        <v>83</v>
      </c>
      <c r="B373" s="69" t="s">
        <v>38</v>
      </c>
      <c r="C373" s="69" t="s">
        <v>449</v>
      </c>
      <c r="D373" s="69" t="s">
        <v>47</v>
      </c>
      <c r="E373" s="69" t="s">
        <v>505</v>
      </c>
      <c r="F373" s="70" t="s">
        <v>502</v>
      </c>
      <c r="G373" s="71" t="s">
        <v>506</v>
      </c>
      <c r="H373" s="72"/>
      <c r="I373" s="73"/>
      <c r="J373" s="74"/>
      <c r="K373" s="73"/>
      <c r="L373" s="73"/>
      <c r="M373" s="73"/>
      <c r="N373" s="73"/>
      <c r="O373" s="73"/>
      <c r="P373" s="73"/>
      <c r="Q373" s="75"/>
      <c r="R373" s="76" t="s">
        <v>1026</v>
      </c>
    </row>
    <row r="374" spans="1:18" ht="45" x14ac:dyDescent="0.2">
      <c r="A374" s="77" t="s">
        <v>83</v>
      </c>
      <c r="B374" s="78" t="s">
        <v>38</v>
      </c>
      <c r="C374" s="78" t="s">
        <v>449</v>
      </c>
      <c r="D374" s="78" t="s">
        <v>47</v>
      </c>
      <c r="E374" s="78" t="s">
        <v>505</v>
      </c>
      <c r="F374" s="79" t="s">
        <v>507</v>
      </c>
      <c r="G374" s="80" t="s">
        <v>506</v>
      </c>
      <c r="H374" s="81"/>
      <c r="I374" s="82"/>
      <c r="J374" s="83"/>
      <c r="K374" s="84"/>
      <c r="L374" s="84"/>
      <c r="M374" s="84"/>
      <c r="N374" s="84"/>
      <c r="O374" s="84"/>
      <c r="P374" s="84"/>
      <c r="Q374" s="85"/>
      <c r="R374" s="86" t="s">
        <v>1026</v>
      </c>
    </row>
    <row r="375" spans="1:18" ht="45" x14ac:dyDescent="0.2">
      <c r="A375" s="68" t="s">
        <v>83</v>
      </c>
      <c r="B375" s="69" t="s">
        <v>38</v>
      </c>
      <c r="C375" s="69" t="s">
        <v>449</v>
      </c>
      <c r="D375" s="69" t="s">
        <v>47</v>
      </c>
      <c r="E375" s="69" t="s">
        <v>505</v>
      </c>
      <c r="F375" s="70" t="s">
        <v>492</v>
      </c>
      <c r="G375" s="71" t="s">
        <v>506</v>
      </c>
      <c r="H375" s="72"/>
      <c r="I375" s="73"/>
      <c r="J375" s="74"/>
      <c r="K375" s="73"/>
      <c r="L375" s="73"/>
      <c r="M375" s="73"/>
      <c r="N375" s="73"/>
      <c r="O375" s="73"/>
      <c r="P375" s="73"/>
      <c r="Q375" s="75"/>
      <c r="R375" s="76" t="s">
        <v>1026</v>
      </c>
    </row>
    <row r="376" spans="1:18" ht="45" x14ac:dyDescent="0.2">
      <c r="A376" s="77" t="s">
        <v>83</v>
      </c>
      <c r="B376" s="78" t="s">
        <v>38</v>
      </c>
      <c r="C376" s="78" t="s">
        <v>449</v>
      </c>
      <c r="D376" s="78" t="s">
        <v>47</v>
      </c>
      <c r="E376" s="78" t="s">
        <v>505</v>
      </c>
      <c r="F376" s="79" t="s">
        <v>494</v>
      </c>
      <c r="G376" s="80" t="s">
        <v>506</v>
      </c>
      <c r="H376" s="81"/>
      <c r="I376" s="82"/>
      <c r="J376" s="83"/>
      <c r="K376" s="84"/>
      <c r="L376" s="84"/>
      <c r="M376" s="84"/>
      <c r="N376" s="84"/>
      <c r="O376" s="84"/>
      <c r="P376" s="84"/>
      <c r="Q376" s="85"/>
      <c r="R376" s="86" t="s">
        <v>1026</v>
      </c>
    </row>
    <row r="377" spans="1:18" ht="45" x14ac:dyDescent="0.2">
      <c r="A377" s="68" t="s">
        <v>83</v>
      </c>
      <c r="B377" s="69" t="s">
        <v>38</v>
      </c>
      <c r="C377" s="69" t="s">
        <v>495</v>
      </c>
      <c r="D377" s="69" t="s">
        <v>47</v>
      </c>
      <c r="E377" s="69" t="s">
        <v>505</v>
      </c>
      <c r="F377" s="70" t="s">
        <v>496</v>
      </c>
      <c r="G377" s="71" t="s">
        <v>506</v>
      </c>
      <c r="H377" s="72"/>
      <c r="I377" s="73"/>
      <c r="J377" s="74"/>
      <c r="K377" s="73"/>
      <c r="L377" s="73"/>
      <c r="M377" s="73"/>
      <c r="N377" s="73"/>
      <c r="O377" s="73"/>
      <c r="P377" s="73"/>
      <c r="Q377" s="75"/>
      <c r="R377" s="76" t="s">
        <v>1026</v>
      </c>
    </row>
    <row r="378" spans="1:18" ht="56.25" x14ac:dyDescent="0.2">
      <c r="A378" s="77" t="s">
        <v>83</v>
      </c>
      <c r="B378" s="78" t="s">
        <v>614</v>
      </c>
      <c r="C378" s="78" t="s">
        <v>129</v>
      </c>
      <c r="D378" s="78" t="s">
        <v>47</v>
      </c>
      <c r="E378" s="78" t="s">
        <v>505</v>
      </c>
      <c r="F378" s="79" t="s">
        <v>497</v>
      </c>
      <c r="G378" s="80" t="s">
        <v>506</v>
      </c>
      <c r="H378" s="81"/>
      <c r="I378" s="82"/>
      <c r="J378" s="83"/>
      <c r="K378" s="84"/>
      <c r="L378" s="84"/>
      <c r="M378" s="84"/>
      <c r="N378" s="84"/>
      <c r="O378" s="84"/>
      <c r="P378" s="84"/>
      <c r="Q378" s="85"/>
      <c r="R378" s="86" t="s">
        <v>1026</v>
      </c>
    </row>
    <row r="379" spans="1:18" ht="45" x14ac:dyDescent="0.2">
      <c r="A379" s="68" t="s">
        <v>83</v>
      </c>
      <c r="B379" s="69" t="s">
        <v>38</v>
      </c>
      <c r="C379" s="69" t="s">
        <v>449</v>
      </c>
      <c r="D379" s="69" t="s">
        <v>47</v>
      </c>
      <c r="E379" s="69" t="s">
        <v>505</v>
      </c>
      <c r="F379" s="70" t="s">
        <v>498</v>
      </c>
      <c r="G379" s="71" t="s">
        <v>506</v>
      </c>
      <c r="H379" s="72"/>
      <c r="I379" s="73"/>
      <c r="J379" s="74"/>
      <c r="K379" s="73"/>
      <c r="L379" s="73"/>
      <c r="M379" s="73"/>
      <c r="N379" s="73"/>
      <c r="O379" s="73"/>
      <c r="P379" s="73"/>
      <c r="Q379" s="75"/>
      <c r="R379" s="76" t="s">
        <v>1026</v>
      </c>
    </row>
    <row r="380" spans="1:18" ht="45" x14ac:dyDescent="0.2">
      <c r="A380" s="77" t="s">
        <v>83</v>
      </c>
      <c r="B380" s="78" t="s">
        <v>38</v>
      </c>
      <c r="C380" s="78" t="s">
        <v>449</v>
      </c>
      <c r="D380" s="78" t="s">
        <v>47</v>
      </c>
      <c r="E380" s="78" t="s">
        <v>505</v>
      </c>
      <c r="F380" s="79" t="s">
        <v>499</v>
      </c>
      <c r="G380" s="80" t="s">
        <v>506</v>
      </c>
      <c r="H380" s="81"/>
      <c r="I380" s="82"/>
      <c r="J380" s="83"/>
      <c r="K380" s="84"/>
      <c r="L380" s="84"/>
      <c r="M380" s="84"/>
      <c r="N380" s="84"/>
      <c r="O380" s="84"/>
      <c r="P380" s="84"/>
      <c r="Q380" s="85"/>
      <c r="R380" s="86" t="s">
        <v>1026</v>
      </c>
    </row>
    <row r="381" spans="1:18" ht="56.25" x14ac:dyDescent="0.2">
      <c r="A381" s="68" t="s">
        <v>83</v>
      </c>
      <c r="B381" s="69" t="s">
        <v>38</v>
      </c>
      <c r="C381" s="69" t="s">
        <v>449</v>
      </c>
      <c r="D381" s="69" t="s">
        <v>47</v>
      </c>
      <c r="E381" s="69" t="s">
        <v>508</v>
      </c>
      <c r="F381" s="70" t="s">
        <v>492</v>
      </c>
      <c r="G381" s="71" t="s">
        <v>509</v>
      </c>
      <c r="H381" s="72">
        <v>42471</v>
      </c>
      <c r="I381" s="73"/>
      <c r="J381" s="74">
        <v>0</v>
      </c>
      <c r="K381" s="73"/>
      <c r="L381" s="73"/>
      <c r="M381" s="73"/>
      <c r="N381" s="73"/>
      <c r="O381" s="73"/>
      <c r="P381" s="73"/>
      <c r="Q381" s="75"/>
      <c r="R381" s="76" t="s">
        <v>1026</v>
      </c>
    </row>
    <row r="382" spans="1:18" ht="56.25" x14ac:dyDescent="0.2">
      <c r="A382" s="77" t="s">
        <v>83</v>
      </c>
      <c r="B382" s="78" t="s">
        <v>38</v>
      </c>
      <c r="C382" s="78" t="s">
        <v>449</v>
      </c>
      <c r="D382" s="78" t="s">
        <v>47</v>
      </c>
      <c r="E382" s="78" t="s">
        <v>508</v>
      </c>
      <c r="F382" s="79" t="s">
        <v>494</v>
      </c>
      <c r="G382" s="80" t="s">
        <v>509</v>
      </c>
      <c r="H382" s="81">
        <v>42501</v>
      </c>
      <c r="I382" s="82"/>
      <c r="J382" s="83"/>
      <c r="K382" s="84"/>
      <c r="L382" s="84"/>
      <c r="M382" s="84"/>
      <c r="N382" s="84"/>
      <c r="O382" s="84"/>
      <c r="P382" s="84"/>
      <c r="Q382" s="85"/>
      <c r="R382" s="86" t="s">
        <v>1026</v>
      </c>
    </row>
    <row r="383" spans="1:18" ht="56.25" x14ac:dyDescent="0.2">
      <c r="A383" s="68" t="s">
        <v>83</v>
      </c>
      <c r="B383" s="69" t="s">
        <v>38</v>
      </c>
      <c r="C383" s="69" t="s">
        <v>449</v>
      </c>
      <c r="D383" s="69" t="s">
        <v>47</v>
      </c>
      <c r="E383" s="69" t="s">
        <v>508</v>
      </c>
      <c r="F383" s="70" t="s">
        <v>496</v>
      </c>
      <c r="G383" s="71" t="s">
        <v>509</v>
      </c>
      <c r="H383" s="72">
        <v>42715</v>
      </c>
      <c r="I383" s="73"/>
      <c r="J383" s="74"/>
      <c r="K383" s="73"/>
      <c r="L383" s="73"/>
      <c r="M383" s="73"/>
      <c r="N383" s="73"/>
      <c r="O383" s="73"/>
      <c r="P383" s="73"/>
      <c r="Q383" s="75"/>
      <c r="R383" s="76" t="s">
        <v>1026</v>
      </c>
    </row>
    <row r="384" spans="1:18" ht="56.25" x14ac:dyDescent="0.2">
      <c r="A384" s="77" t="s">
        <v>83</v>
      </c>
      <c r="B384" s="78" t="s">
        <v>38</v>
      </c>
      <c r="C384" s="78" t="s">
        <v>449</v>
      </c>
      <c r="D384" s="78" t="s">
        <v>47</v>
      </c>
      <c r="E384" s="78" t="s">
        <v>508</v>
      </c>
      <c r="F384" s="79" t="s">
        <v>497</v>
      </c>
      <c r="G384" s="80" t="s">
        <v>509</v>
      </c>
      <c r="H384" s="81">
        <v>42715</v>
      </c>
      <c r="I384" s="82"/>
      <c r="J384" s="83"/>
      <c r="K384" s="84"/>
      <c r="L384" s="84"/>
      <c r="M384" s="84"/>
      <c r="N384" s="84"/>
      <c r="O384" s="84"/>
      <c r="P384" s="84"/>
      <c r="Q384" s="85"/>
      <c r="R384" s="86" t="s">
        <v>1026</v>
      </c>
    </row>
    <row r="385" spans="1:18" ht="56.25" x14ac:dyDescent="0.2">
      <c r="A385" s="68" t="s">
        <v>83</v>
      </c>
      <c r="B385" s="69" t="s">
        <v>38</v>
      </c>
      <c r="C385" s="69" t="s">
        <v>449</v>
      </c>
      <c r="D385" s="69" t="s">
        <v>47</v>
      </c>
      <c r="E385" s="69" t="s">
        <v>508</v>
      </c>
      <c r="F385" s="70" t="s">
        <v>498</v>
      </c>
      <c r="G385" s="71" t="s">
        <v>509</v>
      </c>
      <c r="H385" s="72">
        <v>42715</v>
      </c>
      <c r="I385" s="73"/>
      <c r="J385" s="74"/>
      <c r="K385" s="73"/>
      <c r="L385" s="73"/>
      <c r="M385" s="73"/>
      <c r="N385" s="73"/>
      <c r="O385" s="73"/>
      <c r="P385" s="73"/>
      <c r="Q385" s="75"/>
      <c r="R385" s="76" t="s">
        <v>1026</v>
      </c>
    </row>
    <row r="386" spans="1:18" ht="56.25" x14ac:dyDescent="0.2">
      <c r="A386" s="77" t="s">
        <v>83</v>
      </c>
      <c r="B386" s="78" t="s">
        <v>38</v>
      </c>
      <c r="C386" s="78" t="s">
        <v>449</v>
      </c>
      <c r="D386" s="78" t="s">
        <v>47</v>
      </c>
      <c r="E386" s="78" t="s">
        <v>508</v>
      </c>
      <c r="F386" s="79" t="s">
        <v>499</v>
      </c>
      <c r="G386" s="80" t="s">
        <v>509</v>
      </c>
      <c r="H386" s="81">
        <v>42715</v>
      </c>
      <c r="I386" s="82"/>
      <c r="J386" s="83"/>
      <c r="K386" s="84"/>
      <c r="L386" s="84"/>
      <c r="M386" s="84"/>
      <c r="N386" s="84"/>
      <c r="O386" s="84"/>
      <c r="P386" s="84"/>
      <c r="Q386" s="85"/>
      <c r="R386" s="86" t="s">
        <v>1026</v>
      </c>
    </row>
    <row r="387" spans="1:18" ht="56.25" x14ac:dyDescent="0.2">
      <c r="A387" s="68" t="s">
        <v>83</v>
      </c>
      <c r="B387" s="69" t="s">
        <v>38</v>
      </c>
      <c r="C387" s="69" t="s">
        <v>495</v>
      </c>
      <c r="D387" s="69" t="s">
        <v>47</v>
      </c>
      <c r="E387" s="69" t="s">
        <v>508</v>
      </c>
      <c r="F387" s="70" t="s">
        <v>500</v>
      </c>
      <c r="G387" s="71" t="s">
        <v>509</v>
      </c>
      <c r="H387" s="72"/>
      <c r="I387" s="73"/>
      <c r="J387" s="74"/>
      <c r="K387" s="73"/>
      <c r="L387" s="73"/>
      <c r="M387" s="73"/>
      <c r="N387" s="73"/>
      <c r="O387" s="73"/>
      <c r="P387" s="73"/>
      <c r="Q387" s="75"/>
      <c r="R387" s="76" t="s">
        <v>1026</v>
      </c>
    </row>
    <row r="388" spans="1:18" ht="56.25" x14ac:dyDescent="0.2">
      <c r="A388" s="77" t="s">
        <v>83</v>
      </c>
      <c r="B388" s="78" t="s">
        <v>614</v>
      </c>
      <c r="C388" s="78" t="s">
        <v>129</v>
      </c>
      <c r="D388" s="78" t="s">
        <v>47</v>
      </c>
      <c r="E388" s="78" t="s">
        <v>508</v>
      </c>
      <c r="F388" s="79" t="s">
        <v>501</v>
      </c>
      <c r="G388" s="80" t="s">
        <v>509</v>
      </c>
      <c r="H388" s="81"/>
      <c r="I388" s="82"/>
      <c r="J388" s="83"/>
      <c r="K388" s="84"/>
      <c r="L388" s="84"/>
      <c r="M388" s="84"/>
      <c r="N388" s="84"/>
      <c r="O388" s="84"/>
      <c r="P388" s="84"/>
      <c r="Q388" s="85"/>
      <c r="R388" s="86" t="s">
        <v>1026</v>
      </c>
    </row>
    <row r="389" spans="1:18" ht="56.25" x14ac:dyDescent="0.2">
      <c r="A389" s="68" t="s">
        <v>83</v>
      </c>
      <c r="B389" s="69" t="s">
        <v>38</v>
      </c>
      <c r="C389" s="69" t="s">
        <v>449</v>
      </c>
      <c r="D389" s="69" t="s">
        <v>47</v>
      </c>
      <c r="E389" s="69" t="s">
        <v>508</v>
      </c>
      <c r="F389" s="70" t="s">
        <v>502</v>
      </c>
      <c r="G389" s="71" t="s">
        <v>509</v>
      </c>
      <c r="H389" s="72"/>
      <c r="I389" s="73"/>
      <c r="J389" s="74"/>
      <c r="K389" s="73"/>
      <c r="L389" s="73"/>
      <c r="M389" s="73"/>
      <c r="N389" s="73"/>
      <c r="O389" s="73"/>
      <c r="P389" s="73"/>
      <c r="Q389" s="75"/>
      <c r="R389" s="76" t="s">
        <v>1026</v>
      </c>
    </row>
    <row r="390" spans="1:18" ht="56.25" x14ac:dyDescent="0.2">
      <c r="A390" s="77" t="s">
        <v>83</v>
      </c>
      <c r="B390" s="78" t="s">
        <v>38</v>
      </c>
      <c r="C390" s="78" t="s">
        <v>449</v>
      </c>
      <c r="D390" s="78" t="s">
        <v>47</v>
      </c>
      <c r="E390" s="78" t="s">
        <v>508</v>
      </c>
      <c r="F390" s="79" t="s">
        <v>507</v>
      </c>
      <c r="G390" s="80" t="s">
        <v>509</v>
      </c>
      <c r="H390" s="81"/>
      <c r="I390" s="82"/>
      <c r="J390" s="83"/>
      <c r="K390" s="84"/>
      <c r="L390" s="84"/>
      <c r="M390" s="84"/>
      <c r="N390" s="84"/>
      <c r="O390" s="84"/>
      <c r="P390" s="84"/>
      <c r="Q390" s="85"/>
      <c r="R390" s="86" t="s">
        <v>1026</v>
      </c>
    </row>
    <row r="391" spans="1:18" ht="67.5" x14ac:dyDescent="0.2">
      <c r="A391" s="68" t="s">
        <v>83</v>
      </c>
      <c r="B391" s="69" t="s">
        <v>38</v>
      </c>
      <c r="C391" s="69" t="s">
        <v>449</v>
      </c>
      <c r="D391" s="69" t="s">
        <v>47</v>
      </c>
      <c r="E391" s="69" t="s">
        <v>510</v>
      </c>
      <c r="F391" s="70" t="s">
        <v>501</v>
      </c>
      <c r="G391" s="71" t="s">
        <v>669</v>
      </c>
      <c r="H391" s="72">
        <v>42406</v>
      </c>
      <c r="I391" s="73"/>
      <c r="J391" s="74">
        <v>0</v>
      </c>
      <c r="K391" s="73"/>
      <c r="L391" s="73"/>
      <c r="M391" s="73"/>
      <c r="N391" s="73"/>
      <c r="O391" s="73"/>
      <c r="P391" s="73"/>
      <c r="Q391" s="75"/>
      <c r="R391" s="76" t="s">
        <v>1026</v>
      </c>
    </row>
    <row r="392" spans="1:18" ht="67.5" x14ac:dyDescent="0.2">
      <c r="A392" s="77" t="s">
        <v>83</v>
      </c>
      <c r="B392" s="78" t="s">
        <v>38</v>
      </c>
      <c r="C392" s="78" t="s">
        <v>449</v>
      </c>
      <c r="D392" s="78" t="s">
        <v>47</v>
      </c>
      <c r="E392" s="78" t="s">
        <v>510</v>
      </c>
      <c r="F392" s="79" t="s">
        <v>502</v>
      </c>
      <c r="G392" s="80" t="s">
        <v>669</v>
      </c>
      <c r="H392" s="81">
        <v>42406</v>
      </c>
      <c r="I392" s="82"/>
      <c r="J392" s="83">
        <v>0</v>
      </c>
      <c r="K392" s="84"/>
      <c r="L392" s="84"/>
      <c r="M392" s="84"/>
      <c r="N392" s="84"/>
      <c r="O392" s="84"/>
      <c r="P392" s="84"/>
      <c r="Q392" s="85"/>
      <c r="R392" s="86" t="s">
        <v>1026</v>
      </c>
    </row>
    <row r="393" spans="1:18" ht="67.5" x14ac:dyDescent="0.2">
      <c r="A393" s="68" t="s">
        <v>83</v>
      </c>
      <c r="B393" s="69" t="s">
        <v>38</v>
      </c>
      <c r="C393" s="69" t="s">
        <v>449</v>
      </c>
      <c r="D393" s="69" t="s">
        <v>47</v>
      </c>
      <c r="E393" s="69" t="s">
        <v>510</v>
      </c>
      <c r="F393" s="70" t="s">
        <v>503</v>
      </c>
      <c r="G393" s="71" t="s">
        <v>669</v>
      </c>
      <c r="H393" s="72">
        <v>42406</v>
      </c>
      <c r="I393" s="73"/>
      <c r="J393" s="74">
        <v>0</v>
      </c>
      <c r="K393" s="73"/>
      <c r="L393" s="73"/>
      <c r="M393" s="73"/>
      <c r="N393" s="73"/>
      <c r="O393" s="73"/>
      <c r="P393" s="73"/>
      <c r="Q393" s="75"/>
      <c r="R393" s="76" t="s">
        <v>1026</v>
      </c>
    </row>
    <row r="394" spans="1:18" ht="67.5" x14ac:dyDescent="0.2">
      <c r="A394" s="77" t="s">
        <v>83</v>
      </c>
      <c r="B394" s="78" t="s">
        <v>38</v>
      </c>
      <c r="C394" s="78" t="s">
        <v>449</v>
      </c>
      <c r="D394" s="78" t="s">
        <v>47</v>
      </c>
      <c r="E394" s="78" t="s">
        <v>510</v>
      </c>
      <c r="F394" s="79" t="s">
        <v>492</v>
      </c>
      <c r="G394" s="80" t="s">
        <v>669</v>
      </c>
      <c r="H394" s="81">
        <v>42620</v>
      </c>
      <c r="I394" s="82"/>
      <c r="J394" s="83"/>
      <c r="K394" s="84"/>
      <c r="L394" s="84"/>
      <c r="M394" s="84"/>
      <c r="N394" s="84"/>
      <c r="O394" s="84"/>
      <c r="P394" s="84"/>
      <c r="Q394" s="85"/>
      <c r="R394" s="86" t="s">
        <v>1026</v>
      </c>
    </row>
    <row r="395" spans="1:18" ht="67.5" x14ac:dyDescent="0.2">
      <c r="A395" s="68" t="s">
        <v>83</v>
      </c>
      <c r="B395" s="69" t="s">
        <v>38</v>
      </c>
      <c r="C395" s="69" t="s">
        <v>449</v>
      </c>
      <c r="D395" s="69" t="s">
        <v>47</v>
      </c>
      <c r="E395" s="69" t="s">
        <v>510</v>
      </c>
      <c r="F395" s="70" t="s">
        <v>494</v>
      </c>
      <c r="G395" s="71" t="s">
        <v>669</v>
      </c>
      <c r="H395" s="72">
        <v>42650</v>
      </c>
      <c r="I395" s="73"/>
      <c r="J395" s="74"/>
      <c r="K395" s="73"/>
      <c r="L395" s="73"/>
      <c r="M395" s="73"/>
      <c r="N395" s="73"/>
      <c r="O395" s="73"/>
      <c r="P395" s="73"/>
      <c r="Q395" s="75"/>
      <c r="R395" s="76" t="s">
        <v>1026</v>
      </c>
    </row>
    <row r="396" spans="1:18" ht="67.5" x14ac:dyDescent="0.2">
      <c r="A396" s="77" t="s">
        <v>83</v>
      </c>
      <c r="B396" s="78" t="s">
        <v>38</v>
      </c>
      <c r="C396" s="78" t="s">
        <v>449</v>
      </c>
      <c r="D396" s="78" t="s">
        <v>47</v>
      </c>
      <c r="E396" s="78" t="s">
        <v>510</v>
      </c>
      <c r="F396" s="79" t="s">
        <v>500</v>
      </c>
      <c r="G396" s="80" t="s">
        <v>669</v>
      </c>
      <c r="H396" s="81"/>
      <c r="I396" s="82"/>
      <c r="J396" s="83"/>
      <c r="K396" s="84"/>
      <c r="L396" s="84"/>
      <c r="M396" s="84"/>
      <c r="N396" s="84"/>
      <c r="O396" s="84"/>
      <c r="P396" s="84"/>
      <c r="Q396" s="85"/>
      <c r="R396" s="86" t="s">
        <v>1026</v>
      </c>
    </row>
    <row r="397" spans="1:18" ht="67.5" x14ac:dyDescent="0.2">
      <c r="A397" s="68" t="s">
        <v>83</v>
      </c>
      <c r="B397" s="69" t="s">
        <v>38</v>
      </c>
      <c r="C397" s="69" t="s">
        <v>495</v>
      </c>
      <c r="D397" s="69" t="s">
        <v>47</v>
      </c>
      <c r="E397" s="69" t="s">
        <v>510</v>
      </c>
      <c r="F397" s="70" t="s">
        <v>496</v>
      </c>
      <c r="G397" s="71" t="s">
        <v>669</v>
      </c>
      <c r="H397" s="72"/>
      <c r="I397" s="73"/>
      <c r="J397" s="74"/>
      <c r="K397" s="73"/>
      <c r="L397" s="73"/>
      <c r="M397" s="73"/>
      <c r="N397" s="73"/>
      <c r="O397" s="73"/>
      <c r="P397" s="73"/>
      <c r="Q397" s="75"/>
      <c r="R397" s="76" t="s">
        <v>1026</v>
      </c>
    </row>
    <row r="398" spans="1:18" ht="67.5" x14ac:dyDescent="0.2">
      <c r="A398" s="77" t="s">
        <v>83</v>
      </c>
      <c r="B398" s="78" t="s">
        <v>614</v>
      </c>
      <c r="C398" s="78" t="s">
        <v>129</v>
      </c>
      <c r="D398" s="78" t="s">
        <v>47</v>
      </c>
      <c r="E398" s="78" t="s">
        <v>510</v>
      </c>
      <c r="F398" s="79" t="s">
        <v>497</v>
      </c>
      <c r="G398" s="80" t="s">
        <v>669</v>
      </c>
      <c r="H398" s="81"/>
      <c r="I398" s="82"/>
      <c r="J398" s="83"/>
      <c r="K398" s="84"/>
      <c r="L398" s="84"/>
      <c r="M398" s="84"/>
      <c r="N398" s="84"/>
      <c r="O398" s="84"/>
      <c r="P398" s="84"/>
      <c r="Q398" s="85"/>
      <c r="R398" s="86" t="s">
        <v>1026</v>
      </c>
    </row>
    <row r="399" spans="1:18" ht="67.5" x14ac:dyDescent="0.2">
      <c r="A399" s="68" t="s">
        <v>83</v>
      </c>
      <c r="B399" s="69" t="s">
        <v>38</v>
      </c>
      <c r="C399" s="69" t="s">
        <v>449</v>
      </c>
      <c r="D399" s="69" t="s">
        <v>47</v>
      </c>
      <c r="E399" s="69" t="s">
        <v>510</v>
      </c>
      <c r="F399" s="70" t="s">
        <v>498</v>
      </c>
      <c r="G399" s="71" t="s">
        <v>669</v>
      </c>
      <c r="H399" s="72"/>
      <c r="I399" s="73"/>
      <c r="J399" s="74"/>
      <c r="K399" s="73"/>
      <c r="L399" s="73"/>
      <c r="M399" s="73"/>
      <c r="N399" s="73"/>
      <c r="O399" s="73"/>
      <c r="P399" s="73"/>
      <c r="Q399" s="75"/>
      <c r="R399" s="76" t="s">
        <v>1026</v>
      </c>
    </row>
    <row r="400" spans="1:18" ht="67.5" x14ac:dyDescent="0.2">
      <c r="A400" s="77" t="s">
        <v>83</v>
      </c>
      <c r="B400" s="78" t="s">
        <v>38</v>
      </c>
      <c r="C400" s="78" t="s">
        <v>449</v>
      </c>
      <c r="D400" s="78" t="s">
        <v>47</v>
      </c>
      <c r="E400" s="78" t="s">
        <v>510</v>
      </c>
      <c r="F400" s="79" t="s">
        <v>499</v>
      </c>
      <c r="G400" s="80" t="s">
        <v>669</v>
      </c>
      <c r="H400" s="81"/>
      <c r="I400" s="82"/>
      <c r="J400" s="83"/>
      <c r="K400" s="84"/>
      <c r="L400" s="84"/>
      <c r="M400" s="84"/>
      <c r="N400" s="84"/>
      <c r="O400" s="84"/>
      <c r="P400" s="84"/>
      <c r="Q400" s="85"/>
      <c r="R400" s="86" t="s">
        <v>1026</v>
      </c>
    </row>
    <row r="401" spans="1:18" ht="45" x14ac:dyDescent="0.2">
      <c r="A401" s="68" t="s">
        <v>83</v>
      </c>
      <c r="B401" s="69" t="s">
        <v>38</v>
      </c>
      <c r="C401" s="69" t="s">
        <v>449</v>
      </c>
      <c r="D401" s="69" t="s">
        <v>47</v>
      </c>
      <c r="E401" s="69" t="s">
        <v>511</v>
      </c>
      <c r="F401" s="70" t="s">
        <v>496</v>
      </c>
      <c r="G401" s="71" t="s">
        <v>512</v>
      </c>
      <c r="H401" s="72">
        <v>42475</v>
      </c>
      <c r="I401" s="73"/>
      <c r="J401" s="74">
        <v>0</v>
      </c>
      <c r="K401" s="73"/>
      <c r="L401" s="73"/>
      <c r="M401" s="73"/>
      <c r="N401" s="73"/>
      <c r="O401" s="73"/>
      <c r="P401" s="73"/>
      <c r="Q401" s="75"/>
      <c r="R401" s="76" t="s">
        <v>1026</v>
      </c>
    </row>
    <row r="402" spans="1:18" ht="45" x14ac:dyDescent="0.2">
      <c r="A402" s="77" t="s">
        <v>83</v>
      </c>
      <c r="B402" s="78" t="s">
        <v>38</v>
      </c>
      <c r="C402" s="78" t="s">
        <v>449</v>
      </c>
      <c r="D402" s="78" t="s">
        <v>47</v>
      </c>
      <c r="E402" s="78" t="s">
        <v>511</v>
      </c>
      <c r="F402" s="79" t="s">
        <v>497</v>
      </c>
      <c r="G402" s="80" t="s">
        <v>512</v>
      </c>
      <c r="H402" s="81">
        <v>42475</v>
      </c>
      <c r="I402" s="82"/>
      <c r="J402" s="83">
        <v>0</v>
      </c>
      <c r="K402" s="84"/>
      <c r="L402" s="84"/>
      <c r="M402" s="84"/>
      <c r="N402" s="84"/>
      <c r="O402" s="84"/>
      <c r="P402" s="84"/>
      <c r="Q402" s="85"/>
      <c r="R402" s="86" t="s">
        <v>1026</v>
      </c>
    </row>
    <row r="403" spans="1:18" ht="45" x14ac:dyDescent="0.2">
      <c r="A403" s="68" t="s">
        <v>83</v>
      </c>
      <c r="B403" s="69" t="s">
        <v>38</v>
      </c>
      <c r="C403" s="69" t="s">
        <v>449</v>
      </c>
      <c r="D403" s="69" t="s">
        <v>47</v>
      </c>
      <c r="E403" s="69" t="s">
        <v>511</v>
      </c>
      <c r="F403" s="70" t="s">
        <v>498</v>
      </c>
      <c r="G403" s="71" t="s">
        <v>512</v>
      </c>
      <c r="H403" s="72">
        <v>42475</v>
      </c>
      <c r="I403" s="73"/>
      <c r="J403" s="74">
        <v>0</v>
      </c>
      <c r="K403" s="73"/>
      <c r="L403" s="73"/>
      <c r="M403" s="73"/>
      <c r="N403" s="73"/>
      <c r="O403" s="73"/>
      <c r="P403" s="73"/>
      <c r="Q403" s="75"/>
      <c r="R403" s="76" t="s">
        <v>1026</v>
      </c>
    </row>
    <row r="404" spans="1:18" ht="45" x14ac:dyDescent="0.2">
      <c r="A404" s="77" t="s">
        <v>83</v>
      </c>
      <c r="B404" s="78" t="s">
        <v>38</v>
      </c>
      <c r="C404" s="78" t="s">
        <v>449</v>
      </c>
      <c r="D404" s="78" t="s">
        <v>47</v>
      </c>
      <c r="E404" s="78" t="s">
        <v>511</v>
      </c>
      <c r="F404" s="79" t="s">
        <v>499</v>
      </c>
      <c r="G404" s="80" t="s">
        <v>512</v>
      </c>
      <c r="H404" s="81">
        <v>42475</v>
      </c>
      <c r="I404" s="82"/>
      <c r="J404" s="83">
        <v>0</v>
      </c>
      <c r="K404" s="84"/>
      <c r="L404" s="84"/>
      <c r="M404" s="84"/>
      <c r="N404" s="84"/>
      <c r="O404" s="84"/>
      <c r="P404" s="84"/>
      <c r="Q404" s="85"/>
      <c r="R404" s="86" t="s">
        <v>1026</v>
      </c>
    </row>
    <row r="405" spans="1:18" ht="45" x14ac:dyDescent="0.2">
      <c r="A405" s="68" t="s">
        <v>83</v>
      </c>
      <c r="B405" s="69" t="s">
        <v>38</v>
      </c>
      <c r="C405" s="69" t="s">
        <v>449</v>
      </c>
      <c r="D405" s="69" t="s">
        <v>47</v>
      </c>
      <c r="E405" s="69" t="s">
        <v>511</v>
      </c>
      <c r="F405" s="70" t="s">
        <v>492</v>
      </c>
      <c r="G405" s="71" t="s">
        <v>512</v>
      </c>
      <c r="H405" s="72">
        <v>42536</v>
      </c>
      <c r="I405" s="73"/>
      <c r="J405" s="74"/>
      <c r="K405" s="73"/>
      <c r="L405" s="73"/>
      <c r="M405" s="73"/>
      <c r="N405" s="73"/>
      <c r="O405" s="73"/>
      <c r="P405" s="73"/>
      <c r="Q405" s="75"/>
      <c r="R405" s="76" t="s">
        <v>1026</v>
      </c>
    </row>
    <row r="406" spans="1:18" ht="45" x14ac:dyDescent="0.2">
      <c r="A406" s="77" t="s">
        <v>83</v>
      </c>
      <c r="B406" s="78" t="s">
        <v>38</v>
      </c>
      <c r="C406" s="78" t="s">
        <v>449</v>
      </c>
      <c r="D406" s="78" t="s">
        <v>47</v>
      </c>
      <c r="E406" s="78" t="s">
        <v>511</v>
      </c>
      <c r="F406" s="79" t="s">
        <v>494</v>
      </c>
      <c r="G406" s="80" t="s">
        <v>512</v>
      </c>
      <c r="H406" s="81">
        <v>42566</v>
      </c>
      <c r="I406" s="82"/>
      <c r="J406" s="83"/>
      <c r="K406" s="84"/>
      <c r="L406" s="84"/>
      <c r="M406" s="84"/>
      <c r="N406" s="84"/>
      <c r="O406" s="84"/>
      <c r="P406" s="84"/>
      <c r="Q406" s="85"/>
      <c r="R406" s="86" t="s">
        <v>1026</v>
      </c>
    </row>
    <row r="407" spans="1:18" ht="45" x14ac:dyDescent="0.2">
      <c r="A407" s="68" t="s">
        <v>83</v>
      </c>
      <c r="B407" s="69" t="s">
        <v>38</v>
      </c>
      <c r="C407" s="69" t="s">
        <v>495</v>
      </c>
      <c r="D407" s="69" t="s">
        <v>47</v>
      </c>
      <c r="E407" s="69" t="s">
        <v>511</v>
      </c>
      <c r="F407" s="70" t="s">
        <v>500</v>
      </c>
      <c r="G407" s="71" t="s">
        <v>512</v>
      </c>
      <c r="H407" s="72"/>
      <c r="I407" s="73"/>
      <c r="J407" s="74"/>
      <c r="K407" s="73"/>
      <c r="L407" s="73"/>
      <c r="M407" s="73"/>
      <c r="N407" s="73"/>
      <c r="O407" s="73"/>
      <c r="P407" s="73"/>
      <c r="Q407" s="75"/>
      <c r="R407" s="76" t="s">
        <v>1026</v>
      </c>
    </row>
    <row r="408" spans="1:18" ht="56.25" x14ac:dyDescent="0.2">
      <c r="A408" s="77" t="s">
        <v>83</v>
      </c>
      <c r="B408" s="78" t="s">
        <v>614</v>
      </c>
      <c r="C408" s="78" t="s">
        <v>129</v>
      </c>
      <c r="D408" s="78" t="s">
        <v>47</v>
      </c>
      <c r="E408" s="78" t="s">
        <v>511</v>
      </c>
      <c r="F408" s="79" t="s">
        <v>501</v>
      </c>
      <c r="G408" s="80" t="s">
        <v>512</v>
      </c>
      <c r="H408" s="81"/>
      <c r="I408" s="82"/>
      <c r="J408" s="83"/>
      <c r="K408" s="84"/>
      <c r="L408" s="84"/>
      <c r="M408" s="84"/>
      <c r="N408" s="84"/>
      <c r="O408" s="84"/>
      <c r="P408" s="84"/>
      <c r="Q408" s="85"/>
      <c r="R408" s="86" t="s">
        <v>1026</v>
      </c>
    </row>
    <row r="409" spans="1:18" ht="45" x14ac:dyDescent="0.2">
      <c r="A409" s="68" t="s">
        <v>83</v>
      </c>
      <c r="B409" s="69" t="s">
        <v>38</v>
      </c>
      <c r="C409" s="69" t="s">
        <v>449</v>
      </c>
      <c r="D409" s="69" t="s">
        <v>47</v>
      </c>
      <c r="E409" s="69" t="s">
        <v>511</v>
      </c>
      <c r="F409" s="70" t="s">
        <v>502</v>
      </c>
      <c r="G409" s="71" t="s">
        <v>512</v>
      </c>
      <c r="H409" s="72"/>
      <c r="I409" s="73"/>
      <c r="J409" s="74"/>
      <c r="K409" s="73"/>
      <c r="L409" s="73"/>
      <c r="M409" s="73"/>
      <c r="N409" s="73"/>
      <c r="O409" s="73"/>
      <c r="P409" s="73"/>
      <c r="Q409" s="75"/>
      <c r="R409" s="76" t="s">
        <v>1026</v>
      </c>
    </row>
    <row r="410" spans="1:18" ht="45" x14ac:dyDescent="0.2">
      <c r="A410" s="77" t="s">
        <v>83</v>
      </c>
      <c r="B410" s="78" t="s">
        <v>38</v>
      </c>
      <c r="C410" s="78" t="s">
        <v>449</v>
      </c>
      <c r="D410" s="78" t="s">
        <v>47</v>
      </c>
      <c r="E410" s="78" t="s">
        <v>511</v>
      </c>
      <c r="F410" s="79" t="s">
        <v>507</v>
      </c>
      <c r="G410" s="80" t="s">
        <v>512</v>
      </c>
      <c r="H410" s="81"/>
      <c r="I410" s="82"/>
      <c r="J410" s="83"/>
      <c r="K410" s="84"/>
      <c r="L410" s="84"/>
      <c r="M410" s="84"/>
      <c r="N410" s="84"/>
      <c r="O410" s="84"/>
      <c r="P410" s="84"/>
      <c r="Q410" s="85"/>
      <c r="R410" s="86" t="s">
        <v>1026</v>
      </c>
    </row>
    <row r="411" spans="1:18" ht="45" x14ac:dyDescent="0.2">
      <c r="A411" s="68" t="s">
        <v>83</v>
      </c>
      <c r="B411" s="69" t="s">
        <v>38</v>
      </c>
      <c r="C411" s="69" t="s">
        <v>449</v>
      </c>
      <c r="D411" s="69" t="s">
        <v>47</v>
      </c>
      <c r="E411" s="69" t="s">
        <v>513</v>
      </c>
      <c r="F411" s="70" t="s">
        <v>501</v>
      </c>
      <c r="G411" s="71" t="s">
        <v>514</v>
      </c>
      <c r="H411" s="72">
        <v>42410</v>
      </c>
      <c r="I411" s="73"/>
      <c r="J411" s="74">
        <v>1</v>
      </c>
      <c r="K411" s="73"/>
      <c r="L411" s="73"/>
      <c r="M411" s="73"/>
      <c r="N411" s="73"/>
      <c r="O411" s="73"/>
      <c r="P411" s="73"/>
      <c r="Q411" s="75"/>
      <c r="R411" s="76" t="s">
        <v>1026</v>
      </c>
    </row>
    <row r="412" spans="1:18" ht="45" x14ac:dyDescent="0.2">
      <c r="A412" s="77" t="s">
        <v>83</v>
      </c>
      <c r="B412" s="78" t="s">
        <v>38</v>
      </c>
      <c r="C412" s="78" t="s">
        <v>449</v>
      </c>
      <c r="D412" s="78" t="s">
        <v>47</v>
      </c>
      <c r="E412" s="78" t="s">
        <v>513</v>
      </c>
      <c r="F412" s="79" t="s">
        <v>502</v>
      </c>
      <c r="G412" s="80" t="s">
        <v>514</v>
      </c>
      <c r="H412" s="81">
        <v>42410</v>
      </c>
      <c r="I412" s="82"/>
      <c r="J412" s="83">
        <v>1</v>
      </c>
      <c r="K412" s="84"/>
      <c r="L412" s="84"/>
      <c r="M412" s="84"/>
      <c r="N412" s="84"/>
      <c r="O412" s="84"/>
      <c r="P412" s="84"/>
      <c r="Q412" s="85"/>
      <c r="R412" s="86" t="s">
        <v>1026</v>
      </c>
    </row>
    <row r="413" spans="1:18" ht="45" x14ac:dyDescent="0.2">
      <c r="A413" s="68" t="s">
        <v>83</v>
      </c>
      <c r="B413" s="69" t="s">
        <v>38</v>
      </c>
      <c r="C413" s="69" t="s">
        <v>449</v>
      </c>
      <c r="D413" s="69" t="s">
        <v>47</v>
      </c>
      <c r="E413" s="69" t="s">
        <v>513</v>
      </c>
      <c r="F413" s="70" t="s">
        <v>507</v>
      </c>
      <c r="G413" s="71" t="s">
        <v>514</v>
      </c>
      <c r="H413" s="72">
        <v>42439</v>
      </c>
      <c r="I413" s="73"/>
      <c r="J413" s="74">
        <v>0.96</v>
      </c>
      <c r="K413" s="73"/>
      <c r="L413" s="73"/>
      <c r="M413" s="73"/>
      <c r="N413" s="73"/>
      <c r="O413" s="73"/>
      <c r="P413" s="73"/>
      <c r="Q413" s="75"/>
      <c r="R413" s="76" t="s">
        <v>1026</v>
      </c>
    </row>
    <row r="414" spans="1:18" ht="45" x14ac:dyDescent="0.2">
      <c r="A414" s="77" t="s">
        <v>83</v>
      </c>
      <c r="B414" s="78" t="s">
        <v>38</v>
      </c>
      <c r="C414" s="78" t="s">
        <v>449</v>
      </c>
      <c r="D414" s="78" t="s">
        <v>47</v>
      </c>
      <c r="E414" s="78" t="s">
        <v>513</v>
      </c>
      <c r="F414" s="79" t="s">
        <v>500</v>
      </c>
      <c r="G414" s="80" t="s">
        <v>514</v>
      </c>
      <c r="H414" s="81"/>
      <c r="I414" s="82"/>
      <c r="J414" s="83"/>
      <c r="K414" s="84"/>
      <c r="L414" s="84"/>
      <c r="M414" s="84"/>
      <c r="N414" s="84"/>
      <c r="O414" s="84"/>
      <c r="P414" s="84"/>
      <c r="Q414" s="85"/>
      <c r="R414" s="86" t="s">
        <v>1026</v>
      </c>
    </row>
    <row r="415" spans="1:18" ht="45" x14ac:dyDescent="0.2">
      <c r="A415" s="68" t="s">
        <v>83</v>
      </c>
      <c r="B415" s="69" t="s">
        <v>38</v>
      </c>
      <c r="C415" s="69" t="s">
        <v>449</v>
      </c>
      <c r="D415" s="69" t="s">
        <v>47</v>
      </c>
      <c r="E415" s="69" t="s">
        <v>513</v>
      </c>
      <c r="F415" s="70" t="s">
        <v>492</v>
      </c>
      <c r="G415" s="71" t="s">
        <v>514</v>
      </c>
      <c r="H415" s="72"/>
      <c r="I415" s="73"/>
      <c r="J415" s="74"/>
      <c r="K415" s="73"/>
      <c r="L415" s="73"/>
      <c r="M415" s="73"/>
      <c r="N415" s="73"/>
      <c r="O415" s="73"/>
      <c r="P415" s="73"/>
      <c r="Q415" s="75"/>
      <c r="R415" s="76" t="s">
        <v>1026</v>
      </c>
    </row>
    <row r="416" spans="1:18" ht="45" x14ac:dyDescent="0.2">
      <c r="A416" s="77" t="s">
        <v>83</v>
      </c>
      <c r="B416" s="78" t="s">
        <v>38</v>
      </c>
      <c r="C416" s="78" t="s">
        <v>449</v>
      </c>
      <c r="D416" s="78" t="s">
        <v>47</v>
      </c>
      <c r="E416" s="78" t="s">
        <v>513</v>
      </c>
      <c r="F416" s="79" t="s">
        <v>494</v>
      </c>
      <c r="G416" s="80" t="s">
        <v>514</v>
      </c>
      <c r="H416" s="81"/>
      <c r="I416" s="82"/>
      <c r="J416" s="83"/>
      <c r="K416" s="84"/>
      <c r="L416" s="84"/>
      <c r="M416" s="84"/>
      <c r="N416" s="84"/>
      <c r="O416" s="84"/>
      <c r="P416" s="84"/>
      <c r="Q416" s="85"/>
      <c r="R416" s="86" t="s">
        <v>1026</v>
      </c>
    </row>
    <row r="417" spans="1:18" ht="45" x14ac:dyDescent="0.2">
      <c r="A417" s="68" t="s">
        <v>83</v>
      </c>
      <c r="B417" s="69" t="s">
        <v>38</v>
      </c>
      <c r="C417" s="69" t="s">
        <v>495</v>
      </c>
      <c r="D417" s="69" t="s">
        <v>47</v>
      </c>
      <c r="E417" s="69" t="s">
        <v>513</v>
      </c>
      <c r="F417" s="70" t="s">
        <v>496</v>
      </c>
      <c r="G417" s="71" t="s">
        <v>514</v>
      </c>
      <c r="H417" s="72"/>
      <c r="I417" s="73"/>
      <c r="J417" s="74"/>
      <c r="K417" s="73"/>
      <c r="L417" s="73"/>
      <c r="M417" s="73"/>
      <c r="N417" s="73"/>
      <c r="O417" s="73"/>
      <c r="P417" s="73"/>
      <c r="Q417" s="75"/>
      <c r="R417" s="76" t="s">
        <v>1026</v>
      </c>
    </row>
    <row r="418" spans="1:18" ht="56.25" x14ac:dyDescent="0.2">
      <c r="A418" s="77" t="s">
        <v>83</v>
      </c>
      <c r="B418" s="78" t="s">
        <v>614</v>
      </c>
      <c r="C418" s="78" t="s">
        <v>129</v>
      </c>
      <c r="D418" s="78" t="s">
        <v>47</v>
      </c>
      <c r="E418" s="78" t="s">
        <v>513</v>
      </c>
      <c r="F418" s="79" t="s">
        <v>497</v>
      </c>
      <c r="G418" s="80" t="s">
        <v>514</v>
      </c>
      <c r="H418" s="81"/>
      <c r="I418" s="82"/>
      <c r="J418" s="83"/>
      <c r="K418" s="84"/>
      <c r="L418" s="84"/>
      <c r="M418" s="84"/>
      <c r="N418" s="84"/>
      <c r="O418" s="84"/>
      <c r="P418" s="84"/>
      <c r="Q418" s="85"/>
      <c r="R418" s="86" t="s">
        <v>1026</v>
      </c>
    </row>
    <row r="419" spans="1:18" ht="45" x14ac:dyDescent="0.2">
      <c r="A419" s="68" t="s">
        <v>83</v>
      </c>
      <c r="B419" s="69" t="s">
        <v>38</v>
      </c>
      <c r="C419" s="69" t="s">
        <v>449</v>
      </c>
      <c r="D419" s="69" t="s">
        <v>47</v>
      </c>
      <c r="E419" s="69" t="s">
        <v>513</v>
      </c>
      <c r="F419" s="70" t="s">
        <v>498</v>
      </c>
      <c r="G419" s="71" t="s">
        <v>514</v>
      </c>
      <c r="H419" s="72"/>
      <c r="I419" s="73"/>
      <c r="J419" s="74"/>
      <c r="K419" s="73"/>
      <c r="L419" s="73"/>
      <c r="M419" s="73"/>
      <c r="N419" s="73"/>
      <c r="O419" s="73"/>
      <c r="P419" s="73"/>
      <c r="Q419" s="75"/>
      <c r="R419" s="76" t="s">
        <v>1026</v>
      </c>
    </row>
    <row r="420" spans="1:18" ht="45" x14ac:dyDescent="0.2">
      <c r="A420" s="77" t="s">
        <v>83</v>
      </c>
      <c r="B420" s="78" t="s">
        <v>38</v>
      </c>
      <c r="C420" s="78" t="s">
        <v>449</v>
      </c>
      <c r="D420" s="78" t="s">
        <v>47</v>
      </c>
      <c r="E420" s="78" t="s">
        <v>513</v>
      </c>
      <c r="F420" s="79" t="s">
        <v>499</v>
      </c>
      <c r="G420" s="80" t="s">
        <v>514</v>
      </c>
      <c r="H420" s="81"/>
      <c r="I420" s="82"/>
      <c r="J420" s="83"/>
      <c r="K420" s="84"/>
      <c r="L420" s="84"/>
      <c r="M420" s="84"/>
      <c r="N420" s="84"/>
      <c r="O420" s="84"/>
      <c r="P420" s="84"/>
      <c r="Q420" s="85"/>
      <c r="R420" s="86" t="s">
        <v>1026</v>
      </c>
    </row>
    <row r="421" spans="1:18" ht="56.25" x14ac:dyDescent="0.2">
      <c r="A421" s="68" t="s">
        <v>83</v>
      </c>
      <c r="B421" s="69" t="s">
        <v>38</v>
      </c>
      <c r="C421" s="69" t="s">
        <v>449</v>
      </c>
      <c r="D421" s="69" t="s">
        <v>47</v>
      </c>
      <c r="E421" s="69" t="s">
        <v>515</v>
      </c>
      <c r="F421" s="70" t="s">
        <v>494</v>
      </c>
      <c r="G421" s="71" t="s">
        <v>516</v>
      </c>
      <c r="H421" s="72">
        <v>42414</v>
      </c>
      <c r="I421" s="73"/>
      <c r="J421" s="74">
        <v>0</v>
      </c>
      <c r="K421" s="73"/>
      <c r="L421" s="73"/>
      <c r="M421" s="73"/>
      <c r="N421" s="73"/>
      <c r="O421" s="73"/>
      <c r="P421" s="73"/>
      <c r="Q421" s="75"/>
      <c r="R421" s="76" t="s">
        <v>1026</v>
      </c>
    </row>
    <row r="422" spans="1:18" ht="56.25" x14ac:dyDescent="0.2">
      <c r="A422" s="77" t="s">
        <v>83</v>
      </c>
      <c r="B422" s="78" t="s">
        <v>38</v>
      </c>
      <c r="C422" s="78" t="s">
        <v>449</v>
      </c>
      <c r="D422" s="78" t="s">
        <v>47</v>
      </c>
      <c r="E422" s="78" t="s">
        <v>515</v>
      </c>
      <c r="F422" s="79" t="s">
        <v>496</v>
      </c>
      <c r="G422" s="80" t="s">
        <v>516</v>
      </c>
      <c r="H422" s="81">
        <v>42596</v>
      </c>
      <c r="I422" s="82"/>
      <c r="J422" s="83"/>
      <c r="K422" s="84"/>
      <c r="L422" s="84"/>
      <c r="M422" s="84"/>
      <c r="N422" s="84"/>
      <c r="O422" s="84"/>
      <c r="P422" s="84"/>
      <c r="Q422" s="85"/>
      <c r="R422" s="86" t="s">
        <v>1026</v>
      </c>
    </row>
    <row r="423" spans="1:18" ht="56.25" x14ac:dyDescent="0.2">
      <c r="A423" s="68" t="s">
        <v>83</v>
      </c>
      <c r="B423" s="69" t="s">
        <v>38</v>
      </c>
      <c r="C423" s="69" t="s">
        <v>449</v>
      </c>
      <c r="D423" s="69" t="s">
        <v>47</v>
      </c>
      <c r="E423" s="69" t="s">
        <v>515</v>
      </c>
      <c r="F423" s="70" t="s">
        <v>497</v>
      </c>
      <c r="G423" s="71" t="s">
        <v>516</v>
      </c>
      <c r="H423" s="72">
        <v>42596</v>
      </c>
      <c r="I423" s="73"/>
      <c r="J423" s="74"/>
      <c r="K423" s="73"/>
      <c r="L423" s="73"/>
      <c r="M423" s="73"/>
      <c r="N423" s="73"/>
      <c r="O423" s="73"/>
      <c r="P423" s="73"/>
      <c r="Q423" s="75"/>
      <c r="R423" s="76" t="s">
        <v>1026</v>
      </c>
    </row>
    <row r="424" spans="1:18" ht="56.25" x14ac:dyDescent="0.2">
      <c r="A424" s="77" t="s">
        <v>83</v>
      </c>
      <c r="B424" s="78" t="s">
        <v>38</v>
      </c>
      <c r="C424" s="78" t="s">
        <v>449</v>
      </c>
      <c r="D424" s="78" t="s">
        <v>47</v>
      </c>
      <c r="E424" s="78" t="s">
        <v>515</v>
      </c>
      <c r="F424" s="79" t="s">
        <v>498</v>
      </c>
      <c r="G424" s="80" t="s">
        <v>516</v>
      </c>
      <c r="H424" s="81">
        <v>42596</v>
      </c>
      <c r="I424" s="82"/>
      <c r="J424" s="83"/>
      <c r="K424" s="84"/>
      <c r="L424" s="84"/>
      <c r="M424" s="84"/>
      <c r="N424" s="84"/>
      <c r="O424" s="84"/>
      <c r="P424" s="84"/>
      <c r="Q424" s="85"/>
      <c r="R424" s="86" t="s">
        <v>1026</v>
      </c>
    </row>
    <row r="425" spans="1:18" ht="56.25" x14ac:dyDescent="0.2">
      <c r="A425" s="68" t="s">
        <v>83</v>
      </c>
      <c r="B425" s="69" t="s">
        <v>38</v>
      </c>
      <c r="C425" s="69" t="s">
        <v>449</v>
      </c>
      <c r="D425" s="69" t="s">
        <v>47</v>
      </c>
      <c r="E425" s="69" t="s">
        <v>515</v>
      </c>
      <c r="F425" s="70" t="s">
        <v>499</v>
      </c>
      <c r="G425" s="71" t="s">
        <v>516</v>
      </c>
      <c r="H425" s="72">
        <v>42596</v>
      </c>
      <c r="I425" s="73"/>
      <c r="J425" s="74"/>
      <c r="K425" s="73"/>
      <c r="L425" s="73"/>
      <c r="M425" s="73"/>
      <c r="N425" s="73"/>
      <c r="O425" s="73"/>
      <c r="P425" s="73"/>
      <c r="Q425" s="75"/>
      <c r="R425" s="76" t="s">
        <v>1026</v>
      </c>
    </row>
    <row r="426" spans="1:18" ht="56.25" x14ac:dyDescent="0.2">
      <c r="A426" s="77" t="s">
        <v>83</v>
      </c>
      <c r="B426" s="78" t="s">
        <v>38</v>
      </c>
      <c r="C426" s="78" t="s">
        <v>449</v>
      </c>
      <c r="D426" s="78" t="s">
        <v>47</v>
      </c>
      <c r="E426" s="78" t="s">
        <v>515</v>
      </c>
      <c r="F426" s="79" t="s">
        <v>500</v>
      </c>
      <c r="G426" s="80" t="s">
        <v>516</v>
      </c>
      <c r="H426" s="81"/>
      <c r="I426" s="82"/>
      <c r="J426" s="83"/>
      <c r="K426" s="84"/>
      <c r="L426" s="84"/>
      <c r="M426" s="84"/>
      <c r="N426" s="84"/>
      <c r="O426" s="84"/>
      <c r="P426" s="84"/>
      <c r="Q426" s="85"/>
      <c r="R426" s="86" t="s">
        <v>1026</v>
      </c>
    </row>
    <row r="427" spans="1:18" ht="56.25" x14ac:dyDescent="0.2">
      <c r="A427" s="68" t="s">
        <v>83</v>
      </c>
      <c r="B427" s="69" t="s">
        <v>38</v>
      </c>
      <c r="C427" s="69" t="s">
        <v>495</v>
      </c>
      <c r="D427" s="69" t="s">
        <v>47</v>
      </c>
      <c r="E427" s="69" t="s">
        <v>515</v>
      </c>
      <c r="F427" s="70" t="s">
        <v>501</v>
      </c>
      <c r="G427" s="71" t="s">
        <v>516</v>
      </c>
      <c r="H427" s="72"/>
      <c r="I427" s="73"/>
      <c r="J427" s="74"/>
      <c r="K427" s="73"/>
      <c r="L427" s="73"/>
      <c r="M427" s="73"/>
      <c r="N427" s="73"/>
      <c r="O427" s="73"/>
      <c r="P427" s="73"/>
      <c r="Q427" s="75"/>
      <c r="R427" s="76" t="s">
        <v>1026</v>
      </c>
    </row>
    <row r="428" spans="1:18" ht="56.25" x14ac:dyDescent="0.2">
      <c r="A428" s="77" t="s">
        <v>83</v>
      </c>
      <c r="B428" s="78" t="s">
        <v>614</v>
      </c>
      <c r="C428" s="78" t="s">
        <v>129</v>
      </c>
      <c r="D428" s="78" t="s">
        <v>47</v>
      </c>
      <c r="E428" s="78" t="s">
        <v>515</v>
      </c>
      <c r="F428" s="79" t="s">
        <v>502</v>
      </c>
      <c r="G428" s="80" t="s">
        <v>516</v>
      </c>
      <c r="H428" s="81"/>
      <c r="I428" s="82"/>
      <c r="J428" s="83"/>
      <c r="K428" s="84"/>
      <c r="L428" s="84"/>
      <c r="M428" s="84"/>
      <c r="N428" s="84"/>
      <c r="O428" s="84"/>
      <c r="P428" s="84"/>
      <c r="Q428" s="85"/>
      <c r="R428" s="86" t="s">
        <v>1026</v>
      </c>
    </row>
    <row r="429" spans="1:18" ht="56.25" x14ac:dyDescent="0.2">
      <c r="A429" s="68" t="s">
        <v>83</v>
      </c>
      <c r="B429" s="69" t="s">
        <v>38</v>
      </c>
      <c r="C429" s="69" t="s">
        <v>449</v>
      </c>
      <c r="D429" s="69" t="s">
        <v>47</v>
      </c>
      <c r="E429" s="69" t="s">
        <v>515</v>
      </c>
      <c r="F429" s="70" t="s">
        <v>507</v>
      </c>
      <c r="G429" s="71" t="s">
        <v>516</v>
      </c>
      <c r="H429" s="72"/>
      <c r="I429" s="73"/>
      <c r="J429" s="74"/>
      <c r="K429" s="73"/>
      <c r="L429" s="73"/>
      <c r="M429" s="73"/>
      <c r="N429" s="73"/>
      <c r="O429" s="73"/>
      <c r="P429" s="73"/>
      <c r="Q429" s="75"/>
      <c r="R429" s="76" t="s">
        <v>1026</v>
      </c>
    </row>
    <row r="430" spans="1:18" ht="56.25" x14ac:dyDescent="0.2">
      <c r="A430" s="77" t="s">
        <v>83</v>
      </c>
      <c r="B430" s="78" t="s">
        <v>38</v>
      </c>
      <c r="C430" s="78" t="s">
        <v>449</v>
      </c>
      <c r="D430" s="78" t="s">
        <v>47</v>
      </c>
      <c r="E430" s="78" t="s">
        <v>515</v>
      </c>
      <c r="F430" s="79" t="s">
        <v>492</v>
      </c>
      <c r="G430" s="80" t="s">
        <v>516</v>
      </c>
      <c r="H430" s="81"/>
      <c r="I430" s="82"/>
      <c r="J430" s="83"/>
      <c r="K430" s="84"/>
      <c r="L430" s="84"/>
      <c r="M430" s="84"/>
      <c r="N430" s="84"/>
      <c r="O430" s="84"/>
      <c r="P430" s="84"/>
      <c r="Q430" s="85"/>
      <c r="R430" s="86" t="s">
        <v>1026</v>
      </c>
    </row>
    <row r="431" spans="1:18" ht="33.75" x14ac:dyDescent="0.2">
      <c r="A431" s="68" t="s">
        <v>83</v>
      </c>
      <c r="B431" s="69" t="s">
        <v>38</v>
      </c>
      <c r="C431" s="69" t="s">
        <v>449</v>
      </c>
      <c r="D431" s="69" t="s">
        <v>47</v>
      </c>
      <c r="E431" s="69" t="s">
        <v>570</v>
      </c>
      <c r="F431" s="70" t="s">
        <v>500</v>
      </c>
      <c r="G431" s="71" t="s">
        <v>677</v>
      </c>
      <c r="H431" s="72">
        <v>42415</v>
      </c>
      <c r="I431" s="73"/>
      <c r="J431" s="74">
        <v>1</v>
      </c>
      <c r="K431" s="73"/>
      <c r="L431" s="73"/>
      <c r="M431" s="73"/>
      <c r="N431" s="73"/>
      <c r="O431" s="73"/>
      <c r="P431" s="73"/>
      <c r="Q431" s="75"/>
      <c r="R431" s="76" t="s">
        <v>1026</v>
      </c>
    </row>
    <row r="432" spans="1:18" ht="33.75" x14ac:dyDescent="0.2">
      <c r="A432" s="77" t="s">
        <v>83</v>
      </c>
      <c r="B432" s="78" t="s">
        <v>38</v>
      </c>
      <c r="C432" s="78" t="s">
        <v>449</v>
      </c>
      <c r="D432" s="78" t="s">
        <v>47</v>
      </c>
      <c r="E432" s="78" t="s">
        <v>570</v>
      </c>
      <c r="F432" s="79" t="s">
        <v>507</v>
      </c>
      <c r="G432" s="80" t="s">
        <v>677</v>
      </c>
      <c r="H432" s="81">
        <v>42596</v>
      </c>
      <c r="I432" s="82"/>
      <c r="J432" s="83"/>
      <c r="K432" s="84"/>
      <c r="L432" s="84"/>
      <c r="M432" s="84"/>
      <c r="N432" s="84"/>
      <c r="O432" s="84"/>
      <c r="P432" s="84"/>
      <c r="Q432" s="85"/>
      <c r="R432" s="86" t="s">
        <v>1026</v>
      </c>
    </row>
    <row r="433" spans="1:18" ht="33.75" x14ac:dyDescent="0.2">
      <c r="A433" s="68" t="s">
        <v>83</v>
      </c>
      <c r="B433" s="69" t="s">
        <v>38</v>
      </c>
      <c r="C433" s="69" t="s">
        <v>449</v>
      </c>
      <c r="D433" s="69" t="s">
        <v>47</v>
      </c>
      <c r="E433" s="69" t="s">
        <v>570</v>
      </c>
      <c r="F433" s="70" t="s">
        <v>501</v>
      </c>
      <c r="G433" s="71" t="s">
        <v>677</v>
      </c>
      <c r="H433" s="72">
        <v>42627</v>
      </c>
      <c r="I433" s="73"/>
      <c r="J433" s="74"/>
      <c r="K433" s="73"/>
      <c r="L433" s="73"/>
      <c r="M433" s="73"/>
      <c r="N433" s="73"/>
      <c r="O433" s="73"/>
      <c r="P433" s="73"/>
      <c r="Q433" s="75"/>
      <c r="R433" s="76" t="s">
        <v>1026</v>
      </c>
    </row>
    <row r="434" spans="1:18" ht="33.75" x14ac:dyDescent="0.2">
      <c r="A434" s="77" t="s">
        <v>83</v>
      </c>
      <c r="B434" s="78" t="s">
        <v>38</v>
      </c>
      <c r="C434" s="78" t="s">
        <v>449</v>
      </c>
      <c r="D434" s="78" t="s">
        <v>47</v>
      </c>
      <c r="E434" s="78" t="s">
        <v>570</v>
      </c>
      <c r="F434" s="79" t="s">
        <v>502</v>
      </c>
      <c r="G434" s="80" t="s">
        <v>677</v>
      </c>
      <c r="H434" s="81">
        <v>42627</v>
      </c>
      <c r="I434" s="82"/>
      <c r="J434" s="83"/>
      <c r="K434" s="84"/>
      <c r="L434" s="84"/>
      <c r="M434" s="84"/>
      <c r="N434" s="84"/>
      <c r="O434" s="84"/>
      <c r="P434" s="84"/>
      <c r="Q434" s="85"/>
      <c r="R434" s="86" t="s">
        <v>1026</v>
      </c>
    </row>
    <row r="435" spans="1:18" ht="33.75" x14ac:dyDescent="0.2">
      <c r="A435" s="68" t="s">
        <v>83</v>
      </c>
      <c r="B435" s="69" t="s">
        <v>38</v>
      </c>
      <c r="C435" s="69" t="s">
        <v>449</v>
      </c>
      <c r="D435" s="69" t="s">
        <v>47</v>
      </c>
      <c r="E435" s="69" t="s">
        <v>570</v>
      </c>
      <c r="F435" s="70" t="s">
        <v>498</v>
      </c>
      <c r="G435" s="71" t="s">
        <v>677</v>
      </c>
      <c r="H435" s="72"/>
      <c r="I435" s="73"/>
      <c r="J435" s="74"/>
      <c r="K435" s="73"/>
      <c r="L435" s="73"/>
      <c r="M435" s="73"/>
      <c r="N435" s="73"/>
      <c r="O435" s="73"/>
      <c r="P435" s="73"/>
      <c r="Q435" s="75"/>
      <c r="R435" s="76" t="s">
        <v>1026</v>
      </c>
    </row>
    <row r="436" spans="1:18" ht="33.75" x14ac:dyDescent="0.2">
      <c r="A436" s="77" t="s">
        <v>83</v>
      </c>
      <c r="B436" s="78" t="s">
        <v>38</v>
      </c>
      <c r="C436" s="78" t="s">
        <v>449</v>
      </c>
      <c r="D436" s="78" t="s">
        <v>47</v>
      </c>
      <c r="E436" s="78" t="s">
        <v>570</v>
      </c>
      <c r="F436" s="79" t="s">
        <v>492</v>
      </c>
      <c r="G436" s="80" t="s">
        <v>677</v>
      </c>
      <c r="H436" s="81"/>
      <c r="I436" s="82"/>
      <c r="J436" s="83"/>
      <c r="K436" s="84"/>
      <c r="L436" s="84"/>
      <c r="M436" s="84"/>
      <c r="N436" s="84"/>
      <c r="O436" s="84"/>
      <c r="P436" s="84"/>
      <c r="Q436" s="85"/>
      <c r="R436" s="86" t="s">
        <v>1026</v>
      </c>
    </row>
    <row r="437" spans="1:18" ht="33.75" x14ac:dyDescent="0.2">
      <c r="A437" s="68" t="s">
        <v>83</v>
      </c>
      <c r="B437" s="69" t="s">
        <v>38</v>
      </c>
      <c r="C437" s="69" t="s">
        <v>495</v>
      </c>
      <c r="D437" s="69" t="s">
        <v>47</v>
      </c>
      <c r="E437" s="69" t="s">
        <v>570</v>
      </c>
      <c r="F437" s="70" t="s">
        <v>494</v>
      </c>
      <c r="G437" s="71" t="s">
        <v>677</v>
      </c>
      <c r="H437" s="72"/>
      <c r="I437" s="73"/>
      <c r="J437" s="74"/>
      <c r="K437" s="73"/>
      <c r="L437" s="73"/>
      <c r="M437" s="73"/>
      <c r="N437" s="73"/>
      <c r="O437" s="73"/>
      <c r="P437" s="73"/>
      <c r="Q437" s="75"/>
      <c r="R437" s="76" t="s">
        <v>1026</v>
      </c>
    </row>
    <row r="438" spans="1:18" ht="56.25" x14ac:dyDescent="0.2">
      <c r="A438" s="77" t="s">
        <v>83</v>
      </c>
      <c r="B438" s="78" t="s">
        <v>614</v>
      </c>
      <c r="C438" s="78" t="s">
        <v>129</v>
      </c>
      <c r="D438" s="78" t="s">
        <v>47</v>
      </c>
      <c r="E438" s="78" t="s">
        <v>570</v>
      </c>
      <c r="F438" s="79" t="s">
        <v>496</v>
      </c>
      <c r="G438" s="80" t="s">
        <v>677</v>
      </c>
      <c r="H438" s="81"/>
      <c r="I438" s="82"/>
      <c r="J438" s="83"/>
      <c r="K438" s="84"/>
      <c r="L438" s="84"/>
      <c r="M438" s="84"/>
      <c r="N438" s="84"/>
      <c r="O438" s="84"/>
      <c r="P438" s="84"/>
      <c r="Q438" s="85"/>
      <c r="R438" s="86" t="s">
        <v>1026</v>
      </c>
    </row>
    <row r="439" spans="1:18" ht="33.75" x14ac:dyDescent="0.2">
      <c r="A439" s="68" t="s">
        <v>83</v>
      </c>
      <c r="B439" s="69" t="s">
        <v>38</v>
      </c>
      <c r="C439" s="69" t="s">
        <v>449</v>
      </c>
      <c r="D439" s="69" t="s">
        <v>47</v>
      </c>
      <c r="E439" s="69" t="s">
        <v>570</v>
      </c>
      <c r="F439" s="70" t="s">
        <v>497</v>
      </c>
      <c r="G439" s="71" t="s">
        <v>677</v>
      </c>
      <c r="H439" s="72"/>
      <c r="I439" s="73"/>
      <c r="J439" s="74"/>
      <c r="K439" s="73"/>
      <c r="L439" s="73"/>
      <c r="M439" s="73"/>
      <c r="N439" s="73"/>
      <c r="O439" s="73"/>
      <c r="P439" s="73"/>
      <c r="Q439" s="75"/>
      <c r="R439" s="76" t="s">
        <v>1026</v>
      </c>
    </row>
    <row r="440" spans="1:18" ht="33.75" x14ac:dyDescent="0.2">
      <c r="A440" s="77" t="s">
        <v>83</v>
      </c>
      <c r="B440" s="78" t="s">
        <v>38</v>
      </c>
      <c r="C440" s="78" t="s">
        <v>449</v>
      </c>
      <c r="D440" s="78" t="s">
        <v>47</v>
      </c>
      <c r="E440" s="78" t="s">
        <v>570</v>
      </c>
      <c r="F440" s="79" t="s">
        <v>499</v>
      </c>
      <c r="G440" s="80" t="s">
        <v>677</v>
      </c>
      <c r="H440" s="81"/>
      <c r="I440" s="82"/>
      <c r="J440" s="83"/>
      <c r="K440" s="84"/>
      <c r="L440" s="84"/>
      <c r="M440" s="84"/>
      <c r="N440" s="84"/>
      <c r="O440" s="84"/>
      <c r="P440" s="84"/>
      <c r="Q440" s="85"/>
      <c r="R440" s="86" t="s">
        <v>1026</v>
      </c>
    </row>
    <row r="441" spans="1:18" ht="33.75" x14ac:dyDescent="0.2">
      <c r="A441" s="68" t="s">
        <v>83</v>
      </c>
      <c r="B441" s="69" t="s">
        <v>38</v>
      </c>
      <c r="C441" s="69" t="s">
        <v>449</v>
      </c>
      <c r="D441" s="69" t="s">
        <v>47</v>
      </c>
      <c r="E441" s="69" t="s">
        <v>517</v>
      </c>
      <c r="F441" s="70" t="s">
        <v>507</v>
      </c>
      <c r="G441" s="71" t="s">
        <v>670</v>
      </c>
      <c r="H441" s="72">
        <v>42444</v>
      </c>
      <c r="I441" s="73"/>
      <c r="J441" s="74">
        <v>1</v>
      </c>
      <c r="K441" s="73"/>
      <c r="L441" s="73"/>
      <c r="M441" s="73"/>
      <c r="N441" s="73"/>
      <c r="O441" s="73"/>
      <c r="P441" s="73"/>
      <c r="Q441" s="75"/>
      <c r="R441" s="76" t="s">
        <v>1026</v>
      </c>
    </row>
    <row r="442" spans="1:18" ht="33.75" x14ac:dyDescent="0.2">
      <c r="A442" s="77" t="s">
        <v>83</v>
      </c>
      <c r="B442" s="78" t="s">
        <v>38</v>
      </c>
      <c r="C442" s="78" t="s">
        <v>449</v>
      </c>
      <c r="D442" s="78" t="s">
        <v>47</v>
      </c>
      <c r="E442" s="78" t="s">
        <v>517</v>
      </c>
      <c r="F442" s="79" t="s">
        <v>492</v>
      </c>
      <c r="G442" s="80" t="s">
        <v>670</v>
      </c>
      <c r="H442" s="81">
        <v>42696</v>
      </c>
      <c r="I442" s="82"/>
      <c r="J442" s="83"/>
      <c r="K442" s="84"/>
      <c r="L442" s="84"/>
      <c r="M442" s="84"/>
      <c r="N442" s="84"/>
      <c r="O442" s="84"/>
      <c r="P442" s="84"/>
      <c r="Q442" s="85"/>
      <c r="R442" s="86" t="s">
        <v>1026</v>
      </c>
    </row>
    <row r="443" spans="1:18" ht="33.75" x14ac:dyDescent="0.2">
      <c r="A443" s="68" t="s">
        <v>83</v>
      </c>
      <c r="B443" s="69" t="s">
        <v>38</v>
      </c>
      <c r="C443" s="69" t="s">
        <v>449</v>
      </c>
      <c r="D443" s="69" t="s">
        <v>47</v>
      </c>
      <c r="E443" s="69" t="s">
        <v>517</v>
      </c>
      <c r="F443" s="70" t="s">
        <v>494</v>
      </c>
      <c r="G443" s="71" t="s">
        <v>670</v>
      </c>
      <c r="H443" s="72">
        <v>42696</v>
      </c>
      <c r="I443" s="73"/>
      <c r="J443" s="74"/>
      <c r="K443" s="73"/>
      <c r="L443" s="73"/>
      <c r="M443" s="73"/>
      <c r="N443" s="73"/>
      <c r="O443" s="73"/>
      <c r="P443" s="73"/>
      <c r="Q443" s="75"/>
      <c r="R443" s="76" t="s">
        <v>1026</v>
      </c>
    </row>
    <row r="444" spans="1:18" ht="33.75" x14ac:dyDescent="0.2">
      <c r="A444" s="77" t="s">
        <v>83</v>
      </c>
      <c r="B444" s="78" t="s">
        <v>38</v>
      </c>
      <c r="C444" s="78" t="s">
        <v>449</v>
      </c>
      <c r="D444" s="78" t="s">
        <v>47</v>
      </c>
      <c r="E444" s="78" t="s">
        <v>517</v>
      </c>
      <c r="F444" s="79" t="s">
        <v>496</v>
      </c>
      <c r="G444" s="80" t="s">
        <v>670</v>
      </c>
      <c r="H444" s="81"/>
      <c r="I444" s="82"/>
      <c r="J444" s="83"/>
      <c r="K444" s="84"/>
      <c r="L444" s="84"/>
      <c r="M444" s="84"/>
      <c r="N444" s="84"/>
      <c r="O444" s="84"/>
      <c r="P444" s="84"/>
      <c r="Q444" s="85"/>
      <c r="R444" s="86" t="s">
        <v>1026</v>
      </c>
    </row>
    <row r="445" spans="1:18" ht="33.75" x14ac:dyDescent="0.2">
      <c r="A445" s="68" t="s">
        <v>83</v>
      </c>
      <c r="B445" s="69" t="s">
        <v>38</v>
      </c>
      <c r="C445" s="69" t="s">
        <v>449</v>
      </c>
      <c r="D445" s="69" t="s">
        <v>47</v>
      </c>
      <c r="E445" s="69" t="s">
        <v>517</v>
      </c>
      <c r="F445" s="70" t="s">
        <v>497</v>
      </c>
      <c r="G445" s="71" t="s">
        <v>670</v>
      </c>
      <c r="H445" s="72"/>
      <c r="I445" s="73"/>
      <c r="J445" s="74"/>
      <c r="K445" s="73"/>
      <c r="L445" s="73"/>
      <c r="M445" s="73"/>
      <c r="N445" s="73"/>
      <c r="O445" s="73"/>
      <c r="P445" s="73"/>
      <c r="Q445" s="75"/>
      <c r="R445" s="76" t="s">
        <v>1026</v>
      </c>
    </row>
    <row r="446" spans="1:18" ht="33.75" x14ac:dyDescent="0.2">
      <c r="A446" s="77" t="s">
        <v>83</v>
      </c>
      <c r="B446" s="78" t="s">
        <v>38</v>
      </c>
      <c r="C446" s="78" t="s">
        <v>449</v>
      </c>
      <c r="D446" s="78" t="s">
        <v>47</v>
      </c>
      <c r="E446" s="78" t="s">
        <v>517</v>
      </c>
      <c r="F446" s="79" t="s">
        <v>499</v>
      </c>
      <c r="G446" s="80" t="s">
        <v>670</v>
      </c>
      <c r="H446" s="81"/>
      <c r="I446" s="82"/>
      <c r="J446" s="83"/>
      <c r="K446" s="84"/>
      <c r="L446" s="84"/>
      <c r="M446" s="84"/>
      <c r="N446" s="84"/>
      <c r="O446" s="84"/>
      <c r="P446" s="84"/>
      <c r="Q446" s="85"/>
      <c r="R446" s="86" t="s">
        <v>1026</v>
      </c>
    </row>
    <row r="447" spans="1:18" ht="33.75" x14ac:dyDescent="0.2">
      <c r="A447" s="68" t="s">
        <v>83</v>
      </c>
      <c r="B447" s="69" t="s">
        <v>38</v>
      </c>
      <c r="C447" s="69" t="s">
        <v>495</v>
      </c>
      <c r="D447" s="69" t="s">
        <v>47</v>
      </c>
      <c r="E447" s="69" t="s">
        <v>517</v>
      </c>
      <c r="F447" s="70" t="s">
        <v>500</v>
      </c>
      <c r="G447" s="71" t="s">
        <v>670</v>
      </c>
      <c r="H447" s="72"/>
      <c r="I447" s="73"/>
      <c r="J447" s="74"/>
      <c r="K447" s="73"/>
      <c r="L447" s="73"/>
      <c r="M447" s="73"/>
      <c r="N447" s="73"/>
      <c r="O447" s="73"/>
      <c r="P447" s="73"/>
      <c r="Q447" s="75"/>
      <c r="R447" s="76" t="s">
        <v>1026</v>
      </c>
    </row>
    <row r="448" spans="1:18" ht="56.25" x14ac:dyDescent="0.2">
      <c r="A448" s="77" t="s">
        <v>83</v>
      </c>
      <c r="B448" s="78" t="s">
        <v>614</v>
      </c>
      <c r="C448" s="78" t="s">
        <v>129</v>
      </c>
      <c r="D448" s="78" t="s">
        <v>47</v>
      </c>
      <c r="E448" s="78" t="s">
        <v>517</v>
      </c>
      <c r="F448" s="79" t="s">
        <v>501</v>
      </c>
      <c r="G448" s="80" t="s">
        <v>670</v>
      </c>
      <c r="H448" s="81"/>
      <c r="I448" s="82"/>
      <c r="J448" s="83"/>
      <c r="K448" s="84"/>
      <c r="L448" s="84"/>
      <c r="M448" s="84"/>
      <c r="N448" s="84"/>
      <c r="O448" s="84"/>
      <c r="P448" s="84"/>
      <c r="Q448" s="85"/>
      <c r="R448" s="86" t="s">
        <v>1026</v>
      </c>
    </row>
    <row r="449" spans="1:18" ht="33.75" x14ac:dyDescent="0.2">
      <c r="A449" s="68" t="s">
        <v>83</v>
      </c>
      <c r="B449" s="69" t="s">
        <v>38</v>
      </c>
      <c r="C449" s="69" t="s">
        <v>449</v>
      </c>
      <c r="D449" s="69" t="s">
        <v>47</v>
      </c>
      <c r="E449" s="69" t="s">
        <v>517</v>
      </c>
      <c r="F449" s="70" t="s">
        <v>502</v>
      </c>
      <c r="G449" s="71" t="s">
        <v>670</v>
      </c>
      <c r="H449" s="72"/>
      <c r="I449" s="73"/>
      <c r="J449" s="74"/>
      <c r="K449" s="73"/>
      <c r="L449" s="73"/>
      <c r="M449" s="73"/>
      <c r="N449" s="73"/>
      <c r="O449" s="73"/>
      <c r="P449" s="73"/>
      <c r="Q449" s="75"/>
      <c r="R449" s="76" t="s">
        <v>1026</v>
      </c>
    </row>
    <row r="450" spans="1:18" ht="33.75" x14ac:dyDescent="0.2">
      <c r="A450" s="77" t="s">
        <v>83</v>
      </c>
      <c r="B450" s="78" t="s">
        <v>38</v>
      </c>
      <c r="C450" s="78" t="s">
        <v>449</v>
      </c>
      <c r="D450" s="78" t="s">
        <v>47</v>
      </c>
      <c r="E450" s="78" t="s">
        <v>517</v>
      </c>
      <c r="F450" s="79" t="s">
        <v>498</v>
      </c>
      <c r="G450" s="80" t="s">
        <v>670</v>
      </c>
      <c r="H450" s="81"/>
      <c r="I450" s="82"/>
      <c r="J450" s="83"/>
      <c r="K450" s="84"/>
      <c r="L450" s="84"/>
      <c r="M450" s="84"/>
      <c r="N450" s="84"/>
      <c r="O450" s="84"/>
      <c r="P450" s="84"/>
      <c r="Q450" s="85"/>
      <c r="R450" s="86" t="s">
        <v>1026</v>
      </c>
    </row>
    <row r="451" spans="1:18" ht="90" x14ac:dyDescent="0.2">
      <c r="A451" s="68" t="s">
        <v>83</v>
      </c>
      <c r="B451" s="69" t="s">
        <v>38</v>
      </c>
      <c r="C451" s="69" t="s">
        <v>449</v>
      </c>
      <c r="D451" s="69" t="s">
        <v>47</v>
      </c>
      <c r="E451" s="69" t="s">
        <v>518</v>
      </c>
      <c r="F451" s="70" t="s">
        <v>492</v>
      </c>
      <c r="G451" s="71" t="s">
        <v>504</v>
      </c>
      <c r="H451" s="72">
        <v>42610</v>
      </c>
      <c r="I451" s="73"/>
      <c r="J451" s="74"/>
      <c r="K451" s="73"/>
      <c r="L451" s="73"/>
      <c r="M451" s="73"/>
      <c r="N451" s="73"/>
      <c r="O451" s="73"/>
      <c r="P451" s="73"/>
      <c r="Q451" s="75"/>
      <c r="R451" s="76" t="s">
        <v>1026</v>
      </c>
    </row>
    <row r="452" spans="1:18" ht="90" x14ac:dyDescent="0.2">
      <c r="A452" s="77" t="s">
        <v>83</v>
      </c>
      <c r="B452" s="78" t="s">
        <v>38</v>
      </c>
      <c r="C452" s="78" t="s">
        <v>449</v>
      </c>
      <c r="D452" s="78" t="s">
        <v>47</v>
      </c>
      <c r="E452" s="78" t="s">
        <v>518</v>
      </c>
      <c r="F452" s="79" t="s">
        <v>494</v>
      </c>
      <c r="G452" s="80" t="s">
        <v>504</v>
      </c>
      <c r="H452" s="81">
        <v>42641</v>
      </c>
      <c r="I452" s="82"/>
      <c r="J452" s="83"/>
      <c r="K452" s="84"/>
      <c r="L452" s="84"/>
      <c r="M452" s="84"/>
      <c r="N452" s="84"/>
      <c r="O452" s="84"/>
      <c r="P452" s="84"/>
      <c r="Q452" s="85"/>
      <c r="R452" s="86" t="s">
        <v>1026</v>
      </c>
    </row>
    <row r="453" spans="1:18" ht="90" x14ac:dyDescent="0.2">
      <c r="A453" s="68" t="s">
        <v>83</v>
      </c>
      <c r="B453" s="69" t="s">
        <v>38</v>
      </c>
      <c r="C453" s="69" t="s">
        <v>449</v>
      </c>
      <c r="D453" s="69" t="s">
        <v>47</v>
      </c>
      <c r="E453" s="69" t="s">
        <v>518</v>
      </c>
      <c r="F453" s="70" t="s">
        <v>496</v>
      </c>
      <c r="G453" s="71" t="s">
        <v>504</v>
      </c>
      <c r="H453" s="72"/>
      <c r="I453" s="73"/>
      <c r="J453" s="74"/>
      <c r="K453" s="73"/>
      <c r="L453" s="73"/>
      <c r="M453" s="73"/>
      <c r="N453" s="73"/>
      <c r="O453" s="73"/>
      <c r="P453" s="73"/>
      <c r="Q453" s="75"/>
      <c r="R453" s="76" t="s">
        <v>1026</v>
      </c>
    </row>
    <row r="454" spans="1:18" ht="90" x14ac:dyDescent="0.2">
      <c r="A454" s="77" t="s">
        <v>83</v>
      </c>
      <c r="B454" s="78" t="s">
        <v>38</v>
      </c>
      <c r="C454" s="78" t="s">
        <v>449</v>
      </c>
      <c r="D454" s="78" t="s">
        <v>47</v>
      </c>
      <c r="E454" s="78" t="s">
        <v>518</v>
      </c>
      <c r="F454" s="79" t="s">
        <v>497</v>
      </c>
      <c r="G454" s="80" t="s">
        <v>504</v>
      </c>
      <c r="H454" s="81"/>
      <c r="I454" s="82"/>
      <c r="J454" s="83"/>
      <c r="K454" s="84"/>
      <c r="L454" s="84"/>
      <c r="M454" s="84"/>
      <c r="N454" s="84"/>
      <c r="O454" s="84"/>
      <c r="P454" s="84"/>
      <c r="Q454" s="85"/>
      <c r="R454" s="86" t="s">
        <v>1026</v>
      </c>
    </row>
    <row r="455" spans="1:18" ht="90" x14ac:dyDescent="0.2">
      <c r="A455" s="68" t="s">
        <v>83</v>
      </c>
      <c r="B455" s="69" t="s">
        <v>38</v>
      </c>
      <c r="C455" s="69" t="s">
        <v>449</v>
      </c>
      <c r="D455" s="69" t="s">
        <v>47</v>
      </c>
      <c r="E455" s="69" t="s">
        <v>518</v>
      </c>
      <c r="F455" s="70" t="s">
        <v>499</v>
      </c>
      <c r="G455" s="71" t="s">
        <v>504</v>
      </c>
      <c r="H455" s="72"/>
      <c r="I455" s="73"/>
      <c r="J455" s="74"/>
      <c r="K455" s="73"/>
      <c r="L455" s="73"/>
      <c r="M455" s="73"/>
      <c r="N455" s="73"/>
      <c r="O455" s="73"/>
      <c r="P455" s="73"/>
      <c r="Q455" s="75"/>
      <c r="R455" s="76" t="s">
        <v>1026</v>
      </c>
    </row>
    <row r="456" spans="1:18" ht="90" x14ac:dyDescent="0.2">
      <c r="A456" s="77" t="s">
        <v>83</v>
      </c>
      <c r="B456" s="78" t="s">
        <v>38</v>
      </c>
      <c r="C456" s="78" t="s">
        <v>449</v>
      </c>
      <c r="D456" s="78" t="s">
        <v>47</v>
      </c>
      <c r="E456" s="78" t="s">
        <v>518</v>
      </c>
      <c r="F456" s="79" t="s">
        <v>500</v>
      </c>
      <c r="G456" s="80" t="s">
        <v>504</v>
      </c>
      <c r="H456" s="81"/>
      <c r="I456" s="82"/>
      <c r="J456" s="83"/>
      <c r="K456" s="84"/>
      <c r="L456" s="84"/>
      <c r="M456" s="84"/>
      <c r="N456" s="84"/>
      <c r="O456" s="84"/>
      <c r="P456" s="84"/>
      <c r="Q456" s="85"/>
      <c r="R456" s="86" t="s">
        <v>1026</v>
      </c>
    </row>
    <row r="457" spans="1:18" ht="90" x14ac:dyDescent="0.2">
      <c r="A457" s="68" t="s">
        <v>83</v>
      </c>
      <c r="B457" s="69" t="s">
        <v>38</v>
      </c>
      <c r="C457" s="69" t="s">
        <v>495</v>
      </c>
      <c r="D457" s="69" t="s">
        <v>47</v>
      </c>
      <c r="E457" s="69" t="s">
        <v>518</v>
      </c>
      <c r="F457" s="70" t="s">
        <v>501</v>
      </c>
      <c r="G457" s="71" t="s">
        <v>504</v>
      </c>
      <c r="H457" s="72"/>
      <c r="I457" s="73"/>
      <c r="J457" s="74"/>
      <c r="K457" s="73"/>
      <c r="L457" s="73"/>
      <c r="M457" s="73"/>
      <c r="N457" s="73"/>
      <c r="O457" s="73"/>
      <c r="P457" s="73"/>
      <c r="Q457" s="75"/>
      <c r="R457" s="76" t="s">
        <v>1026</v>
      </c>
    </row>
    <row r="458" spans="1:18" ht="90" x14ac:dyDescent="0.2">
      <c r="A458" s="77" t="s">
        <v>83</v>
      </c>
      <c r="B458" s="78" t="s">
        <v>614</v>
      </c>
      <c r="C458" s="78" t="s">
        <v>129</v>
      </c>
      <c r="D458" s="78" t="s">
        <v>47</v>
      </c>
      <c r="E458" s="78" t="s">
        <v>518</v>
      </c>
      <c r="F458" s="79" t="s">
        <v>502</v>
      </c>
      <c r="G458" s="80" t="s">
        <v>504</v>
      </c>
      <c r="H458" s="81"/>
      <c r="I458" s="82"/>
      <c r="J458" s="83"/>
      <c r="K458" s="84"/>
      <c r="L458" s="84"/>
      <c r="M458" s="84"/>
      <c r="N458" s="84"/>
      <c r="O458" s="84"/>
      <c r="P458" s="84"/>
      <c r="Q458" s="85"/>
      <c r="R458" s="86" t="s">
        <v>1026</v>
      </c>
    </row>
    <row r="459" spans="1:18" ht="90" x14ac:dyDescent="0.2">
      <c r="A459" s="68" t="s">
        <v>83</v>
      </c>
      <c r="B459" s="69" t="s">
        <v>38</v>
      </c>
      <c r="C459" s="69" t="s">
        <v>449</v>
      </c>
      <c r="D459" s="69" t="s">
        <v>47</v>
      </c>
      <c r="E459" s="69" t="s">
        <v>518</v>
      </c>
      <c r="F459" s="70" t="s">
        <v>498</v>
      </c>
      <c r="G459" s="71" t="s">
        <v>504</v>
      </c>
      <c r="H459" s="72"/>
      <c r="I459" s="73"/>
      <c r="J459" s="74"/>
      <c r="K459" s="73"/>
      <c r="L459" s="73"/>
      <c r="M459" s="73"/>
      <c r="N459" s="73"/>
      <c r="O459" s="73"/>
      <c r="P459" s="73"/>
      <c r="Q459" s="75"/>
      <c r="R459" s="76" t="s">
        <v>1026</v>
      </c>
    </row>
    <row r="460" spans="1:18" ht="90" x14ac:dyDescent="0.2">
      <c r="A460" s="77" t="s">
        <v>83</v>
      </c>
      <c r="B460" s="78" t="s">
        <v>38</v>
      </c>
      <c r="C460" s="78" t="s">
        <v>449</v>
      </c>
      <c r="D460" s="78" t="s">
        <v>47</v>
      </c>
      <c r="E460" s="78" t="s">
        <v>518</v>
      </c>
      <c r="F460" s="79" t="s">
        <v>507</v>
      </c>
      <c r="G460" s="80" t="s">
        <v>504</v>
      </c>
      <c r="H460" s="81"/>
      <c r="I460" s="82"/>
      <c r="J460" s="83"/>
      <c r="K460" s="84"/>
      <c r="L460" s="84"/>
      <c r="M460" s="84"/>
      <c r="N460" s="84"/>
      <c r="O460" s="84"/>
      <c r="P460" s="84"/>
      <c r="Q460" s="85"/>
      <c r="R460" s="86" t="s">
        <v>1026</v>
      </c>
    </row>
    <row r="461" spans="1:18" ht="67.5" x14ac:dyDescent="0.2">
      <c r="A461" s="68" t="s">
        <v>83</v>
      </c>
      <c r="B461" s="69" t="s">
        <v>38</v>
      </c>
      <c r="C461" s="69" t="s">
        <v>449</v>
      </c>
      <c r="D461" s="69" t="s">
        <v>47</v>
      </c>
      <c r="E461" s="69" t="s">
        <v>933</v>
      </c>
      <c r="F461" s="70" t="s">
        <v>494</v>
      </c>
      <c r="G461" s="71" t="s">
        <v>671</v>
      </c>
      <c r="H461" s="72">
        <v>42475</v>
      </c>
      <c r="I461" s="73"/>
      <c r="J461" s="74">
        <v>0</v>
      </c>
      <c r="K461" s="73"/>
      <c r="L461" s="73"/>
      <c r="M461" s="73"/>
      <c r="N461" s="73"/>
      <c r="O461" s="73"/>
      <c r="P461" s="73"/>
      <c r="Q461" s="75"/>
      <c r="R461" s="76" t="s">
        <v>1026</v>
      </c>
    </row>
    <row r="462" spans="1:18" ht="67.5" x14ac:dyDescent="0.2">
      <c r="A462" s="77" t="s">
        <v>83</v>
      </c>
      <c r="B462" s="78" t="s">
        <v>38</v>
      </c>
      <c r="C462" s="78" t="s">
        <v>449</v>
      </c>
      <c r="D462" s="78" t="s">
        <v>47</v>
      </c>
      <c r="E462" s="78" t="s">
        <v>933</v>
      </c>
      <c r="F462" s="79" t="s">
        <v>496</v>
      </c>
      <c r="G462" s="80" t="s">
        <v>671</v>
      </c>
      <c r="H462" s="81">
        <v>42475</v>
      </c>
      <c r="I462" s="82"/>
      <c r="J462" s="83">
        <v>0</v>
      </c>
      <c r="K462" s="84"/>
      <c r="L462" s="84"/>
      <c r="M462" s="84"/>
      <c r="N462" s="84"/>
      <c r="O462" s="84"/>
      <c r="P462" s="84"/>
      <c r="Q462" s="85"/>
      <c r="R462" s="86" t="s">
        <v>1026</v>
      </c>
    </row>
    <row r="463" spans="1:18" ht="67.5" x14ac:dyDescent="0.2">
      <c r="A463" s="68" t="s">
        <v>83</v>
      </c>
      <c r="B463" s="69" t="s">
        <v>38</v>
      </c>
      <c r="C463" s="69" t="s">
        <v>449</v>
      </c>
      <c r="D463" s="69" t="s">
        <v>47</v>
      </c>
      <c r="E463" s="69" t="s">
        <v>933</v>
      </c>
      <c r="F463" s="70" t="s">
        <v>497</v>
      </c>
      <c r="G463" s="71" t="s">
        <v>671</v>
      </c>
      <c r="H463" s="72">
        <v>42475</v>
      </c>
      <c r="I463" s="73"/>
      <c r="J463" s="74">
        <v>0</v>
      </c>
      <c r="K463" s="73"/>
      <c r="L463" s="73"/>
      <c r="M463" s="73"/>
      <c r="N463" s="73"/>
      <c r="O463" s="73"/>
      <c r="P463" s="73"/>
      <c r="Q463" s="75"/>
      <c r="R463" s="76" t="s">
        <v>1026</v>
      </c>
    </row>
    <row r="464" spans="1:18" ht="67.5" x14ac:dyDescent="0.2">
      <c r="A464" s="77" t="s">
        <v>83</v>
      </c>
      <c r="B464" s="78" t="s">
        <v>38</v>
      </c>
      <c r="C464" s="78" t="s">
        <v>449</v>
      </c>
      <c r="D464" s="78" t="s">
        <v>47</v>
      </c>
      <c r="E464" s="78" t="s">
        <v>933</v>
      </c>
      <c r="F464" s="79" t="s">
        <v>498</v>
      </c>
      <c r="G464" s="80" t="s">
        <v>671</v>
      </c>
      <c r="H464" s="81">
        <v>42475</v>
      </c>
      <c r="I464" s="82"/>
      <c r="J464" s="83">
        <v>0</v>
      </c>
      <c r="K464" s="84"/>
      <c r="L464" s="84"/>
      <c r="M464" s="84"/>
      <c r="N464" s="84"/>
      <c r="O464" s="84"/>
      <c r="P464" s="84"/>
      <c r="Q464" s="85"/>
      <c r="R464" s="86" t="s">
        <v>1026</v>
      </c>
    </row>
    <row r="465" spans="1:18" ht="67.5" x14ac:dyDescent="0.2">
      <c r="A465" s="68" t="s">
        <v>83</v>
      </c>
      <c r="B465" s="69" t="s">
        <v>38</v>
      </c>
      <c r="C465" s="69" t="s">
        <v>449</v>
      </c>
      <c r="D465" s="69" t="s">
        <v>47</v>
      </c>
      <c r="E465" s="69" t="s">
        <v>933</v>
      </c>
      <c r="F465" s="70" t="s">
        <v>499</v>
      </c>
      <c r="G465" s="71" t="s">
        <v>671</v>
      </c>
      <c r="H465" s="72">
        <v>42491</v>
      </c>
      <c r="I465" s="73"/>
      <c r="J465" s="74"/>
      <c r="K465" s="73"/>
      <c r="L465" s="73"/>
      <c r="M465" s="73"/>
      <c r="N465" s="73"/>
      <c r="O465" s="73"/>
      <c r="P465" s="73"/>
      <c r="Q465" s="75"/>
      <c r="R465" s="76" t="s">
        <v>1026</v>
      </c>
    </row>
    <row r="466" spans="1:18" ht="67.5" x14ac:dyDescent="0.2">
      <c r="A466" s="77" t="s">
        <v>83</v>
      </c>
      <c r="B466" s="78" t="s">
        <v>38</v>
      </c>
      <c r="C466" s="78" t="s">
        <v>449</v>
      </c>
      <c r="D466" s="78" t="s">
        <v>47</v>
      </c>
      <c r="E466" s="78" t="s">
        <v>933</v>
      </c>
      <c r="F466" s="79" t="s">
        <v>503</v>
      </c>
      <c r="G466" s="80" t="s">
        <v>671</v>
      </c>
      <c r="H466" s="81"/>
      <c r="I466" s="82"/>
      <c r="J466" s="83"/>
      <c r="K466" s="84"/>
      <c r="L466" s="84"/>
      <c r="M466" s="84"/>
      <c r="N466" s="84"/>
      <c r="O466" s="84"/>
      <c r="P466" s="84"/>
      <c r="Q466" s="85"/>
      <c r="R466" s="86" t="s">
        <v>1026</v>
      </c>
    </row>
    <row r="467" spans="1:18" ht="67.5" x14ac:dyDescent="0.2">
      <c r="A467" s="68" t="s">
        <v>83</v>
      </c>
      <c r="B467" s="69" t="s">
        <v>38</v>
      </c>
      <c r="C467" s="69" t="s">
        <v>495</v>
      </c>
      <c r="D467" s="69" t="s">
        <v>47</v>
      </c>
      <c r="E467" s="69" t="s">
        <v>933</v>
      </c>
      <c r="F467" s="70" t="s">
        <v>492</v>
      </c>
      <c r="G467" s="71" t="s">
        <v>671</v>
      </c>
      <c r="H467" s="72"/>
      <c r="I467" s="73"/>
      <c r="J467" s="74"/>
      <c r="K467" s="73"/>
      <c r="L467" s="73"/>
      <c r="M467" s="73"/>
      <c r="N467" s="73"/>
      <c r="O467" s="73"/>
      <c r="P467" s="73"/>
      <c r="Q467" s="75"/>
      <c r="R467" s="76" t="s">
        <v>1026</v>
      </c>
    </row>
    <row r="468" spans="1:18" ht="67.5" x14ac:dyDescent="0.2">
      <c r="A468" s="77" t="s">
        <v>83</v>
      </c>
      <c r="B468" s="78" t="s">
        <v>614</v>
      </c>
      <c r="C468" s="78" t="s">
        <v>129</v>
      </c>
      <c r="D468" s="78" t="s">
        <v>47</v>
      </c>
      <c r="E468" s="78" t="s">
        <v>933</v>
      </c>
      <c r="F468" s="79" t="s">
        <v>500</v>
      </c>
      <c r="G468" s="80" t="s">
        <v>671</v>
      </c>
      <c r="H468" s="81"/>
      <c r="I468" s="82"/>
      <c r="J468" s="83"/>
      <c r="K468" s="84"/>
      <c r="L468" s="84"/>
      <c r="M468" s="84"/>
      <c r="N468" s="84"/>
      <c r="O468" s="84"/>
      <c r="P468" s="84"/>
      <c r="Q468" s="85"/>
      <c r="R468" s="86" t="s">
        <v>1026</v>
      </c>
    </row>
    <row r="469" spans="1:18" ht="67.5" x14ac:dyDescent="0.2">
      <c r="A469" s="68" t="s">
        <v>83</v>
      </c>
      <c r="B469" s="69" t="s">
        <v>38</v>
      </c>
      <c r="C469" s="69" t="s">
        <v>449</v>
      </c>
      <c r="D469" s="69" t="s">
        <v>47</v>
      </c>
      <c r="E469" s="69" t="s">
        <v>933</v>
      </c>
      <c r="F469" s="70" t="s">
        <v>501</v>
      </c>
      <c r="G469" s="71" t="s">
        <v>671</v>
      </c>
      <c r="H469" s="72"/>
      <c r="I469" s="73"/>
      <c r="J469" s="74"/>
      <c r="K469" s="73"/>
      <c r="L469" s="73"/>
      <c r="M469" s="73"/>
      <c r="N469" s="73"/>
      <c r="O469" s="73"/>
      <c r="P469" s="73"/>
      <c r="Q469" s="75"/>
      <c r="R469" s="76" t="s">
        <v>1026</v>
      </c>
    </row>
    <row r="470" spans="1:18" ht="67.5" x14ac:dyDescent="0.2">
      <c r="A470" s="77" t="s">
        <v>83</v>
      </c>
      <c r="B470" s="78" t="s">
        <v>38</v>
      </c>
      <c r="C470" s="78" t="s">
        <v>449</v>
      </c>
      <c r="D470" s="78" t="s">
        <v>47</v>
      </c>
      <c r="E470" s="78" t="s">
        <v>933</v>
      </c>
      <c r="F470" s="79" t="s">
        <v>502</v>
      </c>
      <c r="G470" s="80" t="s">
        <v>671</v>
      </c>
      <c r="H470" s="81"/>
      <c r="I470" s="82"/>
      <c r="J470" s="83"/>
      <c r="K470" s="84"/>
      <c r="L470" s="84"/>
      <c r="M470" s="84"/>
      <c r="N470" s="84"/>
      <c r="O470" s="84"/>
      <c r="P470" s="84"/>
      <c r="Q470" s="85"/>
      <c r="R470" s="86" t="s">
        <v>1026</v>
      </c>
    </row>
    <row r="471" spans="1:18" ht="56.25" x14ac:dyDescent="0.2">
      <c r="A471" s="68" t="s">
        <v>83</v>
      </c>
      <c r="B471" s="69" t="s">
        <v>38</v>
      </c>
      <c r="C471" s="69" t="s">
        <v>449</v>
      </c>
      <c r="D471" s="69" t="s">
        <v>47</v>
      </c>
      <c r="E471" s="69" t="s">
        <v>519</v>
      </c>
      <c r="F471" s="70" t="s">
        <v>494</v>
      </c>
      <c r="G471" s="71" t="s">
        <v>516</v>
      </c>
      <c r="H471" s="72">
        <v>42430</v>
      </c>
      <c r="I471" s="73"/>
      <c r="J471" s="74">
        <v>0</v>
      </c>
      <c r="K471" s="73"/>
      <c r="L471" s="73"/>
      <c r="M471" s="73"/>
      <c r="N471" s="73"/>
      <c r="O471" s="73"/>
      <c r="P471" s="73"/>
      <c r="Q471" s="75"/>
      <c r="R471" s="76" t="s">
        <v>1026</v>
      </c>
    </row>
    <row r="472" spans="1:18" ht="56.25" x14ac:dyDescent="0.2">
      <c r="A472" s="77" t="s">
        <v>83</v>
      </c>
      <c r="B472" s="78" t="s">
        <v>38</v>
      </c>
      <c r="C472" s="78" t="s">
        <v>449</v>
      </c>
      <c r="D472" s="78" t="s">
        <v>47</v>
      </c>
      <c r="E472" s="78" t="s">
        <v>519</v>
      </c>
      <c r="F472" s="79" t="s">
        <v>496</v>
      </c>
      <c r="G472" s="80" t="s">
        <v>516</v>
      </c>
      <c r="H472" s="81">
        <v>42459</v>
      </c>
      <c r="I472" s="82"/>
      <c r="J472" s="83">
        <v>0</v>
      </c>
      <c r="K472" s="84"/>
      <c r="L472" s="84"/>
      <c r="M472" s="84"/>
      <c r="N472" s="84"/>
      <c r="O472" s="84"/>
      <c r="P472" s="84"/>
      <c r="Q472" s="85"/>
      <c r="R472" s="86" t="s">
        <v>1026</v>
      </c>
    </row>
    <row r="473" spans="1:18" ht="56.25" x14ac:dyDescent="0.2">
      <c r="A473" s="68" t="s">
        <v>83</v>
      </c>
      <c r="B473" s="69" t="s">
        <v>38</v>
      </c>
      <c r="C473" s="69" t="s">
        <v>449</v>
      </c>
      <c r="D473" s="69" t="s">
        <v>47</v>
      </c>
      <c r="E473" s="69" t="s">
        <v>519</v>
      </c>
      <c r="F473" s="70" t="s">
        <v>497</v>
      </c>
      <c r="G473" s="71" t="s">
        <v>516</v>
      </c>
      <c r="H473" s="72">
        <v>42459</v>
      </c>
      <c r="I473" s="73"/>
      <c r="J473" s="74">
        <v>1</v>
      </c>
      <c r="K473" s="73"/>
      <c r="L473" s="73"/>
      <c r="M473" s="73"/>
      <c r="N473" s="73"/>
      <c r="O473" s="73"/>
      <c r="P473" s="73"/>
      <c r="Q473" s="75"/>
      <c r="R473" s="76" t="s">
        <v>1026</v>
      </c>
    </row>
    <row r="474" spans="1:18" ht="56.25" x14ac:dyDescent="0.2">
      <c r="A474" s="77" t="s">
        <v>83</v>
      </c>
      <c r="B474" s="78" t="s">
        <v>38</v>
      </c>
      <c r="C474" s="78" t="s">
        <v>449</v>
      </c>
      <c r="D474" s="78" t="s">
        <v>47</v>
      </c>
      <c r="E474" s="78" t="s">
        <v>519</v>
      </c>
      <c r="F474" s="79" t="s">
        <v>498</v>
      </c>
      <c r="G474" s="80" t="s">
        <v>516</v>
      </c>
      <c r="H474" s="81">
        <v>42459</v>
      </c>
      <c r="I474" s="82"/>
      <c r="J474" s="83">
        <v>0</v>
      </c>
      <c r="K474" s="84"/>
      <c r="L474" s="84"/>
      <c r="M474" s="84"/>
      <c r="N474" s="84"/>
      <c r="O474" s="84"/>
      <c r="P474" s="84"/>
      <c r="Q474" s="85"/>
      <c r="R474" s="86" t="s">
        <v>1026</v>
      </c>
    </row>
    <row r="475" spans="1:18" ht="56.25" x14ac:dyDescent="0.2">
      <c r="A475" s="68" t="s">
        <v>83</v>
      </c>
      <c r="B475" s="69" t="s">
        <v>38</v>
      </c>
      <c r="C475" s="69" t="s">
        <v>449</v>
      </c>
      <c r="D475" s="69" t="s">
        <v>47</v>
      </c>
      <c r="E475" s="69" t="s">
        <v>519</v>
      </c>
      <c r="F475" s="70" t="s">
        <v>499</v>
      </c>
      <c r="G475" s="71" t="s">
        <v>516</v>
      </c>
      <c r="H475" s="72">
        <v>42520</v>
      </c>
      <c r="I475" s="73"/>
      <c r="J475" s="74"/>
      <c r="K475" s="73"/>
      <c r="L475" s="73"/>
      <c r="M475" s="73"/>
      <c r="N475" s="73"/>
      <c r="O475" s="73"/>
      <c r="P475" s="73"/>
      <c r="Q475" s="75"/>
      <c r="R475" s="76" t="s">
        <v>1026</v>
      </c>
    </row>
    <row r="476" spans="1:18" ht="56.25" x14ac:dyDescent="0.2">
      <c r="A476" s="77" t="s">
        <v>83</v>
      </c>
      <c r="B476" s="78" t="s">
        <v>38</v>
      </c>
      <c r="C476" s="78" t="s">
        <v>449</v>
      </c>
      <c r="D476" s="78" t="s">
        <v>47</v>
      </c>
      <c r="E476" s="78" t="s">
        <v>519</v>
      </c>
      <c r="F476" s="79" t="s">
        <v>503</v>
      </c>
      <c r="G476" s="80" t="s">
        <v>516</v>
      </c>
      <c r="H476" s="81"/>
      <c r="I476" s="82"/>
      <c r="J476" s="83"/>
      <c r="K476" s="84"/>
      <c r="L476" s="84"/>
      <c r="M476" s="84"/>
      <c r="N476" s="84"/>
      <c r="O476" s="84"/>
      <c r="P476" s="84"/>
      <c r="Q476" s="85"/>
      <c r="R476" s="86" t="s">
        <v>1026</v>
      </c>
    </row>
    <row r="477" spans="1:18" ht="56.25" x14ac:dyDescent="0.2">
      <c r="A477" s="68" t="s">
        <v>83</v>
      </c>
      <c r="B477" s="69" t="s">
        <v>38</v>
      </c>
      <c r="C477" s="69" t="s">
        <v>495</v>
      </c>
      <c r="D477" s="69" t="s">
        <v>47</v>
      </c>
      <c r="E477" s="69" t="s">
        <v>519</v>
      </c>
      <c r="F477" s="70" t="s">
        <v>492</v>
      </c>
      <c r="G477" s="71" t="s">
        <v>516</v>
      </c>
      <c r="H477" s="72"/>
      <c r="I477" s="73"/>
      <c r="J477" s="74"/>
      <c r="K477" s="73"/>
      <c r="L477" s="73"/>
      <c r="M477" s="73"/>
      <c r="N477" s="73"/>
      <c r="O477" s="73"/>
      <c r="P477" s="73"/>
      <c r="Q477" s="75"/>
      <c r="R477" s="76" t="s">
        <v>1026</v>
      </c>
    </row>
    <row r="478" spans="1:18" ht="56.25" x14ac:dyDescent="0.2">
      <c r="A478" s="77" t="s">
        <v>83</v>
      </c>
      <c r="B478" s="78" t="s">
        <v>614</v>
      </c>
      <c r="C478" s="78" t="s">
        <v>521</v>
      </c>
      <c r="D478" s="78" t="s">
        <v>47</v>
      </c>
      <c r="E478" s="78" t="s">
        <v>519</v>
      </c>
      <c r="F478" s="79" t="s">
        <v>500</v>
      </c>
      <c r="G478" s="80" t="s">
        <v>516</v>
      </c>
      <c r="H478" s="81"/>
      <c r="I478" s="82"/>
      <c r="J478" s="83"/>
      <c r="K478" s="84"/>
      <c r="L478" s="84"/>
      <c r="M478" s="84"/>
      <c r="N478" s="84"/>
      <c r="O478" s="84"/>
      <c r="P478" s="84"/>
      <c r="Q478" s="85"/>
      <c r="R478" s="86" t="s">
        <v>1026</v>
      </c>
    </row>
    <row r="479" spans="1:18" ht="56.25" x14ac:dyDescent="0.2">
      <c r="A479" s="68" t="s">
        <v>83</v>
      </c>
      <c r="B479" s="69" t="s">
        <v>38</v>
      </c>
      <c r="C479" s="69" t="s">
        <v>449</v>
      </c>
      <c r="D479" s="69" t="s">
        <v>47</v>
      </c>
      <c r="E479" s="69" t="s">
        <v>519</v>
      </c>
      <c r="F479" s="70" t="s">
        <v>501</v>
      </c>
      <c r="G479" s="71" t="s">
        <v>516</v>
      </c>
      <c r="H479" s="72"/>
      <c r="I479" s="73"/>
      <c r="J479" s="74"/>
      <c r="K479" s="73"/>
      <c r="L479" s="73"/>
      <c r="M479" s="73"/>
      <c r="N479" s="73"/>
      <c r="O479" s="73"/>
      <c r="P479" s="73"/>
      <c r="Q479" s="75"/>
      <c r="R479" s="76" t="s">
        <v>1026</v>
      </c>
    </row>
    <row r="480" spans="1:18" ht="56.25" x14ac:dyDescent="0.2">
      <c r="A480" s="77" t="s">
        <v>83</v>
      </c>
      <c r="B480" s="78" t="s">
        <v>38</v>
      </c>
      <c r="C480" s="78" t="s">
        <v>449</v>
      </c>
      <c r="D480" s="78" t="s">
        <v>47</v>
      </c>
      <c r="E480" s="78" t="s">
        <v>519</v>
      </c>
      <c r="F480" s="79" t="s">
        <v>502</v>
      </c>
      <c r="G480" s="80" t="s">
        <v>516</v>
      </c>
      <c r="H480" s="81"/>
      <c r="I480" s="82"/>
      <c r="J480" s="83"/>
      <c r="K480" s="84"/>
      <c r="L480" s="84"/>
      <c r="M480" s="84"/>
      <c r="N480" s="84"/>
      <c r="O480" s="84"/>
      <c r="P480" s="84"/>
      <c r="Q480" s="85"/>
      <c r="R480" s="86" t="s">
        <v>1026</v>
      </c>
    </row>
    <row r="481" spans="1:18" ht="33.75" x14ac:dyDescent="0.2">
      <c r="A481" s="68" t="s">
        <v>83</v>
      </c>
      <c r="B481" s="69" t="s">
        <v>38</v>
      </c>
      <c r="C481" s="69" t="s">
        <v>449</v>
      </c>
      <c r="D481" s="69" t="s">
        <v>47</v>
      </c>
      <c r="E481" s="69" t="s">
        <v>520</v>
      </c>
      <c r="F481" s="70" t="s">
        <v>503</v>
      </c>
      <c r="G481" s="71"/>
      <c r="H481" s="72"/>
      <c r="I481" s="73"/>
      <c r="J481" s="74"/>
      <c r="K481" s="73"/>
      <c r="L481" s="73"/>
      <c r="M481" s="73"/>
      <c r="N481" s="73"/>
      <c r="O481" s="73"/>
      <c r="P481" s="73"/>
      <c r="Q481" s="75"/>
      <c r="R481" s="76" t="s">
        <v>1026</v>
      </c>
    </row>
    <row r="482" spans="1:18" ht="33.75" x14ac:dyDescent="0.2">
      <c r="A482" s="77" t="s">
        <v>83</v>
      </c>
      <c r="B482" s="78" t="s">
        <v>38</v>
      </c>
      <c r="C482" s="78" t="s">
        <v>449</v>
      </c>
      <c r="D482" s="78" t="s">
        <v>47</v>
      </c>
      <c r="E482" s="78" t="s">
        <v>520</v>
      </c>
      <c r="F482" s="79" t="s">
        <v>492</v>
      </c>
      <c r="G482" s="80"/>
      <c r="H482" s="81"/>
      <c r="I482" s="82"/>
      <c r="J482" s="83"/>
      <c r="K482" s="84"/>
      <c r="L482" s="84"/>
      <c r="M482" s="84"/>
      <c r="N482" s="84"/>
      <c r="O482" s="84"/>
      <c r="P482" s="84"/>
      <c r="Q482" s="85"/>
      <c r="R482" s="86" t="s">
        <v>1026</v>
      </c>
    </row>
    <row r="483" spans="1:18" ht="33.75" x14ac:dyDescent="0.2">
      <c r="A483" s="68" t="s">
        <v>83</v>
      </c>
      <c r="B483" s="69" t="s">
        <v>38</v>
      </c>
      <c r="C483" s="69" t="s">
        <v>449</v>
      </c>
      <c r="D483" s="69" t="s">
        <v>47</v>
      </c>
      <c r="E483" s="69" t="s">
        <v>520</v>
      </c>
      <c r="F483" s="70" t="s">
        <v>494</v>
      </c>
      <c r="G483" s="71"/>
      <c r="H483" s="72"/>
      <c r="I483" s="73"/>
      <c r="J483" s="74"/>
      <c r="K483" s="73"/>
      <c r="L483" s="73"/>
      <c r="M483" s="73"/>
      <c r="N483" s="73"/>
      <c r="O483" s="73"/>
      <c r="P483" s="73"/>
      <c r="Q483" s="75"/>
      <c r="R483" s="76" t="s">
        <v>1026</v>
      </c>
    </row>
    <row r="484" spans="1:18" ht="33.75" x14ac:dyDescent="0.2">
      <c r="A484" s="77" t="s">
        <v>83</v>
      </c>
      <c r="B484" s="78" t="s">
        <v>38</v>
      </c>
      <c r="C484" s="78" t="s">
        <v>449</v>
      </c>
      <c r="D484" s="78" t="s">
        <v>47</v>
      </c>
      <c r="E484" s="78" t="s">
        <v>520</v>
      </c>
      <c r="F484" s="79" t="s">
        <v>496</v>
      </c>
      <c r="G484" s="80"/>
      <c r="H484" s="81"/>
      <c r="I484" s="82"/>
      <c r="J484" s="83"/>
      <c r="K484" s="84"/>
      <c r="L484" s="84"/>
      <c r="M484" s="84"/>
      <c r="N484" s="84"/>
      <c r="O484" s="84"/>
      <c r="P484" s="84"/>
      <c r="Q484" s="85"/>
      <c r="R484" s="86" t="s">
        <v>1026</v>
      </c>
    </row>
    <row r="485" spans="1:18" ht="33.75" x14ac:dyDescent="0.2">
      <c r="A485" s="68" t="s">
        <v>83</v>
      </c>
      <c r="B485" s="69" t="s">
        <v>38</v>
      </c>
      <c r="C485" s="69" t="s">
        <v>449</v>
      </c>
      <c r="D485" s="69" t="s">
        <v>47</v>
      </c>
      <c r="E485" s="69" t="s">
        <v>520</v>
      </c>
      <c r="F485" s="70" t="s">
        <v>497</v>
      </c>
      <c r="G485" s="71"/>
      <c r="H485" s="72"/>
      <c r="I485" s="73"/>
      <c r="J485" s="74"/>
      <c r="K485" s="73"/>
      <c r="L485" s="73"/>
      <c r="M485" s="73"/>
      <c r="N485" s="73"/>
      <c r="O485" s="73"/>
      <c r="P485" s="73"/>
      <c r="Q485" s="75"/>
      <c r="R485" s="76" t="s">
        <v>1026</v>
      </c>
    </row>
    <row r="486" spans="1:18" ht="33.75" x14ac:dyDescent="0.2">
      <c r="A486" s="77" t="s">
        <v>83</v>
      </c>
      <c r="B486" s="78" t="s">
        <v>38</v>
      </c>
      <c r="C486" s="78" t="s">
        <v>449</v>
      </c>
      <c r="D486" s="78" t="s">
        <v>47</v>
      </c>
      <c r="E486" s="78" t="s">
        <v>520</v>
      </c>
      <c r="F486" s="79" t="s">
        <v>499</v>
      </c>
      <c r="G486" s="80"/>
      <c r="H486" s="81"/>
      <c r="I486" s="82"/>
      <c r="J486" s="83"/>
      <c r="K486" s="84"/>
      <c r="L486" s="84"/>
      <c r="M486" s="84"/>
      <c r="N486" s="84"/>
      <c r="O486" s="84"/>
      <c r="P486" s="84"/>
      <c r="Q486" s="85"/>
      <c r="R486" s="86" t="s">
        <v>1026</v>
      </c>
    </row>
    <row r="487" spans="1:18" ht="33.75" x14ac:dyDescent="0.2">
      <c r="A487" s="68" t="s">
        <v>83</v>
      </c>
      <c r="B487" s="69" t="s">
        <v>38</v>
      </c>
      <c r="C487" s="69" t="s">
        <v>495</v>
      </c>
      <c r="D487" s="69" t="s">
        <v>47</v>
      </c>
      <c r="E487" s="69" t="s">
        <v>520</v>
      </c>
      <c r="F487" s="70" t="s">
        <v>500</v>
      </c>
      <c r="G487" s="71"/>
      <c r="H487" s="72"/>
      <c r="I487" s="73"/>
      <c r="J487" s="74"/>
      <c r="K487" s="73"/>
      <c r="L487" s="73"/>
      <c r="M487" s="73"/>
      <c r="N487" s="73"/>
      <c r="O487" s="73"/>
      <c r="P487" s="73"/>
      <c r="Q487" s="75"/>
      <c r="R487" s="76" t="s">
        <v>1026</v>
      </c>
    </row>
    <row r="488" spans="1:18" ht="56.25" x14ac:dyDescent="0.2">
      <c r="A488" s="77" t="s">
        <v>83</v>
      </c>
      <c r="B488" s="78" t="s">
        <v>614</v>
      </c>
      <c r="C488" s="78" t="s">
        <v>129</v>
      </c>
      <c r="D488" s="78" t="s">
        <v>47</v>
      </c>
      <c r="E488" s="78" t="s">
        <v>520</v>
      </c>
      <c r="F488" s="79" t="s">
        <v>501</v>
      </c>
      <c r="G488" s="80"/>
      <c r="H488" s="81"/>
      <c r="I488" s="82"/>
      <c r="J488" s="83"/>
      <c r="K488" s="84"/>
      <c r="L488" s="84"/>
      <c r="M488" s="84"/>
      <c r="N488" s="84"/>
      <c r="O488" s="84"/>
      <c r="P488" s="84"/>
      <c r="Q488" s="85"/>
      <c r="R488" s="86" t="s">
        <v>1026</v>
      </c>
    </row>
    <row r="489" spans="1:18" ht="33.75" x14ac:dyDescent="0.2">
      <c r="A489" s="68" t="s">
        <v>83</v>
      </c>
      <c r="B489" s="69" t="s">
        <v>38</v>
      </c>
      <c r="C489" s="69" t="s">
        <v>449</v>
      </c>
      <c r="D489" s="69" t="s">
        <v>47</v>
      </c>
      <c r="E489" s="69" t="s">
        <v>520</v>
      </c>
      <c r="F489" s="70" t="s">
        <v>502</v>
      </c>
      <c r="G489" s="71"/>
      <c r="H489" s="72"/>
      <c r="I489" s="73"/>
      <c r="J489" s="74"/>
      <c r="K489" s="73"/>
      <c r="L489" s="73"/>
      <c r="M489" s="73"/>
      <c r="N489" s="73"/>
      <c r="O489" s="73"/>
      <c r="P489" s="73"/>
      <c r="Q489" s="75"/>
      <c r="R489" s="76" t="s">
        <v>1026</v>
      </c>
    </row>
    <row r="490" spans="1:18" ht="33.75" x14ac:dyDescent="0.2">
      <c r="A490" s="77" t="s">
        <v>83</v>
      </c>
      <c r="B490" s="78" t="s">
        <v>38</v>
      </c>
      <c r="C490" s="78" t="s">
        <v>449</v>
      </c>
      <c r="D490" s="78" t="s">
        <v>47</v>
      </c>
      <c r="E490" s="78" t="s">
        <v>520</v>
      </c>
      <c r="F490" s="79" t="s">
        <v>498</v>
      </c>
      <c r="G490" s="80"/>
      <c r="H490" s="81"/>
      <c r="I490" s="82"/>
      <c r="J490" s="83"/>
      <c r="K490" s="84"/>
      <c r="L490" s="84"/>
      <c r="M490" s="84"/>
      <c r="N490" s="84"/>
      <c r="O490" s="84"/>
      <c r="P490" s="84"/>
      <c r="Q490" s="85"/>
      <c r="R490" s="86" t="s">
        <v>1026</v>
      </c>
    </row>
    <row r="491" spans="1:18" ht="45" x14ac:dyDescent="0.2">
      <c r="A491" s="68" t="s">
        <v>83</v>
      </c>
      <c r="B491" s="69" t="s">
        <v>38</v>
      </c>
      <c r="C491" s="69" t="s">
        <v>449</v>
      </c>
      <c r="D491" s="69" t="s">
        <v>47</v>
      </c>
      <c r="E491" s="69" t="s">
        <v>672</v>
      </c>
      <c r="F491" s="70" t="s">
        <v>498</v>
      </c>
      <c r="G491" s="71" t="s">
        <v>522</v>
      </c>
      <c r="H491" s="72">
        <v>42439</v>
      </c>
      <c r="I491" s="73"/>
      <c r="J491" s="74">
        <v>0</v>
      </c>
      <c r="K491" s="73"/>
      <c r="L491" s="73"/>
      <c r="M491" s="73"/>
      <c r="N491" s="73"/>
      <c r="O491" s="73"/>
      <c r="P491" s="73"/>
      <c r="Q491" s="75"/>
      <c r="R491" s="76" t="s">
        <v>1026</v>
      </c>
    </row>
    <row r="492" spans="1:18" ht="45" x14ac:dyDescent="0.2">
      <c r="A492" s="77" t="s">
        <v>83</v>
      </c>
      <c r="B492" s="78" t="s">
        <v>38</v>
      </c>
      <c r="C492" s="78" t="s">
        <v>449</v>
      </c>
      <c r="D492" s="78" t="s">
        <v>47</v>
      </c>
      <c r="E492" s="78" t="s">
        <v>672</v>
      </c>
      <c r="F492" s="79" t="s">
        <v>499</v>
      </c>
      <c r="G492" s="80" t="s">
        <v>522</v>
      </c>
      <c r="H492" s="81">
        <v>42444</v>
      </c>
      <c r="I492" s="82"/>
      <c r="J492" s="83">
        <v>0</v>
      </c>
      <c r="K492" s="84"/>
      <c r="L492" s="84"/>
      <c r="M492" s="84"/>
      <c r="N492" s="84"/>
      <c r="O492" s="84"/>
      <c r="P492" s="84"/>
      <c r="Q492" s="85"/>
      <c r="R492" s="86" t="s">
        <v>1026</v>
      </c>
    </row>
    <row r="493" spans="1:18" ht="45" x14ac:dyDescent="0.2">
      <c r="A493" s="68" t="s">
        <v>83</v>
      </c>
      <c r="B493" s="69" t="s">
        <v>38</v>
      </c>
      <c r="C493" s="69" t="s">
        <v>449</v>
      </c>
      <c r="D493" s="69" t="s">
        <v>47</v>
      </c>
      <c r="E493" s="69" t="s">
        <v>672</v>
      </c>
      <c r="F493" s="70" t="s">
        <v>496</v>
      </c>
      <c r="G493" s="71" t="s">
        <v>522</v>
      </c>
      <c r="H493" s="72">
        <v>42459</v>
      </c>
      <c r="I493" s="73"/>
      <c r="J493" s="74">
        <v>0</v>
      </c>
      <c r="K493" s="73"/>
      <c r="L493" s="73"/>
      <c r="M493" s="73"/>
      <c r="N493" s="73"/>
      <c r="O493" s="73"/>
      <c r="P493" s="73"/>
      <c r="Q493" s="75"/>
      <c r="R493" s="76" t="s">
        <v>1026</v>
      </c>
    </row>
    <row r="494" spans="1:18" ht="45" x14ac:dyDescent="0.2">
      <c r="A494" s="77" t="s">
        <v>83</v>
      </c>
      <c r="B494" s="78" t="s">
        <v>38</v>
      </c>
      <c r="C494" s="78" t="s">
        <v>449</v>
      </c>
      <c r="D494" s="78" t="s">
        <v>47</v>
      </c>
      <c r="E494" s="78" t="s">
        <v>672</v>
      </c>
      <c r="F494" s="79" t="s">
        <v>503</v>
      </c>
      <c r="G494" s="80" t="s">
        <v>522</v>
      </c>
      <c r="H494" s="81"/>
      <c r="I494" s="82"/>
      <c r="J494" s="83"/>
      <c r="K494" s="84"/>
      <c r="L494" s="84"/>
      <c r="M494" s="84"/>
      <c r="N494" s="84"/>
      <c r="O494" s="84"/>
      <c r="P494" s="84"/>
      <c r="Q494" s="85"/>
      <c r="R494" s="86" t="s">
        <v>1026</v>
      </c>
    </row>
    <row r="495" spans="1:18" ht="45" x14ac:dyDescent="0.2">
      <c r="A495" s="68" t="s">
        <v>83</v>
      </c>
      <c r="B495" s="69" t="s">
        <v>38</v>
      </c>
      <c r="C495" s="69" t="s">
        <v>449</v>
      </c>
      <c r="D495" s="69" t="s">
        <v>47</v>
      </c>
      <c r="E495" s="69" t="s">
        <v>672</v>
      </c>
      <c r="F495" s="70" t="s">
        <v>492</v>
      </c>
      <c r="G495" s="71" t="s">
        <v>522</v>
      </c>
      <c r="H495" s="72"/>
      <c r="I495" s="73"/>
      <c r="J495" s="74"/>
      <c r="K495" s="73"/>
      <c r="L495" s="73"/>
      <c r="M495" s="73"/>
      <c r="N495" s="73"/>
      <c r="O495" s="73"/>
      <c r="P495" s="73"/>
      <c r="Q495" s="75"/>
      <c r="R495" s="76" t="s">
        <v>1026</v>
      </c>
    </row>
    <row r="496" spans="1:18" ht="45" x14ac:dyDescent="0.2">
      <c r="A496" s="77" t="s">
        <v>83</v>
      </c>
      <c r="B496" s="78" t="s">
        <v>38</v>
      </c>
      <c r="C496" s="78" t="s">
        <v>449</v>
      </c>
      <c r="D496" s="78" t="s">
        <v>47</v>
      </c>
      <c r="E496" s="78" t="s">
        <v>672</v>
      </c>
      <c r="F496" s="79" t="s">
        <v>494</v>
      </c>
      <c r="G496" s="80" t="s">
        <v>522</v>
      </c>
      <c r="H496" s="81"/>
      <c r="I496" s="82"/>
      <c r="J496" s="83"/>
      <c r="K496" s="84"/>
      <c r="L496" s="84"/>
      <c r="M496" s="84"/>
      <c r="N496" s="84"/>
      <c r="O496" s="84"/>
      <c r="P496" s="84"/>
      <c r="Q496" s="85"/>
      <c r="R496" s="86" t="s">
        <v>1026</v>
      </c>
    </row>
    <row r="497" spans="1:18" ht="45" x14ac:dyDescent="0.2">
      <c r="A497" s="68" t="s">
        <v>83</v>
      </c>
      <c r="B497" s="69" t="s">
        <v>38</v>
      </c>
      <c r="C497" s="69" t="s">
        <v>495</v>
      </c>
      <c r="D497" s="69" t="s">
        <v>47</v>
      </c>
      <c r="E497" s="69" t="s">
        <v>672</v>
      </c>
      <c r="F497" s="70" t="s">
        <v>497</v>
      </c>
      <c r="G497" s="71" t="s">
        <v>522</v>
      </c>
      <c r="H497" s="72"/>
      <c r="I497" s="73"/>
      <c r="J497" s="74"/>
      <c r="K497" s="73"/>
      <c r="L497" s="73"/>
      <c r="M497" s="73"/>
      <c r="N497" s="73"/>
      <c r="O497" s="73"/>
      <c r="P497" s="73"/>
      <c r="Q497" s="75"/>
      <c r="R497" s="76" t="s">
        <v>1026</v>
      </c>
    </row>
    <row r="498" spans="1:18" ht="56.25" x14ac:dyDescent="0.2">
      <c r="A498" s="77" t="s">
        <v>83</v>
      </c>
      <c r="B498" s="78" t="s">
        <v>614</v>
      </c>
      <c r="C498" s="78" t="s">
        <v>129</v>
      </c>
      <c r="D498" s="78" t="s">
        <v>47</v>
      </c>
      <c r="E498" s="78" t="s">
        <v>672</v>
      </c>
      <c r="F498" s="79" t="s">
        <v>500</v>
      </c>
      <c r="G498" s="80" t="s">
        <v>522</v>
      </c>
      <c r="H498" s="81"/>
      <c r="I498" s="82"/>
      <c r="J498" s="83"/>
      <c r="K498" s="84"/>
      <c r="L498" s="84"/>
      <c r="M498" s="84"/>
      <c r="N498" s="84"/>
      <c r="O498" s="84"/>
      <c r="P498" s="84"/>
      <c r="Q498" s="85"/>
      <c r="R498" s="86" t="s">
        <v>1026</v>
      </c>
    </row>
    <row r="499" spans="1:18" ht="45" x14ac:dyDescent="0.2">
      <c r="A499" s="68" t="s">
        <v>83</v>
      </c>
      <c r="B499" s="69" t="s">
        <v>38</v>
      </c>
      <c r="C499" s="69" t="s">
        <v>449</v>
      </c>
      <c r="D499" s="69" t="s">
        <v>47</v>
      </c>
      <c r="E499" s="69" t="s">
        <v>672</v>
      </c>
      <c r="F499" s="70" t="s">
        <v>501</v>
      </c>
      <c r="G499" s="71" t="s">
        <v>522</v>
      </c>
      <c r="H499" s="72"/>
      <c r="I499" s="73"/>
      <c r="J499" s="74"/>
      <c r="K499" s="73"/>
      <c r="L499" s="73"/>
      <c r="M499" s="73"/>
      <c r="N499" s="73"/>
      <c r="O499" s="73"/>
      <c r="P499" s="73"/>
      <c r="Q499" s="75"/>
      <c r="R499" s="76" t="s">
        <v>1026</v>
      </c>
    </row>
    <row r="500" spans="1:18" ht="45" x14ac:dyDescent="0.2">
      <c r="A500" s="77" t="s">
        <v>83</v>
      </c>
      <c r="B500" s="78" t="s">
        <v>38</v>
      </c>
      <c r="C500" s="78" t="s">
        <v>449</v>
      </c>
      <c r="D500" s="78" t="s">
        <v>47</v>
      </c>
      <c r="E500" s="78" t="s">
        <v>672</v>
      </c>
      <c r="F500" s="79" t="s">
        <v>502</v>
      </c>
      <c r="G500" s="80" t="s">
        <v>522</v>
      </c>
      <c r="H500" s="81"/>
      <c r="I500" s="82"/>
      <c r="J500" s="83"/>
      <c r="K500" s="84"/>
      <c r="L500" s="84"/>
      <c r="M500" s="84"/>
      <c r="N500" s="84"/>
      <c r="O500" s="84"/>
      <c r="P500" s="84"/>
      <c r="Q500" s="85"/>
      <c r="R500" s="86" t="s">
        <v>1026</v>
      </c>
    </row>
    <row r="501" spans="1:18" ht="56.25" x14ac:dyDescent="0.2">
      <c r="A501" s="68" t="s">
        <v>83</v>
      </c>
      <c r="B501" s="69" t="s">
        <v>38</v>
      </c>
      <c r="C501" s="69" t="s">
        <v>449</v>
      </c>
      <c r="D501" s="69" t="s">
        <v>47</v>
      </c>
      <c r="E501" s="69" t="s">
        <v>934</v>
      </c>
      <c r="F501" s="70" t="s">
        <v>496</v>
      </c>
      <c r="G501" s="71" t="s">
        <v>673</v>
      </c>
      <c r="H501" s="72">
        <v>42551</v>
      </c>
      <c r="I501" s="73"/>
      <c r="J501" s="74"/>
      <c r="K501" s="73"/>
      <c r="L501" s="73"/>
      <c r="M501" s="73"/>
      <c r="N501" s="73"/>
      <c r="O501" s="73"/>
      <c r="P501" s="73"/>
      <c r="Q501" s="75"/>
      <c r="R501" s="76" t="s">
        <v>1026</v>
      </c>
    </row>
    <row r="502" spans="1:18" ht="56.25" x14ac:dyDescent="0.2">
      <c r="A502" s="77" t="s">
        <v>83</v>
      </c>
      <c r="B502" s="78" t="s">
        <v>38</v>
      </c>
      <c r="C502" s="78" t="s">
        <v>449</v>
      </c>
      <c r="D502" s="78" t="s">
        <v>47</v>
      </c>
      <c r="E502" s="78" t="s">
        <v>934</v>
      </c>
      <c r="F502" s="79" t="s">
        <v>497</v>
      </c>
      <c r="G502" s="80" t="s">
        <v>673</v>
      </c>
      <c r="H502" s="81">
        <v>42551</v>
      </c>
      <c r="I502" s="82"/>
      <c r="J502" s="83"/>
      <c r="K502" s="84"/>
      <c r="L502" s="84"/>
      <c r="M502" s="84"/>
      <c r="N502" s="84"/>
      <c r="O502" s="84"/>
      <c r="P502" s="84"/>
      <c r="Q502" s="85"/>
      <c r="R502" s="86" t="s">
        <v>1026</v>
      </c>
    </row>
    <row r="503" spans="1:18" ht="56.25" x14ac:dyDescent="0.2">
      <c r="A503" s="68" t="s">
        <v>83</v>
      </c>
      <c r="B503" s="69" t="s">
        <v>38</v>
      </c>
      <c r="C503" s="69" t="s">
        <v>449</v>
      </c>
      <c r="D503" s="69" t="s">
        <v>47</v>
      </c>
      <c r="E503" s="69" t="s">
        <v>934</v>
      </c>
      <c r="F503" s="70" t="s">
        <v>498</v>
      </c>
      <c r="G503" s="71" t="s">
        <v>673</v>
      </c>
      <c r="H503" s="72">
        <v>42551</v>
      </c>
      <c r="I503" s="73"/>
      <c r="J503" s="74"/>
      <c r="K503" s="73"/>
      <c r="L503" s="73"/>
      <c r="M503" s="73"/>
      <c r="N503" s="73"/>
      <c r="O503" s="73"/>
      <c r="P503" s="73"/>
      <c r="Q503" s="75"/>
      <c r="R503" s="76" t="s">
        <v>1026</v>
      </c>
    </row>
    <row r="504" spans="1:18" ht="56.25" x14ac:dyDescent="0.2">
      <c r="A504" s="77" t="s">
        <v>83</v>
      </c>
      <c r="B504" s="78" t="s">
        <v>38</v>
      </c>
      <c r="C504" s="78" t="s">
        <v>449</v>
      </c>
      <c r="D504" s="78" t="s">
        <v>47</v>
      </c>
      <c r="E504" s="78" t="s">
        <v>934</v>
      </c>
      <c r="F504" s="79" t="s">
        <v>499</v>
      </c>
      <c r="G504" s="80" t="s">
        <v>673</v>
      </c>
      <c r="H504" s="81">
        <v>42612</v>
      </c>
      <c r="I504" s="82"/>
      <c r="J504" s="83"/>
      <c r="K504" s="84"/>
      <c r="L504" s="84"/>
      <c r="M504" s="84"/>
      <c r="N504" s="84"/>
      <c r="O504" s="84"/>
      <c r="P504" s="84"/>
      <c r="Q504" s="85"/>
      <c r="R504" s="86" t="s">
        <v>1026</v>
      </c>
    </row>
    <row r="505" spans="1:18" ht="56.25" x14ac:dyDescent="0.2">
      <c r="A505" s="68" t="s">
        <v>83</v>
      </c>
      <c r="B505" s="69" t="s">
        <v>38</v>
      </c>
      <c r="C505" s="69" t="s">
        <v>449</v>
      </c>
      <c r="D505" s="69" t="s">
        <v>47</v>
      </c>
      <c r="E505" s="69" t="s">
        <v>934</v>
      </c>
      <c r="F505" s="70" t="s">
        <v>503</v>
      </c>
      <c r="G505" s="71" t="s">
        <v>673</v>
      </c>
      <c r="H505" s="72"/>
      <c r="I505" s="73"/>
      <c r="J505" s="74"/>
      <c r="K505" s="73"/>
      <c r="L505" s="73"/>
      <c r="M505" s="73"/>
      <c r="N505" s="73"/>
      <c r="O505" s="73"/>
      <c r="P505" s="73"/>
      <c r="Q505" s="75"/>
      <c r="R505" s="76" t="s">
        <v>1026</v>
      </c>
    </row>
    <row r="506" spans="1:18" ht="56.25" x14ac:dyDescent="0.2">
      <c r="A506" s="77" t="s">
        <v>83</v>
      </c>
      <c r="B506" s="78" t="s">
        <v>38</v>
      </c>
      <c r="C506" s="78" t="s">
        <v>449</v>
      </c>
      <c r="D506" s="78" t="s">
        <v>47</v>
      </c>
      <c r="E506" s="78" t="s">
        <v>934</v>
      </c>
      <c r="F506" s="79" t="s">
        <v>492</v>
      </c>
      <c r="G506" s="80" t="s">
        <v>673</v>
      </c>
      <c r="H506" s="81"/>
      <c r="I506" s="82"/>
      <c r="J506" s="83"/>
      <c r="K506" s="84"/>
      <c r="L506" s="84"/>
      <c r="M506" s="84"/>
      <c r="N506" s="84"/>
      <c r="O506" s="84"/>
      <c r="P506" s="84"/>
      <c r="Q506" s="85"/>
      <c r="R506" s="86" t="s">
        <v>1026</v>
      </c>
    </row>
    <row r="507" spans="1:18" ht="56.25" x14ac:dyDescent="0.2">
      <c r="A507" s="68" t="s">
        <v>83</v>
      </c>
      <c r="B507" s="69" t="s">
        <v>38</v>
      </c>
      <c r="C507" s="69" t="s">
        <v>495</v>
      </c>
      <c r="D507" s="69" t="s">
        <v>47</v>
      </c>
      <c r="E507" s="69" t="s">
        <v>934</v>
      </c>
      <c r="F507" s="70" t="s">
        <v>494</v>
      </c>
      <c r="G507" s="71" t="s">
        <v>673</v>
      </c>
      <c r="H507" s="72"/>
      <c r="I507" s="73"/>
      <c r="J507" s="74"/>
      <c r="K507" s="73"/>
      <c r="L507" s="73"/>
      <c r="M507" s="73"/>
      <c r="N507" s="73"/>
      <c r="O507" s="73"/>
      <c r="P507" s="73"/>
      <c r="Q507" s="75"/>
      <c r="R507" s="76" t="s">
        <v>1026</v>
      </c>
    </row>
    <row r="508" spans="1:18" ht="56.25" x14ac:dyDescent="0.2">
      <c r="A508" s="77" t="s">
        <v>83</v>
      </c>
      <c r="B508" s="78" t="s">
        <v>614</v>
      </c>
      <c r="C508" s="78" t="s">
        <v>129</v>
      </c>
      <c r="D508" s="78" t="s">
        <v>47</v>
      </c>
      <c r="E508" s="78" t="s">
        <v>934</v>
      </c>
      <c r="F508" s="79" t="s">
        <v>500</v>
      </c>
      <c r="G508" s="80" t="s">
        <v>673</v>
      </c>
      <c r="H508" s="81"/>
      <c r="I508" s="82"/>
      <c r="J508" s="83"/>
      <c r="K508" s="84"/>
      <c r="L508" s="84"/>
      <c r="M508" s="84"/>
      <c r="N508" s="84"/>
      <c r="O508" s="84"/>
      <c r="P508" s="84"/>
      <c r="Q508" s="85"/>
      <c r="R508" s="86" t="s">
        <v>1026</v>
      </c>
    </row>
    <row r="509" spans="1:18" ht="56.25" x14ac:dyDescent="0.2">
      <c r="A509" s="68" t="s">
        <v>83</v>
      </c>
      <c r="B509" s="69" t="s">
        <v>38</v>
      </c>
      <c r="C509" s="69" t="s">
        <v>449</v>
      </c>
      <c r="D509" s="69" t="s">
        <v>47</v>
      </c>
      <c r="E509" s="69" t="s">
        <v>934</v>
      </c>
      <c r="F509" s="70" t="s">
        <v>501</v>
      </c>
      <c r="G509" s="71" t="s">
        <v>673</v>
      </c>
      <c r="H509" s="72"/>
      <c r="I509" s="73"/>
      <c r="J509" s="74"/>
      <c r="K509" s="73"/>
      <c r="L509" s="73"/>
      <c r="M509" s="73"/>
      <c r="N509" s="73"/>
      <c r="O509" s="73"/>
      <c r="P509" s="73"/>
      <c r="Q509" s="75"/>
      <c r="R509" s="76" t="s">
        <v>1026</v>
      </c>
    </row>
    <row r="510" spans="1:18" ht="56.25" x14ac:dyDescent="0.2">
      <c r="A510" s="77" t="s">
        <v>83</v>
      </c>
      <c r="B510" s="78" t="s">
        <v>38</v>
      </c>
      <c r="C510" s="78" t="s">
        <v>449</v>
      </c>
      <c r="D510" s="78" t="s">
        <v>47</v>
      </c>
      <c r="E510" s="78" t="s">
        <v>934</v>
      </c>
      <c r="F510" s="79" t="s">
        <v>502</v>
      </c>
      <c r="G510" s="80" t="s">
        <v>673</v>
      </c>
      <c r="H510" s="81"/>
      <c r="I510" s="82"/>
      <c r="J510" s="83"/>
      <c r="K510" s="84"/>
      <c r="L510" s="84"/>
      <c r="M510" s="84"/>
      <c r="N510" s="84"/>
      <c r="O510" s="84"/>
      <c r="P510" s="84"/>
      <c r="Q510" s="85"/>
      <c r="R510" s="86" t="s">
        <v>1026</v>
      </c>
    </row>
    <row r="511" spans="1:18" ht="33.75" x14ac:dyDescent="0.2">
      <c r="A511" s="68" t="s">
        <v>83</v>
      </c>
      <c r="B511" s="69" t="s">
        <v>38</v>
      </c>
      <c r="C511" s="69" t="s">
        <v>449</v>
      </c>
      <c r="D511" s="69" t="s">
        <v>47</v>
      </c>
      <c r="E511" s="69" t="s">
        <v>574</v>
      </c>
      <c r="F511" s="70" t="s">
        <v>500</v>
      </c>
      <c r="G511" s="71" t="s">
        <v>575</v>
      </c>
      <c r="H511" s="72">
        <v>42415</v>
      </c>
      <c r="I511" s="73"/>
      <c r="J511" s="74">
        <v>1</v>
      </c>
      <c r="K511" s="73"/>
      <c r="L511" s="73"/>
      <c r="M511" s="73"/>
      <c r="N511" s="73"/>
      <c r="O511" s="73"/>
      <c r="P511" s="73"/>
      <c r="Q511" s="75"/>
      <c r="R511" s="76" t="s">
        <v>1026</v>
      </c>
    </row>
    <row r="512" spans="1:18" ht="33.75" x14ac:dyDescent="0.2">
      <c r="A512" s="77" t="s">
        <v>83</v>
      </c>
      <c r="B512" s="78" t="s">
        <v>38</v>
      </c>
      <c r="C512" s="78" t="s">
        <v>449</v>
      </c>
      <c r="D512" s="78" t="s">
        <v>47</v>
      </c>
      <c r="E512" s="78" t="s">
        <v>574</v>
      </c>
      <c r="F512" s="79" t="s">
        <v>507</v>
      </c>
      <c r="G512" s="80" t="s">
        <v>575</v>
      </c>
      <c r="H512" s="81">
        <v>42596</v>
      </c>
      <c r="I512" s="82"/>
      <c r="J512" s="83"/>
      <c r="K512" s="84"/>
      <c r="L512" s="84"/>
      <c r="M512" s="84"/>
      <c r="N512" s="84"/>
      <c r="O512" s="84"/>
      <c r="P512" s="84"/>
      <c r="Q512" s="85"/>
      <c r="R512" s="86" t="s">
        <v>1026</v>
      </c>
    </row>
    <row r="513" spans="1:18" ht="33.75" x14ac:dyDescent="0.2">
      <c r="A513" s="68" t="s">
        <v>83</v>
      </c>
      <c r="B513" s="69" t="s">
        <v>38</v>
      </c>
      <c r="C513" s="69" t="s">
        <v>449</v>
      </c>
      <c r="D513" s="69" t="s">
        <v>47</v>
      </c>
      <c r="E513" s="69" t="s">
        <v>574</v>
      </c>
      <c r="F513" s="70" t="s">
        <v>501</v>
      </c>
      <c r="G513" s="71" t="s">
        <v>575</v>
      </c>
      <c r="H513" s="72">
        <v>42627</v>
      </c>
      <c r="I513" s="73"/>
      <c r="J513" s="74"/>
      <c r="K513" s="73"/>
      <c r="L513" s="73"/>
      <c r="M513" s="73"/>
      <c r="N513" s="73"/>
      <c r="O513" s="73"/>
      <c r="P513" s="73"/>
      <c r="Q513" s="75"/>
      <c r="R513" s="76" t="s">
        <v>1026</v>
      </c>
    </row>
    <row r="514" spans="1:18" ht="33.75" x14ac:dyDescent="0.2">
      <c r="A514" s="77" t="s">
        <v>83</v>
      </c>
      <c r="B514" s="78" t="s">
        <v>38</v>
      </c>
      <c r="C514" s="78" t="s">
        <v>449</v>
      </c>
      <c r="D514" s="78" t="s">
        <v>47</v>
      </c>
      <c r="E514" s="78" t="s">
        <v>574</v>
      </c>
      <c r="F514" s="79" t="s">
        <v>502</v>
      </c>
      <c r="G514" s="80" t="s">
        <v>575</v>
      </c>
      <c r="H514" s="81">
        <v>42627</v>
      </c>
      <c r="I514" s="82"/>
      <c r="J514" s="83"/>
      <c r="K514" s="84"/>
      <c r="L514" s="84"/>
      <c r="M514" s="84"/>
      <c r="N514" s="84"/>
      <c r="O514" s="84"/>
      <c r="P514" s="84"/>
      <c r="Q514" s="85"/>
      <c r="R514" s="86" t="s">
        <v>1026</v>
      </c>
    </row>
    <row r="515" spans="1:18" ht="45" x14ac:dyDescent="0.2">
      <c r="A515" s="68" t="s">
        <v>83</v>
      </c>
      <c r="B515" s="69" t="s">
        <v>38</v>
      </c>
      <c r="C515" s="69" t="s">
        <v>449</v>
      </c>
      <c r="D515" s="69" t="s">
        <v>47</v>
      </c>
      <c r="E515" s="69" t="s">
        <v>523</v>
      </c>
      <c r="F515" s="70" t="s">
        <v>503</v>
      </c>
      <c r="G515" s="71" t="s">
        <v>674</v>
      </c>
      <c r="H515" s="72"/>
      <c r="I515" s="73"/>
      <c r="J515" s="74"/>
      <c r="K515" s="73"/>
      <c r="L515" s="73"/>
      <c r="M515" s="73"/>
      <c r="N515" s="73"/>
      <c r="O515" s="73"/>
      <c r="P515" s="73"/>
      <c r="Q515" s="75"/>
      <c r="R515" s="76" t="s">
        <v>1026</v>
      </c>
    </row>
    <row r="516" spans="1:18" ht="45" x14ac:dyDescent="0.2">
      <c r="A516" s="77" t="s">
        <v>83</v>
      </c>
      <c r="B516" s="78" t="s">
        <v>38</v>
      </c>
      <c r="C516" s="78" t="s">
        <v>449</v>
      </c>
      <c r="D516" s="78" t="s">
        <v>47</v>
      </c>
      <c r="E516" s="78" t="s">
        <v>523</v>
      </c>
      <c r="F516" s="79" t="s">
        <v>492</v>
      </c>
      <c r="G516" s="80" t="s">
        <v>674</v>
      </c>
      <c r="H516" s="81"/>
      <c r="I516" s="82"/>
      <c r="J516" s="83"/>
      <c r="K516" s="84"/>
      <c r="L516" s="84"/>
      <c r="M516" s="84"/>
      <c r="N516" s="84"/>
      <c r="O516" s="84"/>
      <c r="P516" s="84"/>
      <c r="Q516" s="85"/>
      <c r="R516" s="86" t="s">
        <v>1026</v>
      </c>
    </row>
    <row r="517" spans="1:18" ht="45" x14ac:dyDescent="0.2">
      <c r="A517" s="68" t="s">
        <v>83</v>
      </c>
      <c r="B517" s="69" t="s">
        <v>38</v>
      </c>
      <c r="C517" s="69" t="s">
        <v>495</v>
      </c>
      <c r="D517" s="69" t="s">
        <v>47</v>
      </c>
      <c r="E517" s="69" t="s">
        <v>523</v>
      </c>
      <c r="F517" s="70" t="s">
        <v>494</v>
      </c>
      <c r="G517" s="71" t="s">
        <v>674</v>
      </c>
      <c r="H517" s="72"/>
      <c r="I517" s="73"/>
      <c r="J517" s="74"/>
      <c r="K517" s="73"/>
      <c r="L517" s="73"/>
      <c r="M517" s="73"/>
      <c r="N517" s="73"/>
      <c r="O517" s="73"/>
      <c r="P517" s="73"/>
      <c r="Q517" s="75"/>
      <c r="R517" s="76" t="s">
        <v>1026</v>
      </c>
    </row>
    <row r="518" spans="1:18" ht="56.25" x14ac:dyDescent="0.2">
      <c r="A518" s="77" t="s">
        <v>83</v>
      </c>
      <c r="B518" s="78" t="s">
        <v>614</v>
      </c>
      <c r="C518" s="78" t="s">
        <v>129</v>
      </c>
      <c r="D518" s="78" t="s">
        <v>47</v>
      </c>
      <c r="E518" s="78" t="s">
        <v>523</v>
      </c>
      <c r="F518" s="79" t="s">
        <v>496</v>
      </c>
      <c r="G518" s="80" t="s">
        <v>674</v>
      </c>
      <c r="H518" s="81"/>
      <c r="I518" s="82"/>
      <c r="J518" s="83"/>
      <c r="K518" s="84"/>
      <c r="L518" s="84"/>
      <c r="M518" s="84"/>
      <c r="N518" s="84"/>
      <c r="O518" s="84"/>
      <c r="P518" s="84"/>
      <c r="Q518" s="85"/>
      <c r="R518" s="86" t="s">
        <v>1026</v>
      </c>
    </row>
    <row r="519" spans="1:18" ht="45" x14ac:dyDescent="0.2">
      <c r="A519" s="68" t="s">
        <v>83</v>
      </c>
      <c r="B519" s="69" t="s">
        <v>38</v>
      </c>
      <c r="C519" s="69" t="s">
        <v>449</v>
      </c>
      <c r="D519" s="69" t="s">
        <v>47</v>
      </c>
      <c r="E519" s="69" t="s">
        <v>523</v>
      </c>
      <c r="F519" s="70" t="s">
        <v>497</v>
      </c>
      <c r="G519" s="71" t="s">
        <v>674</v>
      </c>
      <c r="H519" s="72"/>
      <c r="I519" s="73"/>
      <c r="J519" s="74"/>
      <c r="K519" s="73"/>
      <c r="L519" s="73"/>
      <c r="M519" s="73"/>
      <c r="N519" s="73"/>
      <c r="O519" s="73"/>
      <c r="P519" s="73"/>
      <c r="Q519" s="75"/>
      <c r="R519" s="76" t="s">
        <v>1026</v>
      </c>
    </row>
    <row r="520" spans="1:18" ht="45" x14ac:dyDescent="0.2">
      <c r="A520" s="77" t="s">
        <v>83</v>
      </c>
      <c r="B520" s="78" t="s">
        <v>38</v>
      </c>
      <c r="C520" s="78" t="s">
        <v>449</v>
      </c>
      <c r="D520" s="78" t="s">
        <v>47</v>
      </c>
      <c r="E520" s="78" t="s">
        <v>523</v>
      </c>
      <c r="F520" s="79" t="s">
        <v>499</v>
      </c>
      <c r="G520" s="80" t="s">
        <v>674</v>
      </c>
      <c r="H520" s="81"/>
      <c r="I520" s="82"/>
      <c r="J520" s="83"/>
      <c r="K520" s="84"/>
      <c r="L520" s="84"/>
      <c r="M520" s="84"/>
      <c r="N520" s="84"/>
      <c r="O520" s="84"/>
      <c r="P520" s="84"/>
      <c r="Q520" s="85"/>
      <c r="R520" s="86" t="s">
        <v>1026</v>
      </c>
    </row>
    <row r="521" spans="1:18" ht="45" x14ac:dyDescent="0.2">
      <c r="A521" s="68" t="s">
        <v>83</v>
      </c>
      <c r="B521" s="69" t="s">
        <v>38</v>
      </c>
      <c r="C521" s="69" t="s">
        <v>449</v>
      </c>
      <c r="D521" s="69" t="s">
        <v>47</v>
      </c>
      <c r="E521" s="69" t="s">
        <v>523</v>
      </c>
      <c r="F521" s="70" t="s">
        <v>498</v>
      </c>
      <c r="G521" s="71" t="s">
        <v>674</v>
      </c>
      <c r="H521" s="72"/>
      <c r="I521" s="73"/>
      <c r="J521" s="74"/>
      <c r="K521" s="73"/>
      <c r="L521" s="73"/>
      <c r="M521" s="73"/>
      <c r="N521" s="73"/>
      <c r="O521" s="73"/>
      <c r="P521" s="73"/>
      <c r="Q521" s="75"/>
      <c r="R521" s="76" t="s">
        <v>1026</v>
      </c>
    </row>
    <row r="522" spans="1:18" ht="45" x14ac:dyDescent="0.2">
      <c r="A522" s="77" t="s">
        <v>83</v>
      </c>
      <c r="B522" s="78" t="s">
        <v>38</v>
      </c>
      <c r="C522" s="78" t="s">
        <v>449</v>
      </c>
      <c r="D522" s="78" t="s">
        <v>47</v>
      </c>
      <c r="E522" s="78" t="s">
        <v>523</v>
      </c>
      <c r="F522" s="79" t="s">
        <v>500</v>
      </c>
      <c r="G522" s="80" t="s">
        <v>674</v>
      </c>
      <c r="H522" s="81"/>
      <c r="I522" s="82"/>
      <c r="J522" s="83"/>
      <c r="K522" s="84"/>
      <c r="L522" s="84"/>
      <c r="M522" s="84"/>
      <c r="N522" s="84"/>
      <c r="O522" s="84"/>
      <c r="P522" s="84"/>
      <c r="Q522" s="85"/>
      <c r="R522" s="86" t="s">
        <v>1026</v>
      </c>
    </row>
    <row r="523" spans="1:18" ht="45" x14ac:dyDescent="0.2">
      <c r="A523" s="68" t="s">
        <v>83</v>
      </c>
      <c r="B523" s="69" t="s">
        <v>38</v>
      </c>
      <c r="C523" s="69" t="s">
        <v>449</v>
      </c>
      <c r="D523" s="69" t="s">
        <v>47</v>
      </c>
      <c r="E523" s="69" t="s">
        <v>523</v>
      </c>
      <c r="F523" s="70" t="s">
        <v>501</v>
      </c>
      <c r="G523" s="71" t="s">
        <v>674</v>
      </c>
      <c r="H523" s="72"/>
      <c r="I523" s="73"/>
      <c r="J523" s="74"/>
      <c r="K523" s="73"/>
      <c r="L523" s="73"/>
      <c r="M523" s="73"/>
      <c r="N523" s="73"/>
      <c r="O523" s="73"/>
      <c r="P523" s="73"/>
      <c r="Q523" s="75"/>
      <c r="R523" s="76" t="s">
        <v>1026</v>
      </c>
    </row>
    <row r="524" spans="1:18" ht="45" x14ac:dyDescent="0.2">
      <c r="A524" s="77" t="s">
        <v>83</v>
      </c>
      <c r="B524" s="78" t="s">
        <v>38</v>
      </c>
      <c r="C524" s="78" t="s">
        <v>449</v>
      </c>
      <c r="D524" s="78" t="s">
        <v>47</v>
      </c>
      <c r="E524" s="78" t="s">
        <v>523</v>
      </c>
      <c r="F524" s="79" t="s">
        <v>502</v>
      </c>
      <c r="G524" s="80" t="s">
        <v>674</v>
      </c>
      <c r="H524" s="81"/>
      <c r="I524" s="82"/>
      <c r="J524" s="83"/>
      <c r="K524" s="84"/>
      <c r="L524" s="84"/>
      <c r="M524" s="84"/>
      <c r="N524" s="84"/>
      <c r="O524" s="84"/>
      <c r="P524" s="84"/>
      <c r="Q524" s="85"/>
      <c r="R524" s="86" t="s">
        <v>1026</v>
      </c>
    </row>
    <row r="525" spans="1:18" ht="45" x14ac:dyDescent="0.2">
      <c r="A525" s="68" t="s">
        <v>83</v>
      </c>
      <c r="B525" s="69" t="s">
        <v>38</v>
      </c>
      <c r="C525" s="69" t="s">
        <v>449</v>
      </c>
      <c r="D525" s="69" t="s">
        <v>47</v>
      </c>
      <c r="E525" s="69" t="s">
        <v>524</v>
      </c>
      <c r="F525" s="70" t="s">
        <v>503</v>
      </c>
      <c r="G525" s="71" t="s">
        <v>525</v>
      </c>
      <c r="H525" s="72"/>
      <c r="I525" s="73"/>
      <c r="J525" s="74"/>
      <c r="K525" s="73"/>
      <c r="L525" s="73"/>
      <c r="M525" s="73"/>
      <c r="N525" s="73"/>
      <c r="O525" s="73"/>
      <c r="P525" s="73"/>
      <c r="Q525" s="75"/>
      <c r="R525" s="76" t="s">
        <v>1026</v>
      </c>
    </row>
    <row r="526" spans="1:18" ht="45" x14ac:dyDescent="0.2">
      <c r="A526" s="77" t="s">
        <v>83</v>
      </c>
      <c r="B526" s="78" t="s">
        <v>38</v>
      </c>
      <c r="C526" s="78" t="s">
        <v>449</v>
      </c>
      <c r="D526" s="78" t="s">
        <v>47</v>
      </c>
      <c r="E526" s="78" t="s">
        <v>524</v>
      </c>
      <c r="F526" s="79" t="s">
        <v>492</v>
      </c>
      <c r="G526" s="80" t="s">
        <v>525</v>
      </c>
      <c r="H526" s="81"/>
      <c r="I526" s="82"/>
      <c r="J526" s="83"/>
      <c r="K526" s="84"/>
      <c r="L526" s="84"/>
      <c r="M526" s="84"/>
      <c r="N526" s="84"/>
      <c r="O526" s="84"/>
      <c r="P526" s="84"/>
      <c r="Q526" s="85"/>
      <c r="R526" s="86" t="s">
        <v>1026</v>
      </c>
    </row>
    <row r="527" spans="1:18" ht="45" x14ac:dyDescent="0.2">
      <c r="A527" s="68" t="s">
        <v>83</v>
      </c>
      <c r="B527" s="69" t="s">
        <v>38</v>
      </c>
      <c r="C527" s="69" t="s">
        <v>495</v>
      </c>
      <c r="D527" s="69" t="s">
        <v>47</v>
      </c>
      <c r="E527" s="69" t="s">
        <v>524</v>
      </c>
      <c r="F527" s="70" t="s">
        <v>494</v>
      </c>
      <c r="G527" s="71" t="s">
        <v>525</v>
      </c>
      <c r="H527" s="72"/>
      <c r="I527" s="73"/>
      <c r="J527" s="74"/>
      <c r="K527" s="73"/>
      <c r="L527" s="73"/>
      <c r="M527" s="73"/>
      <c r="N527" s="73"/>
      <c r="O527" s="73"/>
      <c r="P527" s="73"/>
      <c r="Q527" s="75"/>
      <c r="R527" s="76" t="s">
        <v>1026</v>
      </c>
    </row>
    <row r="528" spans="1:18" ht="56.25" x14ac:dyDescent="0.2">
      <c r="A528" s="77" t="s">
        <v>83</v>
      </c>
      <c r="B528" s="78" t="s">
        <v>614</v>
      </c>
      <c r="C528" s="78" t="s">
        <v>129</v>
      </c>
      <c r="D528" s="78" t="s">
        <v>47</v>
      </c>
      <c r="E528" s="78" t="s">
        <v>524</v>
      </c>
      <c r="F528" s="79" t="s">
        <v>496</v>
      </c>
      <c r="G528" s="80" t="s">
        <v>525</v>
      </c>
      <c r="H528" s="81"/>
      <c r="I528" s="82"/>
      <c r="J528" s="83"/>
      <c r="K528" s="84"/>
      <c r="L528" s="84"/>
      <c r="M528" s="84"/>
      <c r="N528" s="84"/>
      <c r="O528" s="84"/>
      <c r="P528" s="84"/>
      <c r="Q528" s="85"/>
      <c r="R528" s="86" t="s">
        <v>1026</v>
      </c>
    </row>
    <row r="529" spans="1:18" ht="45" x14ac:dyDescent="0.2">
      <c r="A529" s="68" t="s">
        <v>83</v>
      </c>
      <c r="B529" s="69" t="s">
        <v>38</v>
      </c>
      <c r="C529" s="69" t="s">
        <v>449</v>
      </c>
      <c r="D529" s="69" t="s">
        <v>47</v>
      </c>
      <c r="E529" s="69" t="s">
        <v>524</v>
      </c>
      <c r="F529" s="70" t="s">
        <v>497</v>
      </c>
      <c r="G529" s="71" t="s">
        <v>525</v>
      </c>
      <c r="H529" s="72"/>
      <c r="I529" s="73"/>
      <c r="J529" s="74"/>
      <c r="K529" s="73"/>
      <c r="L529" s="73"/>
      <c r="M529" s="73"/>
      <c r="N529" s="73"/>
      <c r="O529" s="73"/>
      <c r="P529" s="73"/>
      <c r="Q529" s="75"/>
      <c r="R529" s="76" t="s">
        <v>1026</v>
      </c>
    </row>
    <row r="530" spans="1:18" ht="45" x14ac:dyDescent="0.2">
      <c r="A530" s="77" t="s">
        <v>83</v>
      </c>
      <c r="B530" s="78" t="s">
        <v>38</v>
      </c>
      <c r="C530" s="78" t="s">
        <v>449</v>
      </c>
      <c r="D530" s="78" t="s">
        <v>47</v>
      </c>
      <c r="E530" s="78" t="s">
        <v>524</v>
      </c>
      <c r="F530" s="79" t="s">
        <v>499</v>
      </c>
      <c r="G530" s="80" t="s">
        <v>525</v>
      </c>
      <c r="H530" s="81"/>
      <c r="I530" s="82"/>
      <c r="J530" s="83"/>
      <c r="K530" s="84"/>
      <c r="L530" s="84"/>
      <c r="M530" s="84"/>
      <c r="N530" s="84"/>
      <c r="O530" s="84"/>
      <c r="P530" s="84"/>
      <c r="Q530" s="85"/>
      <c r="R530" s="86" t="s">
        <v>1026</v>
      </c>
    </row>
    <row r="531" spans="1:18" ht="45" x14ac:dyDescent="0.2">
      <c r="A531" s="68" t="s">
        <v>83</v>
      </c>
      <c r="B531" s="69" t="s">
        <v>38</v>
      </c>
      <c r="C531" s="69" t="s">
        <v>449</v>
      </c>
      <c r="D531" s="69" t="s">
        <v>47</v>
      </c>
      <c r="E531" s="69" t="s">
        <v>524</v>
      </c>
      <c r="F531" s="70" t="s">
        <v>498</v>
      </c>
      <c r="G531" s="71" t="s">
        <v>525</v>
      </c>
      <c r="H531" s="72"/>
      <c r="I531" s="73"/>
      <c r="J531" s="74"/>
      <c r="K531" s="73"/>
      <c r="L531" s="73"/>
      <c r="M531" s="73"/>
      <c r="N531" s="73"/>
      <c r="O531" s="73"/>
      <c r="P531" s="73"/>
      <c r="Q531" s="75"/>
      <c r="R531" s="76" t="s">
        <v>1026</v>
      </c>
    </row>
    <row r="532" spans="1:18" ht="45" x14ac:dyDescent="0.2">
      <c r="A532" s="77" t="s">
        <v>83</v>
      </c>
      <c r="B532" s="78" t="s">
        <v>38</v>
      </c>
      <c r="C532" s="78" t="s">
        <v>449</v>
      </c>
      <c r="D532" s="78" t="s">
        <v>47</v>
      </c>
      <c r="E532" s="78" t="s">
        <v>524</v>
      </c>
      <c r="F532" s="79" t="s">
        <v>500</v>
      </c>
      <c r="G532" s="80" t="s">
        <v>525</v>
      </c>
      <c r="H532" s="81"/>
      <c r="I532" s="82"/>
      <c r="J532" s="83"/>
      <c r="K532" s="84"/>
      <c r="L532" s="84"/>
      <c r="M532" s="84"/>
      <c r="N532" s="84"/>
      <c r="O532" s="84"/>
      <c r="P532" s="84"/>
      <c r="Q532" s="85"/>
      <c r="R532" s="86" t="s">
        <v>1026</v>
      </c>
    </row>
    <row r="533" spans="1:18" ht="45" x14ac:dyDescent="0.2">
      <c r="A533" s="68" t="s">
        <v>83</v>
      </c>
      <c r="B533" s="69" t="s">
        <v>38</v>
      </c>
      <c r="C533" s="69" t="s">
        <v>449</v>
      </c>
      <c r="D533" s="69" t="s">
        <v>47</v>
      </c>
      <c r="E533" s="69" t="s">
        <v>524</v>
      </c>
      <c r="F533" s="70" t="s">
        <v>501</v>
      </c>
      <c r="G533" s="71" t="s">
        <v>525</v>
      </c>
      <c r="H533" s="72"/>
      <c r="I533" s="73"/>
      <c r="J533" s="74"/>
      <c r="K533" s="73"/>
      <c r="L533" s="73"/>
      <c r="M533" s="73"/>
      <c r="N533" s="73"/>
      <c r="O533" s="73"/>
      <c r="P533" s="73"/>
      <c r="Q533" s="75"/>
      <c r="R533" s="76" t="s">
        <v>1026</v>
      </c>
    </row>
    <row r="534" spans="1:18" ht="45" x14ac:dyDescent="0.2">
      <c r="A534" s="77" t="s">
        <v>83</v>
      </c>
      <c r="B534" s="78" t="s">
        <v>38</v>
      </c>
      <c r="C534" s="78" t="s">
        <v>449</v>
      </c>
      <c r="D534" s="78" t="s">
        <v>47</v>
      </c>
      <c r="E534" s="78" t="s">
        <v>524</v>
      </c>
      <c r="F534" s="79" t="s">
        <v>502</v>
      </c>
      <c r="G534" s="80" t="s">
        <v>525</v>
      </c>
      <c r="H534" s="81"/>
      <c r="I534" s="82"/>
      <c r="J534" s="83"/>
      <c r="K534" s="84"/>
      <c r="L534" s="84"/>
      <c r="M534" s="84"/>
      <c r="N534" s="84"/>
      <c r="O534" s="84"/>
      <c r="P534" s="84"/>
      <c r="Q534" s="85"/>
      <c r="R534" s="86" t="s">
        <v>1026</v>
      </c>
    </row>
    <row r="535" spans="1:18" ht="67.5" x14ac:dyDescent="0.2">
      <c r="A535" s="68" t="s">
        <v>83</v>
      </c>
      <c r="B535" s="69" t="s">
        <v>38</v>
      </c>
      <c r="C535" s="69" t="s">
        <v>449</v>
      </c>
      <c r="D535" s="69" t="s">
        <v>47</v>
      </c>
      <c r="E535" s="69" t="s">
        <v>526</v>
      </c>
      <c r="F535" s="70" t="s">
        <v>497</v>
      </c>
      <c r="G535" s="71" t="s">
        <v>527</v>
      </c>
      <c r="H535" s="72"/>
      <c r="I535" s="73"/>
      <c r="J535" s="74"/>
      <c r="K535" s="73"/>
      <c r="L535" s="73"/>
      <c r="M535" s="73"/>
      <c r="N535" s="73"/>
      <c r="O535" s="73"/>
      <c r="P535" s="73"/>
      <c r="Q535" s="75"/>
      <c r="R535" s="76" t="s">
        <v>1026</v>
      </c>
    </row>
    <row r="536" spans="1:18" ht="67.5" x14ac:dyDescent="0.2">
      <c r="A536" s="77" t="s">
        <v>83</v>
      </c>
      <c r="B536" s="78" t="s">
        <v>38</v>
      </c>
      <c r="C536" s="78" t="s">
        <v>449</v>
      </c>
      <c r="D536" s="78" t="s">
        <v>47</v>
      </c>
      <c r="E536" s="78" t="s">
        <v>526</v>
      </c>
      <c r="F536" s="79" t="s">
        <v>498</v>
      </c>
      <c r="G536" s="80" t="s">
        <v>527</v>
      </c>
      <c r="H536" s="81">
        <v>42429</v>
      </c>
      <c r="I536" s="82"/>
      <c r="J536" s="83">
        <v>0</v>
      </c>
      <c r="K536" s="84"/>
      <c r="L536" s="84"/>
      <c r="M536" s="84"/>
      <c r="N536" s="84"/>
      <c r="O536" s="84"/>
      <c r="P536" s="84"/>
      <c r="Q536" s="85"/>
      <c r="R536" s="86" t="s">
        <v>1026</v>
      </c>
    </row>
    <row r="537" spans="1:18" ht="67.5" x14ac:dyDescent="0.2">
      <c r="A537" s="68" t="s">
        <v>83</v>
      </c>
      <c r="B537" s="69" t="s">
        <v>38</v>
      </c>
      <c r="C537" s="69" t="s">
        <v>495</v>
      </c>
      <c r="D537" s="69" t="s">
        <v>47</v>
      </c>
      <c r="E537" s="69" t="s">
        <v>526</v>
      </c>
      <c r="F537" s="70" t="s">
        <v>499</v>
      </c>
      <c r="G537" s="71" t="s">
        <v>527</v>
      </c>
      <c r="H537" s="72">
        <v>42459</v>
      </c>
      <c r="I537" s="73"/>
      <c r="J537" s="74">
        <v>0</v>
      </c>
      <c r="K537" s="73"/>
      <c r="L537" s="73"/>
      <c r="M537" s="73"/>
      <c r="N537" s="73"/>
      <c r="O537" s="73"/>
      <c r="P537" s="73"/>
      <c r="Q537" s="75"/>
      <c r="R537" s="76" t="s">
        <v>1026</v>
      </c>
    </row>
    <row r="538" spans="1:18" ht="67.5" x14ac:dyDescent="0.2">
      <c r="A538" s="77" t="s">
        <v>83</v>
      </c>
      <c r="B538" s="78" t="s">
        <v>614</v>
      </c>
      <c r="C538" s="78" t="s">
        <v>129</v>
      </c>
      <c r="D538" s="78" t="s">
        <v>47</v>
      </c>
      <c r="E538" s="78" t="s">
        <v>526</v>
      </c>
      <c r="F538" s="79" t="s">
        <v>503</v>
      </c>
      <c r="G538" s="80" t="s">
        <v>527</v>
      </c>
      <c r="H538" s="81"/>
      <c r="I538" s="82"/>
      <c r="J538" s="83"/>
      <c r="K538" s="84"/>
      <c r="L538" s="84"/>
      <c r="M538" s="84"/>
      <c r="N538" s="84"/>
      <c r="O538" s="84"/>
      <c r="P538" s="84"/>
      <c r="Q538" s="85"/>
      <c r="R538" s="86" t="s">
        <v>1026</v>
      </c>
    </row>
    <row r="539" spans="1:18" ht="67.5" x14ac:dyDescent="0.2">
      <c r="A539" s="68" t="s">
        <v>83</v>
      </c>
      <c r="B539" s="69" t="s">
        <v>38</v>
      </c>
      <c r="C539" s="69" t="s">
        <v>449</v>
      </c>
      <c r="D539" s="69" t="s">
        <v>47</v>
      </c>
      <c r="E539" s="69" t="s">
        <v>526</v>
      </c>
      <c r="F539" s="70" t="s">
        <v>492</v>
      </c>
      <c r="G539" s="71" t="s">
        <v>527</v>
      </c>
      <c r="H539" s="72"/>
      <c r="I539" s="73"/>
      <c r="J539" s="74"/>
      <c r="K539" s="73"/>
      <c r="L539" s="73"/>
      <c r="M539" s="73"/>
      <c r="N539" s="73"/>
      <c r="O539" s="73"/>
      <c r="P539" s="73"/>
      <c r="Q539" s="75"/>
      <c r="R539" s="76" t="s">
        <v>1026</v>
      </c>
    </row>
    <row r="540" spans="1:18" ht="67.5" x14ac:dyDescent="0.2">
      <c r="A540" s="77" t="s">
        <v>83</v>
      </c>
      <c r="B540" s="78" t="s">
        <v>38</v>
      </c>
      <c r="C540" s="78" t="s">
        <v>449</v>
      </c>
      <c r="D540" s="78" t="s">
        <v>47</v>
      </c>
      <c r="E540" s="78" t="s">
        <v>526</v>
      </c>
      <c r="F540" s="79" t="s">
        <v>494</v>
      </c>
      <c r="G540" s="80" t="s">
        <v>527</v>
      </c>
      <c r="H540" s="81"/>
      <c r="I540" s="82"/>
      <c r="J540" s="83"/>
      <c r="K540" s="84"/>
      <c r="L540" s="84"/>
      <c r="M540" s="84"/>
      <c r="N540" s="84"/>
      <c r="O540" s="84"/>
      <c r="P540" s="84"/>
      <c r="Q540" s="85"/>
      <c r="R540" s="86" t="s">
        <v>1026</v>
      </c>
    </row>
    <row r="541" spans="1:18" ht="67.5" x14ac:dyDescent="0.2">
      <c r="A541" s="68" t="s">
        <v>83</v>
      </c>
      <c r="B541" s="69" t="s">
        <v>38</v>
      </c>
      <c r="C541" s="69" t="s">
        <v>449</v>
      </c>
      <c r="D541" s="69" t="s">
        <v>47</v>
      </c>
      <c r="E541" s="69" t="s">
        <v>526</v>
      </c>
      <c r="F541" s="70" t="s">
        <v>496</v>
      </c>
      <c r="G541" s="71" t="s">
        <v>527</v>
      </c>
      <c r="H541" s="72"/>
      <c r="I541" s="73"/>
      <c r="J541" s="74"/>
      <c r="K541" s="73"/>
      <c r="L541" s="73"/>
      <c r="M541" s="73"/>
      <c r="N541" s="73"/>
      <c r="O541" s="73"/>
      <c r="P541" s="73"/>
      <c r="Q541" s="75"/>
      <c r="R541" s="76" t="s">
        <v>1026</v>
      </c>
    </row>
    <row r="542" spans="1:18" ht="67.5" x14ac:dyDescent="0.2">
      <c r="A542" s="77" t="s">
        <v>83</v>
      </c>
      <c r="B542" s="78" t="s">
        <v>38</v>
      </c>
      <c r="C542" s="78" t="s">
        <v>449</v>
      </c>
      <c r="D542" s="78" t="s">
        <v>47</v>
      </c>
      <c r="E542" s="78" t="s">
        <v>526</v>
      </c>
      <c r="F542" s="79" t="s">
        <v>500</v>
      </c>
      <c r="G542" s="80" t="s">
        <v>527</v>
      </c>
      <c r="H542" s="81"/>
      <c r="I542" s="82"/>
      <c r="J542" s="83"/>
      <c r="K542" s="84"/>
      <c r="L542" s="84"/>
      <c r="M542" s="84"/>
      <c r="N542" s="84"/>
      <c r="O542" s="84"/>
      <c r="P542" s="84"/>
      <c r="Q542" s="85"/>
      <c r="R542" s="86" t="s">
        <v>1026</v>
      </c>
    </row>
    <row r="543" spans="1:18" ht="67.5" x14ac:dyDescent="0.2">
      <c r="A543" s="68" t="s">
        <v>83</v>
      </c>
      <c r="B543" s="69" t="s">
        <v>38</v>
      </c>
      <c r="C543" s="69" t="s">
        <v>449</v>
      </c>
      <c r="D543" s="69" t="s">
        <v>47</v>
      </c>
      <c r="E543" s="69" t="s">
        <v>526</v>
      </c>
      <c r="F543" s="70" t="s">
        <v>501</v>
      </c>
      <c r="G543" s="71" t="s">
        <v>527</v>
      </c>
      <c r="H543" s="72"/>
      <c r="I543" s="73"/>
      <c r="J543" s="74"/>
      <c r="K543" s="73"/>
      <c r="L543" s="73"/>
      <c r="M543" s="73"/>
      <c r="N543" s="73"/>
      <c r="O543" s="73"/>
      <c r="P543" s="73"/>
      <c r="Q543" s="75"/>
      <c r="R543" s="76" t="s">
        <v>1026</v>
      </c>
    </row>
    <row r="544" spans="1:18" ht="67.5" x14ac:dyDescent="0.2">
      <c r="A544" s="77" t="s">
        <v>83</v>
      </c>
      <c r="B544" s="78" t="s">
        <v>38</v>
      </c>
      <c r="C544" s="78" t="s">
        <v>449</v>
      </c>
      <c r="D544" s="78" t="s">
        <v>47</v>
      </c>
      <c r="E544" s="78" t="s">
        <v>526</v>
      </c>
      <c r="F544" s="79" t="s">
        <v>502</v>
      </c>
      <c r="G544" s="80" t="s">
        <v>527</v>
      </c>
      <c r="H544" s="81"/>
      <c r="I544" s="82"/>
      <c r="J544" s="83"/>
      <c r="K544" s="84"/>
      <c r="L544" s="84"/>
      <c r="M544" s="84"/>
      <c r="N544" s="84"/>
      <c r="O544" s="84"/>
      <c r="P544" s="84"/>
      <c r="Q544" s="85"/>
      <c r="R544" s="86" t="s">
        <v>1026</v>
      </c>
    </row>
    <row r="545" spans="1:18" ht="56.25" x14ac:dyDescent="0.2">
      <c r="A545" s="68" t="s">
        <v>83</v>
      </c>
      <c r="B545" s="69" t="s">
        <v>38</v>
      </c>
      <c r="C545" s="69" t="s">
        <v>449</v>
      </c>
      <c r="D545" s="69" t="s">
        <v>47</v>
      </c>
      <c r="E545" s="69" t="s">
        <v>528</v>
      </c>
      <c r="F545" s="70" t="s">
        <v>494</v>
      </c>
      <c r="G545" s="71" t="s">
        <v>529</v>
      </c>
      <c r="H545" s="72">
        <v>42552</v>
      </c>
      <c r="I545" s="73"/>
      <c r="J545" s="74"/>
      <c r="K545" s="73"/>
      <c r="L545" s="73"/>
      <c r="M545" s="73"/>
      <c r="N545" s="73"/>
      <c r="O545" s="73"/>
      <c r="P545" s="73"/>
      <c r="Q545" s="75"/>
      <c r="R545" s="76" t="s">
        <v>1026</v>
      </c>
    </row>
    <row r="546" spans="1:18" ht="56.25" x14ac:dyDescent="0.2">
      <c r="A546" s="77" t="s">
        <v>83</v>
      </c>
      <c r="B546" s="78" t="s">
        <v>38</v>
      </c>
      <c r="C546" s="78" t="s">
        <v>449</v>
      </c>
      <c r="D546" s="78" t="s">
        <v>47</v>
      </c>
      <c r="E546" s="78" t="s">
        <v>528</v>
      </c>
      <c r="F546" s="79" t="s">
        <v>503</v>
      </c>
      <c r="G546" s="80" t="s">
        <v>529</v>
      </c>
      <c r="H546" s="81"/>
      <c r="I546" s="82"/>
      <c r="J546" s="83"/>
      <c r="K546" s="84"/>
      <c r="L546" s="84"/>
      <c r="M546" s="84"/>
      <c r="N546" s="84"/>
      <c r="O546" s="84"/>
      <c r="P546" s="84"/>
      <c r="Q546" s="85"/>
      <c r="R546" s="86" t="s">
        <v>1026</v>
      </c>
    </row>
    <row r="547" spans="1:18" ht="56.25" x14ac:dyDescent="0.2">
      <c r="A547" s="68" t="s">
        <v>83</v>
      </c>
      <c r="B547" s="69" t="s">
        <v>38</v>
      </c>
      <c r="C547" s="69" t="s">
        <v>495</v>
      </c>
      <c r="D547" s="69" t="s">
        <v>47</v>
      </c>
      <c r="E547" s="69" t="s">
        <v>528</v>
      </c>
      <c r="F547" s="70" t="s">
        <v>492</v>
      </c>
      <c r="G547" s="71" t="s">
        <v>529</v>
      </c>
      <c r="H547" s="72"/>
      <c r="I547" s="73"/>
      <c r="J547" s="74"/>
      <c r="K547" s="73"/>
      <c r="L547" s="73"/>
      <c r="M547" s="73"/>
      <c r="N547" s="73"/>
      <c r="O547" s="73"/>
      <c r="P547" s="73"/>
      <c r="Q547" s="75"/>
      <c r="R547" s="76" t="s">
        <v>1026</v>
      </c>
    </row>
    <row r="548" spans="1:18" ht="56.25" x14ac:dyDescent="0.2">
      <c r="A548" s="77" t="s">
        <v>83</v>
      </c>
      <c r="B548" s="78" t="s">
        <v>614</v>
      </c>
      <c r="C548" s="78" t="s">
        <v>129</v>
      </c>
      <c r="D548" s="78" t="s">
        <v>47</v>
      </c>
      <c r="E548" s="78" t="s">
        <v>528</v>
      </c>
      <c r="F548" s="79" t="s">
        <v>496</v>
      </c>
      <c r="G548" s="80" t="s">
        <v>529</v>
      </c>
      <c r="H548" s="81"/>
      <c r="I548" s="82"/>
      <c r="J548" s="83"/>
      <c r="K548" s="84"/>
      <c r="L548" s="84"/>
      <c r="M548" s="84"/>
      <c r="N548" s="84"/>
      <c r="O548" s="84"/>
      <c r="P548" s="84"/>
      <c r="Q548" s="85"/>
      <c r="R548" s="86" t="s">
        <v>1026</v>
      </c>
    </row>
    <row r="549" spans="1:18" ht="56.25" x14ac:dyDescent="0.2">
      <c r="A549" s="68" t="s">
        <v>83</v>
      </c>
      <c r="B549" s="69" t="s">
        <v>38</v>
      </c>
      <c r="C549" s="69" t="s">
        <v>449</v>
      </c>
      <c r="D549" s="69" t="s">
        <v>47</v>
      </c>
      <c r="E549" s="69" t="s">
        <v>528</v>
      </c>
      <c r="F549" s="70" t="s">
        <v>497</v>
      </c>
      <c r="G549" s="71" t="s">
        <v>529</v>
      </c>
      <c r="H549" s="72"/>
      <c r="I549" s="73"/>
      <c r="J549" s="74"/>
      <c r="K549" s="73"/>
      <c r="L549" s="73"/>
      <c r="M549" s="73"/>
      <c r="N549" s="73"/>
      <c r="O549" s="73"/>
      <c r="P549" s="73"/>
      <c r="Q549" s="75"/>
      <c r="R549" s="76" t="s">
        <v>1026</v>
      </c>
    </row>
    <row r="550" spans="1:18" ht="56.25" x14ac:dyDescent="0.2">
      <c r="A550" s="77" t="s">
        <v>83</v>
      </c>
      <c r="B550" s="78" t="s">
        <v>38</v>
      </c>
      <c r="C550" s="78" t="s">
        <v>449</v>
      </c>
      <c r="D550" s="78" t="s">
        <v>47</v>
      </c>
      <c r="E550" s="78" t="s">
        <v>528</v>
      </c>
      <c r="F550" s="79" t="s">
        <v>499</v>
      </c>
      <c r="G550" s="80" t="s">
        <v>529</v>
      </c>
      <c r="H550" s="81"/>
      <c r="I550" s="82"/>
      <c r="J550" s="83"/>
      <c r="K550" s="84"/>
      <c r="L550" s="84"/>
      <c r="M550" s="84"/>
      <c r="N550" s="84"/>
      <c r="O550" s="84"/>
      <c r="P550" s="84"/>
      <c r="Q550" s="85"/>
      <c r="R550" s="86" t="s">
        <v>1026</v>
      </c>
    </row>
    <row r="551" spans="1:18" ht="56.25" x14ac:dyDescent="0.2">
      <c r="A551" s="68" t="s">
        <v>83</v>
      </c>
      <c r="B551" s="69" t="s">
        <v>38</v>
      </c>
      <c r="C551" s="69" t="s">
        <v>449</v>
      </c>
      <c r="D551" s="69" t="s">
        <v>47</v>
      </c>
      <c r="E551" s="69" t="s">
        <v>528</v>
      </c>
      <c r="F551" s="70" t="s">
        <v>498</v>
      </c>
      <c r="G551" s="71" t="s">
        <v>529</v>
      </c>
      <c r="H551" s="72"/>
      <c r="I551" s="73"/>
      <c r="J551" s="74"/>
      <c r="K551" s="73"/>
      <c r="L551" s="73"/>
      <c r="M551" s="73"/>
      <c r="N551" s="73"/>
      <c r="O551" s="73"/>
      <c r="P551" s="73"/>
      <c r="Q551" s="75"/>
      <c r="R551" s="76" t="s">
        <v>1026</v>
      </c>
    </row>
    <row r="552" spans="1:18" ht="56.25" x14ac:dyDescent="0.2">
      <c r="A552" s="77" t="s">
        <v>83</v>
      </c>
      <c r="B552" s="78" t="s">
        <v>38</v>
      </c>
      <c r="C552" s="78" t="s">
        <v>449</v>
      </c>
      <c r="D552" s="78" t="s">
        <v>47</v>
      </c>
      <c r="E552" s="78" t="s">
        <v>528</v>
      </c>
      <c r="F552" s="79" t="s">
        <v>500</v>
      </c>
      <c r="G552" s="80" t="s">
        <v>529</v>
      </c>
      <c r="H552" s="81"/>
      <c r="I552" s="82"/>
      <c r="J552" s="83"/>
      <c r="K552" s="84"/>
      <c r="L552" s="84"/>
      <c r="M552" s="84"/>
      <c r="N552" s="84"/>
      <c r="O552" s="84"/>
      <c r="P552" s="84"/>
      <c r="Q552" s="85"/>
      <c r="R552" s="86" t="s">
        <v>1026</v>
      </c>
    </row>
    <row r="553" spans="1:18" ht="56.25" x14ac:dyDescent="0.2">
      <c r="A553" s="68" t="s">
        <v>83</v>
      </c>
      <c r="B553" s="69" t="s">
        <v>38</v>
      </c>
      <c r="C553" s="69" t="s">
        <v>449</v>
      </c>
      <c r="D553" s="69" t="s">
        <v>47</v>
      </c>
      <c r="E553" s="69" t="s">
        <v>528</v>
      </c>
      <c r="F553" s="70" t="s">
        <v>501</v>
      </c>
      <c r="G553" s="71" t="s">
        <v>529</v>
      </c>
      <c r="H553" s="72"/>
      <c r="I553" s="73"/>
      <c r="J553" s="74"/>
      <c r="K553" s="73"/>
      <c r="L553" s="73"/>
      <c r="M553" s="73"/>
      <c r="N553" s="73"/>
      <c r="O553" s="73"/>
      <c r="P553" s="73"/>
      <c r="Q553" s="75"/>
      <c r="R553" s="76" t="s">
        <v>1026</v>
      </c>
    </row>
    <row r="554" spans="1:18" ht="56.25" x14ac:dyDescent="0.2">
      <c r="A554" s="77" t="s">
        <v>83</v>
      </c>
      <c r="B554" s="78" t="s">
        <v>38</v>
      </c>
      <c r="C554" s="78" t="s">
        <v>449</v>
      </c>
      <c r="D554" s="78" t="s">
        <v>47</v>
      </c>
      <c r="E554" s="78" t="s">
        <v>528</v>
      </c>
      <c r="F554" s="79" t="s">
        <v>502</v>
      </c>
      <c r="G554" s="80" t="s">
        <v>529</v>
      </c>
      <c r="H554" s="81"/>
      <c r="I554" s="82"/>
      <c r="J554" s="83"/>
      <c r="K554" s="84"/>
      <c r="L554" s="84"/>
      <c r="M554" s="84"/>
      <c r="N554" s="84"/>
      <c r="O554" s="84"/>
      <c r="P554" s="84"/>
      <c r="Q554" s="85"/>
      <c r="R554" s="86" t="s">
        <v>1026</v>
      </c>
    </row>
    <row r="555" spans="1:18" ht="56.25" x14ac:dyDescent="0.2">
      <c r="A555" s="68" t="s">
        <v>83</v>
      </c>
      <c r="B555" s="69" t="s">
        <v>38</v>
      </c>
      <c r="C555" s="69" t="s">
        <v>449</v>
      </c>
      <c r="D555" s="69" t="s">
        <v>47</v>
      </c>
      <c r="E555" s="69" t="s">
        <v>530</v>
      </c>
      <c r="F555" s="70" t="s">
        <v>497</v>
      </c>
      <c r="G555" s="71" t="s">
        <v>529</v>
      </c>
      <c r="H555" s="72">
        <v>42459</v>
      </c>
      <c r="I555" s="73"/>
      <c r="J555" s="74">
        <v>0.5</v>
      </c>
      <c r="K555" s="73"/>
      <c r="L555" s="73"/>
      <c r="M555" s="73"/>
      <c r="N555" s="73"/>
      <c r="O555" s="73"/>
      <c r="P555" s="73"/>
      <c r="Q555" s="75"/>
      <c r="R555" s="76" t="s">
        <v>1026</v>
      </c>
    </row>
    <row r="556" spans="1:18" ht="56.25" x14ac:dyDescent="0.2">
      <c r="A556" s="77" t="s">
        <v>83</v>
      </c>
      <c r="B556" s="78" t="s">
        <v>38</v>
      </c>
      <c r="C556" s="78" t="s">
        <v>449</v>
      </c>
      <c r="D556" s="78" t="s">
        <v>47</v>
      </c>
      <c r="E556" s="78" t="s">
        <v>530</v>
      </c>
      <c r="F556" s="79" t="s">
        <v>498</v>
      </c>
      <c r="G556" s="80" t="s">
        <v>529</v>
      </c>
      <c r="H556" s="81">
        <v>42490</v>
      </c>
      <c r="I556" s="82"/>
      <c r="J556" s="83">
        <v>0</v>
      </c>
      <c r="K556" s="84"/>
      <c r="L556" s="84"/>
      <c r="M556" s="84"/>
      <c r="N556" s="84"/>
      <c r="O556" s="84"/>
      <c r="P556" s="84"/>
      <c r="Q556" s="85"/>
      <c r="R556" s="86" t="s">
        <v>1026</v>
      </c>
    </row>
    <row r="557" spans="1:18" ht="56.25" x14ac:dyDescent="0.2">
      <c r="A557" s="68" t="s">
        <v>83</v>
      </c>
      <c r="B557" s="69" t="s">
        <v>38</v>
      </c>
      <c r="C557" s="69" t="s">
        <v>495</v>
      </c>
      <c r="D557" s="69" t="s">
        <v>47</v>
      </c>
      <c r="E557" s="69" t="s">
        <v>530</v>
      </c>
      <c r="F557" s="70" t="s">
        <v>499</v>
      </c>
      <c r="G557" s="71" t="s">
        <v>529</v>
      </c>
      <c r="H557" s="72">
        <v>42551</v>
      </c>
      <c r="I557" s="73"/>
      <c r="J557" s="74"/>
      <c r="K557" s="73"/>
      <c r="L557" s="73"/>
      <c r="M557" s="73"/>
      <c r="N557" s="73"/>
      <c r="O557" s="73"/>
      <c r="P557" s="73"/>
      <c r="Q557" s="75"/>
      <c r="R557" s="76" t="s">
        <v>1026</v>
      </c>
    </row>
    <row r="558" spans="1:18" ht="56.25" x14ac:dyDescent="0.2">
      <c r="A558" s="77" t="s">
        <v>83</v>
      </c>
      <c r="B558" s="78" t="s">
        <v>614</v>
      </c>
      <c r="C558" s="78" t="s">
        <v>129</v>
      </c>
      <c r="D558" s="78" t="s">
        <v>47</v>
      </c>
      <c r="E558" s="78" t="s">
        <v>530</v>
      </c>
      <c r="F558" s="79" t="s">
        <v>492</v>
      </c>
      <c r="G558" s="80" t="s">
        <v>529</v>
      </c>
      <c r="H558" s="81"/>
      <c r="I558" s="82"/>
      <c r="J558" s="83"/>
      <c r="K558" s="84"/>
      <c r="L558" s="84"/>
      <c r="M558" s="84"/>
      <c r="N558" s="84"/>
      <c r="O558" s="84"/>
      <c r="P558" s="84"/>
      <c r="Q558" s="85"/>
      <c r="R558" s="86" t="s">
        <v>1026</v>
      </c>
    </row>
    <row r="559" spans="1:18" ht="56.25" x14ac:dyDescent="0.2">
      <c r="A559" s="68" t="s">
        <v>83</v>
      </c>
      <c r="B559" s="69" t="s">
        <v>38</v>
      </c>
      <c r="C559" s="69" t="s">
        <v>449</v>
      </c>
      <c r="D559" s="69" t="s">
        <v>47</v>
      </c>
      <c r="E559" s="69" t="s">
        <v>530</v>
      </c>
      <c r="F559" s="70" t="s">
        <v>494</v>
      </c>
      <c r="G559" s="71" t="s">
        <v>529</v>
      </c>
      <c r="H559" s="72"/>
      <c r="I559" s="73"/>
      <c r="J559" s="74"/>
      <c r="K559" s="73"/>
      <c r="L559" s="73"/>
      <c r="M559" s="73"/>
      <c r="N559" s="73"/>
      <c r="O559" s="73"/>
      <c r="P559" s="73"/>
      <c r="Q559" s="75"/>
      <c r="R559" s="76" t="s">
        <v>1026</v>
      </c>
    </row>
    <row r="560" spans="1:18" ht="56.25" x14ac:dyDescent="0.2">
      <c r="A560" s="77" t="s">
        <v>83</v>
      </c>
      <c r="B560" s="78" t="s">
        <v>38</v>
      </c>
      <c r="C560" s="78" t="s">
        <v>449</v>
      </c>
      <c r="D560" s="78" t="s">
        <v>47</v>
      </c>
      <c r="E560" s="78" t="s">
        <v>530</v>
      </c>
      <c r="F560" s="79" t="s">
        <v>496</v>
      </c>
      <c r="G560" s="80" t="s">
        <v>529</v>
      </c>
      <c r="H560" s="81"/>
      <c r="I560" s="82"/>
      <c r="J560" s="83"/>
      <c r="K560" s="84"/>
      <c r="L560" s="84"/>
      <c r="M560" s="84"/>
      <c r="N560" s="84"/>
      <c r="O560" s="84"/>
      <c r="P560" s="84"/>
      <c r="Q560" s="85"/>
      <c r="R560" s="86" t="s">
        <v>1026</v>
      </c>
    </row>
    <row r="561" spans="1:18" ht="56.25" x14ac:dyDescent="0.2">
      <c r="A561" s="68" t="s">
        <v>83</v>
      </c>
      <c r="B561" s="69" t="s">
        <v>38</v>
      </c>
      <c r="C561" s="69" t="s">
        <v>449</v>
      </c>
      <c r="D561" s="69" t="s">
        <v>47</v>
      </c>
      <c r="E561" s="69" t="s">
        <v>530</v>
      </c>
      <c r="F561" s="70" t="s">
        <v>500</v>
      </c>
      <c r="G561" s="71" t="s">
        <v>529</v>
      </c>
      <c r="H561" s="72"/>
      <c r="I561" s="73"/>
      <c r="J561" s="74"/>
      <c r="K561" s="73"/>
      <c r="L561" s="73"/>
      <c r="M561" s="73"/>
      <c r="N561" s="73"/>
      <c r="O561" s="73"/>
      <c r="P561" s="73"/>
      <c r="Q561" s="75"/>
      <c r="R561" s="76" t="s">
        <v>1026</v>
      </c>
    </row>
    <row r="562" spans="1:18" ht="56.25" x14ac:dyDescent="0.2">
      <c r="A562" s="77" t="s">
        <v>83</v>
      </c>
      <c r="B562" s="78" t="s">
        <v>38</v>
      </c>
      <c r="C562" s="78" t="s">
        <v>449</v>
      </c>
      <c r="D562" s="78" t="s">
        <v>47</v>
      </c>
      <c r="E562" s="78" t="s">
        <v>530</v>
      </c>
      <c r="F562" s="79" t="s">
        <v>501</v>
      </c>
      <c r="G562" s="80" t="s">
        <v>529</v>
      </c>
      <c r="H562" s="81"/>
      <c r="I562" s="82"/>
      <c r="J562" s="83"/>
      <c r="K562" s="84"/>
      <c r="L562" s="84"/>
      <c r="M562" s="84"/>
      <c r="N562" s="84"/>
      <c r="O562" s="84"/>
      <c r="P562" s="84"/>
      <c r="Q562" s="85"/>
      <c r="R562" s="86" t="s">
        <v>1026</v>
      </c>
    </row>
    <row r="563" spans="1:18" ht="56.25" x14ac:dyDescent="0.2">
      <c r="A563" s="68" t="s">
        <v>83</v>
      </c>
      <c r="B563" s="69" t="s">
        <v>38</v>
      </c>
      <c r="C563" s="69" t="s">
        <v>449</v>
      </c>
      <c r="D563" s="69" t="s">
        <v>47</v>
      </c>
      <c r="E563" s="69" t="s">
        <v>530</v>
      </c>
      <c r="F563" s="70" t="s">
        <v>502</v>
      </c>
      <c r="G563" s="71" t="s">
        <v>529</v>
      </c>
      <c r="H563" s="72"/>
      <c r="I563" s="73"/>
      <c r="J563" s="74"/>
      <c r="K563" s="73"/>
      <c r="L563" s="73"/>
      <c r="M563" s="73"/>
      <c r="N563" s="73"/>
      <c r="O563" s="73"/>
      <c r="P563" s="73"/>
      <c r="Q563" s="75"/>
      <c r="R563" s="76" t="s">
        <v>1026</v>
      </c>
    </row>
    <row r="564" spans="1:18" ht="56.25" x14ac:dyDescent="0.2">
      <c r="A564" s="77" t="s">
        <v>83</v>
      </c>
      <c r="B564" s="78" t="s">
        <v>38</v>
      </c>
      <c r="C564" s="78" t="s">
        <v>449</v>
      </c>
      <c r="D564" s="78" t="s">
        <v>47</v>
      </c>
      <c r="E564" s="78" t="s">
        <v>530</v>
      </c>
      <c r="F564" s="79" t="s">
        <v>507</v>
      </c>
      <c r="G564" s="80" t="s">
        <v>529</v>
      </c>
      <c r="H564" s="81"/>
      <c r="I564" s="82"/>
      <c r="J564" s="83"/>
      <c r="K564" s="84"/>
      <c r="L564" s="84"/>
      <c r="M564" s="84"/>
      <c r="N564" s="84"/>
      <c r="O564" s="84"/>
      <c r="P564" s="84"/>
      <c r="Q564" s="85"/>
      <c r="R564" s="86" t="s">
        <v>1026</v>
      </c>
    </row>
    <row r="565" spans="1:18" ht="67.5" x14ac:dyDescent="0.2">
      <c r="A565" s="68" t="s">
        <v>83</v>
      </c>
      <c r="B565" s="69" t="s">
        <v>38</v>
      </c>
      <c r="C565" s="69" t="s">
        <v>449</v>
      </c>
      <c r="D565" s="69" t="s">
        <v>47</v>
      </c>
      <c r="E565" s="69" t="s">
        <v>531</v>
      </c>
      <c r="F565" s="70" t="s">
        <v>494</v>
      </c>
      <c r="G565" s="71" t="s">
        <v>537</v>
      </c>
      <c r="H565" s="72">
        <v>42490</v>
      </c>
      <c r="I565" s="73"/>
      <c r="J565" s="74">
        <v>0</v>
      </c>
      <c r="K565" s="73"/>
      <c r="L565" s="73"/>
      <c r="M565" s="73"/>
      <c r="N565" s="73"/>
      <c r="O565" s="73"/>
      <c r="P565" s="73"/>
      <c r="Q565" s="75"/>
      <c r="R565" s="76" t="s">
        <v>1026</v>
      </c>
    </row>
    <row r="566" spans="1:18" ht="67.5" x14ac:dyDescent="0.2">
      <c r="A566" s="77" t="s">
        <v>83</v>
      </c>
      <c r="B566" s="78" t="s">
        <v>38</v>
      </c>
      <c r="C566" s="78" t="s">
        <v>449</v>
      </c>
      <c r="D566" s="78" t="s">
        <v>47</v>
      </c>
      <c r="E566" s="78" t="s">
        <v>531</v>
      </c>
      <c r="F566" s="79" t="s">
        <v>496</v>
      </c>
      <c r="G566" s="80" t="s">
        <v>538</v>
      </c>
      <c r="H566" s="81">
        <v>42734</v>
      </c>
      <c r="I566" s="82"/>
      <c r="J566" s="83"/>
      <c r="K566" s="84"/>
      <c r="L566" s="84"/>
      <c r="M566" s="84"/>
      <c r="N566" s="84"/>
      <c r="O566" s="84"/>
      <c r="P566" s="84"/>
      <c r="Q566" s="85"/>
      <c r="R566" s="86" t="s">
        <v>1026</v>
      </c>
    </row>
    <row r="567" spans="1:18" ht="67.5" x14ac:dyDescent="0.2">
      <c r="A567" s="68" t="s">
        <v>83</v>
      </c>
      <c r="B567" s="69" t="s">
        <v>38</v>
      </c>
      <c r="C567" s="69" t="s">
        <v>495</v>
      </c>
      <c r="D567" s="69" t="s">
        <v>47</v>
      </c>
      <c r="E567" s="69" t="s">
        <v>531</v>
      </c>
      <c r="F567" s="70" t="s">
        <v>497</v>
      </c>
      <c r="G567" s="71" t="s">
        <v>539</v>
      </c>
      <c r="H567" s="72">
        <v>42734</v>
      </c>
      <c r="I567" s="73"/>
      <c r="J567" s="74"/>
      <c r="K567" s="73"/>
      <c r="L567" s="73"/>
      <c r="M567" s="73"/>
      <c r="N567" s="73"/>
      <c r="O567" s="73"/>
      <c r="P567" s="73"/>
      <c r="Q567" s="75"/>
      <c r="R567" s="76" t="s">
        <v>1026</v>
      </c>
    </row>
    <row r="568" spans="1:18" ht="67.5" x14ac:dyDescent="0.2">
      <c r="A568" s="77" t="s">
        <v>83</v>
      </c>
      <c r="B568" s="78" t="s">
        <v>614</v>
      </c>
      <c r="C568" s="78" t="s">
        <v>129</v>
      </c>
      <c r="D568" s="78" t="s">
        <v>47</v>
      </c>
      <c r="E568" s="78" t="s">
        <v>531</v>
      </c>
      <c r="F568" s="79" t="s">
        <v>499</v>
      </c>
      <c r="G568" s="80" t="s">
        <v>541</v>
      </c>
      <c r="H568" s="81">
        <v>42734</v>
      </c>
      <c r="I568" s="82"/>
      <c r="J568" s="83"/>
      <c r="K568" s="84"/>
      <c r="L568" s="84"/>
      <c r="M568" s="84"/>
      <c r="N568" s="84"/>
      <c r="O568" s="84"/>
      <c r="P568" s="84"/>
      <c r="Q568" s="85"/>
      <c r="R568" s="86" t="s">
        <v>1026</v>
      </c>
    </row>
    <row r="569" spans="1:18" ht="67.5" x14ac:dyDescent="0.2">
      <c r="A569" s="68" t="s">
        <v>83</v>
      </c>
      <c r="B569" s="69" t="s">
        <v>38</v>
      </c>
      <c r="C569" s="69" t="s">
        <v>449</v>
      </c>
      <c r="D569" s="69" t="s">
        <v>47</v>
      </c>
      <c r="E569" s="69" t="s">
        <v>531</v>
      </c>
      <c r="F569" s="70" t="s">
        <v>498</v>
      </c>
      <c r="G569" s="71" t="s">
        <v>540</v>
      </c>
      <c r="H569" s="72">
        <v>42734</v>
      </c>
      <c r="I569" s="73"/>
      <c r="J569" s="74"/>
      <c r="K569" s="73"/>
      <c r="L569" s="73"/>
      <c r="M569" s="73"/>
      <c r="N569" s="73"/>
      <c r="O569" s="73"/>
      <c r="P569" s="73"/>
      <c r="Q569" s="75"/>
      <c r="R569" s="76" t="s">
        <v>1026</v>
      </c>
    </row>
    <row r="570" spans="1:18" ht="67.5" x14ac:dyDescent="0.2">
      <c r="A570" s="77" t="s">
        <v>83</v>
      </c>
      <c r="B570" s="78" t="s">
        <v>38</v>
      </c>
      <c r="C570" s="78" t="s">
        <v>449</v>
      </c>
      <c r="D570" s="78" t="s">
        <v>47</v>
      </c>
      <c r="E570" s="78" t="s">
        <v>531</v>
      </c>
      <c r="F570" s="79" t="s">
        <v>503</v>
      </c>
      <c r="G570" s="80" t="s">
        <v>535</v>
      </c>
      <c r="H570" s="81"/>
      <c r="I570" s="82"/>
      <c r="J570" s="83"/>
      <c r="K570" s="84"/>
      <c r="L570" s="84"/>
      <c r="M570" s="84"/>
      <c r="N570" s="84"/>
      <c r="O570" s="84"/>
      <c r="P570" s="84"/>
      <c r="Q570" s="85"/>
      <c r="R570" s="86" t="s">
        <v>1026</v>
      </c>
    </row>
    <row r="571" spans="1:18" ht="67.5" x14ac:dyDescent="0.2">
      <c r="A571" s="68" t="s">
        <v>83</v>
      </c>
      <c r="B571" s="69" t="s">
        <v>38</v>
      </c>
      <c r="C571" s="69" t="s">
        <v>449</v>
      </c>
      <c r="D571" s="69" t="s">
        <v>47</v>
      </c>
      <c r="E571" s="69" t="s">
        <v>531</v>
      </c>
      <c r="F571" s="70" t="s">
        <v>492</v>
      </c>
      <c r="G571" s="71" t="s">
        <v>536</v>
      </c>
      <c r="H571" s="72"/>
      <c r="I571" s="73"/>
      <c r="J571" s="74"/>
      <c r="K571" s="73"/>
      <c r="L571" s="73"/>
      <c r="M571" s="73"/>
      <c r="N571" s="73"/>
      <c r="O571" s="73"/>
      <c r="P571" s="73"/>
      <c r="Q571" s="75"/>
      <c r="R571" s="76" t="s">
        <v>1026</v>
      </c>
    </row>
    <row r="572" spans="1:18" ht="67.5" x14ac:dyDescent="0.2">
      <c r="A572" s="77" t="s">
        <v>83</v>
      </c>
      <c r="B572" s="78" t="s">
        <v>38</v>
      </c>
      <c r="C572" s="78" t="s">
        <v>449</v>
      </c>
      <c r="D572" s="78" t="s">
        <v>47</v>
      </c>
      <c r="E572" s="78" t="s">
        <v>531</v>
      </c>
      <c r="F572" s="79" t="s">
        <v>500</v>
      </c>
      <c r="G572" s="80" t="s">
        <v>532</v>
      </c>
      <c r="H572" s="81"/>
      <c r="I572" s="82"/>
      <c r="J572" s="83"/>
      <c r="K572" s="84"/>
      <c r="L572" s="84"/>
      <c r="M572" s="84"/>
      <c r="N572" s="84"/>
      <c r="O572" s="84"/>
      <c r="P572" s="84"/>
      <c r="Q572" s="85"/>
      <c r="R572" s="86" t="s">
        <v>1026</v>
      </c>
    </row>
    <row r="573" spans="1:18" ht="67.5" x14ac:dyDescent="0.2">
      <c r="A573" s="68" t="s">
        <v>83</v>
      </c>
      <c r="B573" s="69" t="s">
        <v>38</v>
      </c>
      <c r="C573" s="69" t="s">
        <v>449</v>
      </c>
      <c r="D573" s="69" t="s">
        <v>47</v>
      </c>
      <c r="E573" s="69" t="s">
        <v>531</v>
      </c>
      <c r="F573" s="70" t="s">
        <v>501</v>
      </c>
      <c r="G573" s="71" t="s">
        <v>533</v>
      </c>
      <c r="H573" s="72"/>
      <c r="I573" s="73"/>
      <c r="J573" s="74"/>
      <c r="K573" s="73"/>
      <c r="L573" s="73"/>
      <c r="M573" s="73"/>
      <c r="N573" s="73"/>
      <c r="O573" s="73"/>
      <c r="P573" s="73"/>
      <c r="Q573" s="75"/>
      <c r="R573" s="76" t="s">
        <v>1026</v>
      </c>
    </row>
    <row r="574" spans="1:18" ht="67.5" x14ac:dyDescent="0.2">
      <c r="A574" s="77" t="s">
        <v>83</v>
      </c>
      <c r="B574" s="78" t="s">
        <v>38</v>
      </c>
      <c r="C574" s="78" t="s">
        <v>449</v>
      </c>
      <c r="D574" s="78" t="s">
        <v>47</v>
      </c>
      <c r="E574" s="78" t="s">
        <v>531</v>
      </c>
      <c r="F574" s="79" t="s">
        <v>502</v>
      </c>
      <c r="G574" s="80" t="s">
        <v>534</v>
      </c>
      <c r="H574" s="81"/>
      <c r="I574" s="82"/>
      <c r="J574" s="83"/>
      <c r="K574" s="84"/>
      <c r="L574" s="84"/>
      <c r="M574" s="84"/>
      <c r="N574" s="84"/>
      <c r="O574" s="84"/>
      <c r="P574" s="84"/>
      <c r="Q574" s="85"/>
      <c r="R574" s="86" t="s">
        <v>1026</v>
      </c>
    </row>
    <row r="575" spans="1:18" ht="56.25" x14ac:dyDescent="0.2">
      <c r="A575" s="68" t="s">
        <v>83</v>
      </c>
      <c r="B575" s="69" t="s">
        <v>38</v>
      </c>
      <c r="C575" s="69" t="s">
        <v>449</v>
      </c>
      <c r="D575" s="69" t="s">
        <v>47</v>
      </c>
      <c r="E575" s="69" t="s">
        <v>542</v>
      </c>
      <c r="F575" s="70" t="s">
        <v>494</v>
      </c>
      <c r="G575" s="71" t="s">
        <v>543</v>
      </c>
      <c r="H575" s="72">
        <v>42459</v>
      </c>
      <c r="I575" s="73"/>
      <c r="J575" s="74">
        <v>0</v>
      </c>
      <c r="K575" s="73"/>
      <c r="L575" s="73"/>
      <c r="M575" s="73"/>
      <c r="N575" s="73"/>
      <c r="O575" s="73"/>
      <c r="P575" s="73"/>
      <c r="Q575" s="75"/>
      <c r="R575" s="76" t="s">
        <v>1026</v>
      </c>
    </row>
    <row r="576" spans="1:18" ht="56.25" x14ac:dyDescent="0.2">
      <c r="A576" s="77" t="s">
        <v>83</v>
      </c>
      <c r="B576" s="78" t="s">
        <v>38</v>
      </c>
      <c r="C576" s="78" t="s">
        <v>449</v>
      </c>
      <c r="D576" s="78" t="s">
        <v>47</v>
      </c>
      <c r="E576" s="78" t="s">
        <v>542</v>
      </c>
      <c r="F576" s="79" t="s">
        <v>496</v>
      </c>
      <c r="G576" s="80" t="s">
        <v>543</v>
      </c>
      <c r="H576" s="81">
        <v>42643</v>
      </c>
      <c r="I576" s="82"/>
      <c r="J576" s="83"/>
      <c r="K576" s="84"/>
      <c r="L576" s="84"/>
      <c r="M576" s="84"/>
      <c r="N576" s="84"/>
      <c r="O576" s="84"/>
      <c r="P576" s="84"/>
      <c r="Q576" s="85"/>
      <c r="R576" s="86" t="s">
        <v>1026</v>
      </c>
    </row>
    <row r="577" spans="1:18" ht="56.25" x14ac:dyDescent="0.2">
      <c r="A577" s="68" t="s">
        <v>83</v>
      </c>
      <c r="B577" s="69" t="s">
        <v>38</v>
      </c>
      <c r="C577" s="69" t="s">
        <v>495</v>
      </c>
      <c r="D577" s="69" t="s">
        <v>47</v>
      </c>
      <c r="E577" s="69" t="s">
        <v>542</v>
      </c>
      <c r="F577" s="70" t="s">
        <v>497</v>
      </c>
      <c r="G577" s="71" t="s">
        <v>543</v>
      </c>
      <c r="H577" s="72">
        <v>42643</v>
      </c>
      <c r="I577" s="73"/>
      <c r="J577" s="74"/>
      <c r="K577" s="73"/>
      <c r="L577" s="73"/>
      <c r="M577" s="73"/>
      <c r="N577" s="73"/>
      <c r="O577" s="73"/>
      <c r="P577" s="73"/>
      <c r="Q577" s="75"/>
      <c r="R577" s="76" t="s">
        <v>1026</v>
      </c>
    </row>
    <row r="578" spans="1:18" ht="56.25" x14ac:dyDescent="0.2">
      <c r="A578" s="77" t="s">
        <v>83</v>
      </c>
      <c r="B578" s="78" t="s">
        <v>614</v>
      </c>
      <c r="C578" s="78" t="s">
        <v>129</v>
      </c>
      <c r="D578" s="78" t="s">
        <v>47</v>
      </c>
      <c r="E578" s="78" t="s">
        <v>542</v>
      </c>
      <c r="F578" s="79" t="s">
        <v>499</v>
      </c>
      <c r="G578" s="80" t="s">
        <v>543</v>
      </c>
      <c r="H578" s="81">
        <v>42643</v>
      </c>
      <c r="I578" s="82"/>
      <c r="J578" s="83"/>
      <c r="K578" s="84"/>
      <c r="L578" s="84"/>
      <c r="M578" s="84"/>
      <c r="N578" s="84"/>
      <c r="O578" s="84"/>
      <c r="P578" s="84"/>
      <c r="Q578" s="85"/>
      <c r="R578" s="86" t="s">
        <v>1026</v>
      </c>
    </row>
    <row r="579" spans="1:18" ht="56.25" x14ac:dyDescent="0.2">
      <c r="A579" s="68" t="s">
        <v>83</v>
      </c>
      <c r="B579" s="69" t="s">
        <v>38</v>
      </c>
      <c r="C579" s="69" t="s">
        <v>449</v>
      </c>
      <c r="D579" s="69" t="s">
        <v>47</v>
      </c>
      <c r="E579" s="69" t="s">
        <v>542</v>
      </c>
      <c r="F579" s="70" t="s">
        <v>498</v>
      </c>
      <c r="G579" s="71" t="s">
        <v>543</v>
      </c>
      <c r="H579" s="72">
        <v>42643</v>
      </c>
      <c r="I579" s="73"/>
      <c r="J579" s="74"/>
      <c r="K579" s="73"/>
      <c r="L579" s="73"/>
      <c r="M579" s="73"/>
      <c r="N579" s="73"/>
      <c r="O579" s="73"/>
      <c r="P579" s="73"/>
      <c r="Q579" s="75"/>
      <c r="R579" s="76" t="s">
        <v>1026</v>
      </c>
    </row>
    <row r="580" spans="1:18" ht="56.25" x14ac:dyDescent="0.2">
      <c r="A580" s="77" t="s">
        <v>83</v>
      </c>
      <c r="B580" s="78" t="s">
        <v>38</v>
      </c>
      <c r="C580" s="78" t="s">
        <v>449</v>
      </c>
      <c r="D580" s="78" t="s">
        <v>47</v>
      </c>
      <c r="E580" s="78" t="s">
        <v>542</v>
      </c>
      <c r="F580" s="79" t="s">
        <v>503</v>
      </c>
      <c r="G580" s="80" t="s">
        <v>543</v>
      </c>
      <c r="H580" s="81"/>
      <c r="I580" s="82"/>
      <c r="J580" s="83"/>
      <c r="K580" s="84"/>
      <c r="L580" s="84"/>
      <c r="M580" s="84"/>
      <c r="N580" s="84"/>
      <c r="O580" s="84"/>
      <c r="P580" s="84"/>
      <c r="Q580" s="85"/>
      <c r="R580" s="86" t="s">
        <v>1026</v>
      </c>
    </row>
    <row r="581" spans="1:18" ht="56.25" x14ac:dyDescent="0.2">
      <c r="A581" s="68" t="s">
        <v>83</v>
      </c>
      <c r="B581" s="69" t="s">
        <v>38</v>
      </c>
      <c r="C581" s="69" t="s">
        <v>449</v>
      </c>
      <c r="D581" s="69" t="s">
        <v>47</v>
      </c>
      <c r="E581" s="69" t="s">
        <v>542</v>
      </c>
      <c r="F581" s="70" t="s">
        <v>492</v>
      </c>
      <c r="G581" s="71" t="s">
        <v>543</v>
      </c>
      <c r="H581" s="72"/>
      <c r="I581" s="73"/>
      <c r="J581" s="74"/>
      <c r="K581" s="73"/>
      <c r="L581" s="73"/>
      <c r="M581" s="73"/>
      <c r="N581" s="73"/>
      <c r="O581" s="73"/>
      <c r="P581" s="73"/>
      <c r="Q581" s="75"/>
      <c r="R581" s="76" t="s">
        <v>1026</v>
      </c>
    </row>
    <row r="582" spans="1:18" ht="56.25" x14ac:dyDescent="0.2">
      <c r="A582" s="77" t="s">
        <v>83</v>
      </c>
      <c r="B582" s="78" t="s">
        <v>38</v>
      </c>
      <c r="C582" s="78" t="s">
        <v>449</v>
      </c>
      <c r="D582" s="78" t="s">
        <v>47</v>
      </c>
      <c r="E582" s="78" t="s">
        <v>542</v>
      </c>
      <c r="F582" s="79" t="s">
        <v>500</v>
      </c>
      <c r="G582" s="80" t="s">
        <v>543</v>
      </c>
      <c r="H582" s="81"/>
      <c r="I582" s="82"/>
      <c r="J582" s="83"/>
      <c r="K582" s="84"/>
      <c r="L582" s="84"/>
      <c r="M582" s="84"/>
      <c r="N582" s="84"/>
      <c r="O582" s="84"/>
      <c r="P582" s="84"/>
      <c r="Q582" s="85"/>
      <c r="R582" s="86" t="s">
        <v>1026</v>
      </c>
    </row>
    <row r="583" spans="1:18" ht="56.25" x14ac:dyDescent="0.2">
      <c r="A583" s="68" t="s">
        <v>83</v>
      </c>
      <c r="B583" s="69" t="s">
        <v>38</v>
      </c>
      <c r="C583" s="69" t="s">
        <v>449</v>
      </c>
      <c r="D583" s="69" t="s">
        <v>47</v>
      </c>
      <c r="E583" s="69" t="s">
        <v>542</v>
      </c>
      <c r="F583" s="70" t="s">
        <v>501</v>
      </c>
      <c r="G583" s="71" t="s">
        <v>543</v>
      </c>
      <c r="H583" s="72"/>
      <c r="I583" s="73"/>
      <c r="J583" s="74"/>
      <c r="K583" s="73"/>
      <c r="L583" s="73"/>
      <c r="M583" s="73"/>
      <c r="N583" s="73"/>
      <c r="O583" s="73"/>
      <c r="P583" s="73"/>
      <c r="Q583" s="75"/>
      <c r="R583" s="76" t="s">
        <v>1026</v>
      </c>
    </row>
    <row r="584" spans="1:18" ht="56.25" x14ac:dyDescent="0.2">
      <c r="A584" s="77" t="s">
        <v>83</v>
      </c>
      <c r="B584" s="78" t="s">
        <v>38</v>
      </c>
      <c r="C584" s="78" t="s">
        <v>449</v>
      </c>
      <c r="D584" s="78" t="s">
        <v>47</v>
      </c>
      <c r="E584" s="78" t="s">
        <v>542</v>
      </c>
      <c r="F584" s="79" t="s">
        <v>502</v>
      </c>
      <c r="G584" s="80" t="s">
        <v>543</v>
      </c>
      <c r="H584" s="81"/>
      <c r="I584" s="82"/>
      <c r="J584" s="83"/>
      <c r="K584" s="84"/>
      <c r="L584" s="84"/>
      <c r="M584" s="84"/>
      <c r="N584" s="84"/>
      <c r="O584" s="84"/>
      <c r="P584" s="84"/>
      <c r="Q584" s="85"/>
      <c r="R584" s="86" t="s">
        <v>1026</v>
      </c>
    </row>
    <row r="585" spans="1:18" ht="56.25" x14ac:dyDescent="0.2">
      <c r="A585" s="68" t="s">
        <v>83</v>
      </c>
      <c r="B585" s="69" t="s">
        <v>38</v>
      </c>
      <c r="C585" s="69" t="s">
        <v>449</v>
      </c>
      <c r="D585" s="69" t="s">
        <v>47</v>
      </c>
      <c r="E585" s="69" t="s">
        <v>544</v>
      </c>
      <c r="F585" s="70" t="s">
        <v>494</v>
      </c>
      <c r="G585" s="71" t="s">
        <v>545</v>
      </c>
      <c r="H585" s="72">
        <v>42405</v>
      </c>
      <c r="I585" s="73"/>
      <c r="J585" s="74">
        <v>0</v>
      </c>
      <c r="K585" s="73"/>
      <c r="L585" s="73"/>
      <c r="M585" s="73"/>
      <c r="N585" s="73"/>
      <c r="O585" s="73"/>
      <c r="P585" s="73"/>
      <c r="Q585" s="75"/>
      <c r="R585" s="76" t="s">
        <v>1026</v>
      </c>
    </row>
    <row r="586" spans="1:18" ht="56.25" x14ac:dyDescent="0.2">
      <c r="A586" s="77" t="s">
        <v>83</v>
      </c>
      <c r="B586" s="78" t="s">
        <v>38</v>
      </c>
      <c r="C586" s="78" t="s">
        <v>449</v>
      </c>
      <c r="D586" s="78" t="s">
        <v>47</v>
      </c>
      <c r="E586" s="78" t="s">
        <v>544</v>
      </c>
      <c r="F586" s="79" t="s">
        <v>496</v>
      </c>
      <c r="G586" s="80" t="s">
        <v>545</v>
      </c>
      <c r="H586" s="81">
        <v>42520</v>
      </c>
      <c r="I586" s="82"/>
      <c r="J586" s="83"/>
      <c r="K586" s="84"/>
      <c r="L586" s="84"/>
      <c r="M586" s="84"/>
      <c r="N586" s="84"/>
      <c r="O586" s="84"/>
      <c r="P586" s="84"/>
      <c r="Q586" s="85"/>
      <c r="R586" s="86" t="s">
        <v>1026</v>
      </c>
    </row>
    <row r="587" spans="1:18" ht="56.25" x14ac:dyDescent="0.2">
      <c r="A587" s="68" t="s">
        <v>83</v>
      </c>
      <c r="B587" s="69" t="s">
        <v>38</v>
      </c>
      <c r="C587" s="69" t="s">
        <v>495</v>
      </c>
      <c r="D587" s="69" t="s">
        <v>47</v>
      </c>
      <c r="E587" s="69" t="s">
        <v>544</v>
      </c>
      <c r="F587" s="70" t="s">
        <v>497</v>
      </c>
      <c r="G587" s="71" t="s">
        <v>545</v>
      </c>
      <c r="H587" s="72">
        <v>42520</v>
      </c>
      <c r="I587" s="73"/>
      <c r="J587" s="74"/>
      <c r="K587" s="73"/>
      <c r="L587" s="73"/>
      <c r="M587" s="73"/>
      <c r="N587" s="73"/>
      <c r="O587" s="73"/>
      <c r="P587" s="73"/>
      <c r="Q587" s="75"/>
      <c r="R587" s="76" t="s">
        <v>1026</v>
      </c>
    </row>
    <row r="588" spans="1:18" ht="56.25" x14ac:dyDescent="0.2">
      <c r="A588" s="77" t="s">
        <v>83</v>
      </c>
      <c r="B588" s="78" t="s">
        <v>614</v>
      </c>
      <c r="C588" s="78" t="s">
        <v>129</v>
      </c>
      <c r="D588" s="78" t="s">
        <v>47</v>
      </c>
      <c r="E588" s="78" t="s">
        <v>544</v>
      </c>
      <c r="F588" s="79" t="s">
        <v>499</v>
      </c>
      <c r="G588" s="80" t="s">
        <v>545</v>
      </c>
      <c r="H588" s="81">
        <v>42520</v>
      </c>
      <c r="I588" s="82"/>
      <c r="J588" s="83"/>
      <c r="K588" s="84"/>
      <c r="L588" s="84"/>
      <c r="M588" s="84"/>
      <c r="N588" s="84"/>
      <c r="O588" s="84"/>
      <c r="P588" s="84"/>
      <c r="Q588" s="85"/>
      <c r="R588" s="86" t="s">
        <v>1026</v>
      </c>
    </row>
    <row r="589" spans="1:18" ht="56.25" x14ac:dyDescent="0.2">
      <c r="A589" s="68" t="s">
        <v>83</v>
      </c>
      <c r="B589" s="69" t="s">
        <v>38</v>
      </c>
      <c r="C589" s="69" t="s">
        <v>449</v>
      </c>
      <c r="D589" s="69" t="s">
        <v>47</v>
      </c>
      <c r="E589" s="69" t="s">
        <v>544</v>
      </c>
      <c r="F589" s="70" t="s">
        <v>498</v>
      </c>
      <c r="G589" s="71" t="s">
        <v>545</v>
      </c>
      <c r="H589" s="72">
        <v>42520</v>
      </c>
      <c r="I589" s="73"/>
      <c r="J589" s="74"/>
      <c r="K589" s="73"/>
      <c r="L589" s="73"/>
      <c r="M589" s="73"/>
      <c r="N589" s="73"/>
      <c r="O589" s="73"/>
      <c r="P589" s="73"/>
      <c r="Q589" s="75"/>
      <c r="R589" s="76" t="s">
        <v>1026</v>
      </c>
    </row>
    <row r="590" spans="1:18" ht="56.25" x14ac:dyDescent="0.2">
      <c r="A590" s="77" t="s">
        <v>83</v>
      </c>
      <c r="B590" s="78" t="s">
        <v>38</v>
      </c>
      <c r="C590" s="78" t="s">
        <v>449</v>
      </c>
      <c r="D590" s="78" t="s">
        <v>47</v>
      </c>
      <c r="E590" s="78" t="s">
        <v>544</v>
      </c>
      <c r="F590" s="79" t="s">
        <v>503</v>
      </c>
      <c r="G590" s="80" t="s">
        <v>545</v>
      </c>
      <c r="H590" s="81"/>
      <c r="I590" s="82"/>
      <c r="J590" s="83"/>
      <c r="K590" s="84"/>
      <c r="L590" s="84"/>
      <c r="M590" s="84"/>
      <c r="N590" s="84"/>
      <c r="O590" s="84"/>
      <c r="P590" s="84"/>
      <c r="Q590" s="85"/>
      <c r="R590" s="86" t="s">
        <v>1026</v>
      </c>
    </row>
    <row r="591" spans="1:18" ht="56.25" x14ac:dyDescent="0.2">
      <c r="A591" s="68" t="s">
        <v>83</v>
      </c>
      <c r="B591" s="69" t="s">
        <v>38</v>
      </c>
      <c r="C591" s="69" t="s">
        <v>449</v>
      </c>
      <c r="D591" s="69" t="s">
        <v>47</v>
      </c>
      <c r="E591" s="69" t="s">
        <v>544</v>
      </c>
      <c r="F591" s="70" t="s">
        <v>492</v>
      </c>
      <c r="G591" s="71" t="s">
        <v>545</v>
      </c>
      <c r="H591" s="72"/>
      <c r="I591" s="73"/>
      <c r="J591" s="74"/>
      <c r="K591" s="73"/>
      <c r="L591" s="73"/>
      <c r="M591" s="73"/>
      <c r="N591" s="73"/>
      <c r="O591" s="73"/>
      <c r="P591" s="73"/>
      <c r="Q591" s="75"/>
      <c r="R591" s="76" t="s">
        <v>1026</v>
      </c>
    </row>
    <row r="592" spans="1:18" ht="56.25" x14ac:dyDescent="0.2">
      <c r="A592" s="77" t="s">
        <v>83</v>
      </c>
      <c r="B592" s="78" t="s">
        <v>38</v>
      </c>
      <c r="C592" s="78" t="s">
        <v>449</v>
      </c>
      <c r="D592" s="78" t="s">
        <v>47</v>
      </c>
      <c r="E592" s="78" t="s">
        <v>544</v>
      </c>
      <c r="F592" s="79" t="s">
        <v>500</v>
      </c>
      <c r="G592" s="80" t="s">
        <v>545</v>
      </c>
      <c r="H592" s="81"/>
      <c r="I592" s="82"/>
      <c r="J592" s="83"/>
      <c r="K592" s="84"/>
      <c r="L592" s="84"/>
      <c r="M592" s="84"/>
      <c r="N592" s="84"/>
      <c r="O592" s="84"/>
      <c r="P592" s="84"/>
      <c r="Q592" s="85"/>
      <c r="R592" s="86" t="s">
        <v>1026</v>
      </c>
    </row>
    <row r="593" spans="1:18" ht="56.25" x14ac:dyDescent="0.2">
      <c r="A593" s="68" t="s">
        <v>83</v>
      </c>
      <c r="B593" s="69" t="s">
        <v>38</v>
      </c>
      <c r="C593" s="69" t="s">
        <v>449</v>
      </c>
      <c r="D593" s="69" t="s">
        <v>47</v>
      </c>
      <c r="E593" s="69" t="s">
        <v>544</v>
      </c>
      <c r="F593" s="70" t="s">
        <v>501</v>
      </c>
      <c r="G593" s="71" t="s">
        <v>545</v>
      </c>
      <c r="H593" s="72"/>
      <c r="I593" s="73"/>
      <c r="J593" s="74"/>
      <c r="K593" s="73"/>
      <c r="L593" s="73"/>
      <c r="M593" s="73"/>
      <c r="N593" s="73"/>
      <c r="O593" s="73"/>
      <c r="P593" s="73"/>
      <c r="Q593" s="75"/>
      <c r="R593" s="76" t="s">
        <v>1026</v>
      </c>
    </row>
    <row r="594" spans="1:18" ht="56.25" x14ac:dyDescent="0.2">
      <c r="A594" s="77" t="s">
        <v>83</v>
      </c>
      <c r="B594" s="78" t="s">
        <v>38</v>
      </c>
      <c r="C594" s="78" t="s">
        <v>449</v>
      </c>
      <c r="D594" s="78" t="s">
        <v>47</v>
      </c>
      <c r="E594" s="78" t="s">
        <v>544</v>
      </c>
      <c r="F594" s="79" t="s">
        <v>502</v>
      </c>
      <c r="G594" s="80" t="s">
        <v>545</v>
      </c>
      <c r="H594" s="81"/>
      <c r="I594" s="82"/>
      <c r="J594" s="83"/>
      <c r="K594" s="84"/>
      <c r="L594" s="84"/>
      <c r="M594" s="84"/>
      <c r="N594" s="84"/>
      <c r="O594" s="84"/>
      <c r="P594" s="84"/>
      <c r="Q594" s="85"/>
      <c r="R594" s="86" t="s">
        <v>1026</v>
      </c>
    </row>
    <row r="595" spans="1:18" ht="56.25" x14ac:dyDescent="0.2">
      <c r="A595" s="68" t="s">
        <v>83</v>
      </c>
      <c r="B595" s="69" t="s">
        <v>38</v>
      </c>
      <c r="C595" s="69" t="s">
        <v>449</v>
      </c>
      <c r="D595" s="69" t="s">
        <v>47</v>
      </c>
      <c r="E595" s="69" t="s">
        <v>546</v>
      </c>
      <c r="F595" s="70" t="s">
        <v>494</v>
      </c>
      <c r="G595" s="71" t="s">
        <v>547</v>
      </c>
      <c r="H595" s="72">
        <v>42459</v>
      </c>
      <c r="I595" s="73"/>
      <c r="J595" s="74">
        <v>0</v>
      </c>
      <c r="K595" s="73"/>
      <c r="L595" s="73"/>
      <c r="M595" s="73"/>
      <c r="N595" s="73"/>
      <c r="O595" s="73"/>
      <c r="P595" s="73"/>
      <c r="Q595" s="75"/>
      <c r="R595" s="76" t="s">
        <v>1026</v>
      </c>
    </row>
    <row r="596" spans="1:18" ht="56.25" x14ac:dyDescent="0.2">
      <c r="A596" s="77" t="s">
        <v>83</v>
      </c>
      <c r="B596" s="78" t="s">
        <v>38</v>
      </c>
      <c r="C596" s="78" t="s">
        <v>449</v>
      </c>
      <c r="D596" s="78" t="s">
        <v>47</v>
      </c>
      <c r="E596" s="78" t="s">
        <v>546</v>
      </c>
      <c r="F596" s="79" t="s">
        <v>496</v>
      </c>
      <c r="G596" s="80" t="s">
        <v>547</v>
      </c>
      <c r="H596" s="81">
        <v>42643</v>
      </c>
      <c r="I596" s="82"/>
      <c r="J596" s="83"/>
      <c r="K596" s="84"/>
      <c r="L596" s="84"/>
      <c r="M596" s="84"/>
      <c r="N596" s="84"/>
      <c r="O596" s="84"/>
      <c r="P596" s="84"/>
      <c r="Q596" s="85"/>
      <c r="R596" s="86" t="s">
        <v>1026</v>
      </c>
    </row>
    <row r="597" spans="1:18" ht="56.25" x14ac:dyDescent="0.2">
      <c r="A597" s="68" t="s">
        <v>83</v>
      </c>
      <c r="B597" s="69" t="s">
        <v>38</v>
      </c>
      <c r="C597" s="69" t="s">
        <v>495</v>
      </c>
      <c r="D597" s="69" t="s">
        <v>47</v>
      </c>
      <c r="E597" s="69" t="s">
        <v>546</v>
      </c>
      <c r="F597" s="70" t="s">
        <v>497</v>
      </c>
      <c r="G597" s="71" t="s">
        <v>547</v>
      </c>
      <c r="H597" s="72">
        <v>42643</v>
      </c>
      <c r="I597" s="73"/>
      <c r="J597" s="74"/>
      <c r="K597" s="73"/>
      <c r="L597" s="73"/>
      <c r="M597" s="73"/>
      <c r="N597" s="73"/>
      <c r="O597" s="73"/>
      <c r="P597" s="73"/>
      <c r="Q597" s="75"/>
      <c r="R597" s="76" t="s">
        <v>1026</v>
      </c>
    </row>
    <row r="598" spans="1:18" ht="56.25" x14ac:dyDescent="0.2">
      <c r="A598" s="77" t="s">
        <v>83</v>
      </c>
      <c r="B598" s="78" t="s">
        <v>614</v>
      </c>
      <c r="C598" s="78" t="s">
        <v>129</v>
      </c>
      <c r="D598" s="78" t="s">
        <v>47</v>
      </c>
      <c r="E598" s="78" t="s">
        <v>546</v>
      </c>
      <c r="F598" s="79" t="s">
        <v>499</v>
      </c>
      <c r="G598" s="80" t="s">
        <v>547</v>
      </c>
      <c r="H598" s="81">
        <v>42643</v>
      </c>
      <c r="I598" s="82"/>
      <c r="J598" s="83"/>
      <c r="K598" s="84"/>
      <c r="L598" s="84"/>
      <c r="M598" s="84"/>
      <c r="N598" s="84"/>
      <c r="O598" s="84"/>
      <c r="P598" s="84"/>
      <c r="Q598" s="85"/>
      <c r="R598" s="86" t="s">
        <v>1026</v>
      </c>
    </row>
    <row r="599" spans="1:18" ht="56.25" x14ac:dyDescent="0.2">
      <c r="A599" s="68" t="s">
        <v>83</v>
      </c>
      <c r="B599" s="69" t="s">
        <v>38</v>
      </c>
      <c r="C599" s="69" t="s">
        <v>449</v>
      </c>
      <c r="D599" s="69" t="s">
        <v>47</v>
      </c>
      <c r="E599" s="69" t="s">
        <v>546</v>
      </c>
      <c r="F599" s="70" t="s">
        <v>498</v>
      </c>
      <c r="G599" s="71" t="s">
        <v>547</v>
      </c>
      <c r="H599" s="72">
        <v>42643</v>
      </c>
      <c r="I599" s="73"/>
      <c r="J599" s="74"/>
      <c r="K599" s="73"/>
      <c r="L599" s="73"/>
      <c r="M599" s="73"/>
      <c r="N599" s="73"/>
      <c r="O599" s="73"/>
      <c r="P599" s="73"/>
      <c r="Q599" s="75"/>
      <c r="R599" s="76" t="s">
        <v>1026</v>
      </c>
    </row>
    <row r="600" spans="1:18" ht="56.25" x14ac:dyDescent="0.2">
      <c r="A600" s="77" t="s">
        <v>83</v>
      </c>
      <c r="B600" s="78" t="s">
        <v>38</v>
      </c>
      <c r="C600" s="78" t="s">
        <v>449</v>
      </c>
      <c r="D600" s="78" t="s">
        <v>47</v>
      </c>
      <c r="E600" s="78" t="s">
        <v>546</v>
      </c>
      <c r="F600" s="79" t="s">
        <v>503</v>
      </c>
      <c r="G600" s="80" t="s">
        <v>547</v>
      </c>
      <c r="H600" s="81"/>
      <c r="I600" s="82"/>
      <c r="J600" s="83"/>
      <c r="K600" s="84"/>
      <c r="L600" s="84"/>
      <c r="M600" s="84"/>
      <c r="N600" s="84"/>
      <c r="O600" s="84"/>
      <c r="P600" s="84"/>
      <c r="Q600" s="85"/>
      <c r="R600" s="86" t="s">
        <v>1026</v>
      </c>
    </row>
    <row r="601" spans="1:18" ht="56.25" x14ac:dyDescent="0.2">
      <c r="A601" s="68" t="s">
        <v>83</v>
      </c>
      <c r="B601" s="69" t="s">
        <v>38</v>
      </c>
      <c r="C601" s="69" t="s">
        <v>449</v>
      </c>
      <c r="D601" s="69" t="s">
        <v>47</v>
      </c>
      <c r="E601" s="69" t="s">
        <v>546</v>
      </c>
      <c r="F601" s="70" t="s">
        <v>492</v>
      </c>
      <c r="G601" s="71" t="s">
        <v>547</v>
      </c>
      <c r="H601" s="72"/>
      <c r="I601" s="73"/>
      <c r="J601" s="74"/>
      <c r="K601" s="73"/>
      <c r="L601" s="73"/>
      <c r="M601" s="73"/>
      <c r="N601" s="73"/>
      <c r="O601" s="73"/>
      <c r="P601" s="73"/>
      <c r="Q601" s="75"/>
      <c r="R601" s="76" t="s">
        <v>1026</v>
      </c>
    </row>
    <row r="602" spans="1:18" ht="56.25" x14ac:dyDescent="0.2">
      <c r="A602" s="77" t="s">
        <v>83</v>
      </c>
      <c r="B602" s="78" t="s">
        <v>38</v>
      </c>
      <c r="C602" s="78" t="s">
        <v>449</v>
      </c>
      <c r="D602" s="78" t="s">
        <v>47</v>
      </c>
      <c r="E602" s="78" t="s">
        <v>546</v>
      </c>
      <c r="F602" s="79" t="s">
        <v>500</v>
      </c>
      <c r="G602" s="80" t="s">
        <v>547</v>
      </c>
      <c r="H602" s="81"/>
      <c r="I602" s="82"/>
      <c r="J602" s="83"/>
      <c r="K602" s="84"/>
      <c r="L602" s="84"/>
      <c r="M602" s="84"/>
      <c r="N602" s="84"/>
      <c r="O602" s="84"/>
      <c r="P602" s="84"/>
      <c r="Q602" s="85"/>
      <c r="R602" s="86" t="s">
        <v>1026</v>
      </c>
    </row>
    <row r="603" spans="1:18" ht="56.25" x14ac:dyDescent="0.2">
      <c r="A603" s="68" t="s">
        <v>83</v>
      </c>
      <c r="B603" s="69" t="s">
        <v>38</v>
      </c>
      <c r="C603" s="69" t="s">
        <v>449</v>
      </c>
      <c r="D603" s="69" t="s">
        <v>47</v>
      </c>
      <c r="E603" s="69" t="s">
        <v>546</v>
      </c>
      <c r="F603" s="70" t="s">
        <v>501</v>
      </c>
      <c r="G603" s="71" t="s">
        <v>547</v>
      </c>
      <c r="H603" s="72"/>
      <c r="I603" s="73"/>
      <c r="J603" s="74"/>
      <c r="K603" s="73"/>
      <c r="L603" s="73"/>
      <c r="M603" s="73"/>
      <c r="N603" s="73"/>
      <c r="O603" s="73"/>
      <c r="P603" s="73"/>
      <c r="Q603" s="75"/>
      <c r="R603" s="76" t="s">
        <v>1026</v>
      </c>
    </row>
    <row r="604" spans="1:18" ht="56.25" x14ac:dyDescent="0.2">
      <c r="A604" s="77" t="s">
        <v>83</v>
      </c>
      <c r="B604" s="78" t="s">
        <v>38</v>
      </c>
      <c r="C604" s="78" t="s">
        <v>449</v>
      </c>
      <c r="D604" s="78" t="s">
        <v>47</v>
      </c>
      <c r="E604" s="78" t="s">
        <v>546</v>
      </c>
      <c r="F604" s="79" t="s">
        <v>502</v>
      </c>
      <c r="G604" s="80" t="s">
        <v>547</v>
      </c>
      <c r="H604" s="81"/>
      <c r="I604" s="82"/>
      <c r="J604" s="83"/>
      <c r="K604" s="84"/>
      <c r="L604" s="84"/>
      <c r="M604" s="84"/>
      <c r="N604" s="84"/>
      <c r="O604" s="84"/>
      <c r="P604" s="84"/>
      <c r="Q604" s="85"/>
      <c r="R604" s="86" t="s">
        <v>1026</v>
      </c>
    </row>
    <row r="605" spans="1:18" ht="56.25" x14ac:dyDescent="0.2">
      <c r="A605" s="68" t="s">
        <v>83</v>
      </c>
      <c r="B605" s="69" t="s">
        <v>38</v>
      </c>
      <c r="C605" s="69" t="s">
        <v>449</v>
      </c>
      <c r="D605" s="69" t="s">
        <v>47</v>
      </c>
      <c r="E605" s="69" t="s">
        <v>548</v>
      </c>
      <c r="F605" s="70" t="s">
        <v>494</v>
      </c>
      <c r="G605" s="71" t="s">
        <v>529</v>
      </c>
      <c r="H605" s="72">
        <v>42581</v>
      </c>
      <c r="I605" s="73"/>
      <c r="J605" s="74"/>
      <c r="K605" s="73"/>
      <c r="L605" s="73"/>
      <c r="M605" s="73"/>
      <c r="N605" s="73"/>
      <c r="O605" s="73"/>
      <c r="P605" s="73"/>
      <c r="Q605" s="75"/>
      <c r="R605" s="76" t="s">
        <v>1026</v>
      </c>
    </row>
    <row r="606" spans="1:18" ht="56.25" x14ac:dyDescent="0.2">
      <c r="A606" s="77" t="s">
        <v>83</v>
      </c>
      <c r="B606" s="78" t="s">
        <v>38</v>
      </c>
      <c r="C606" s="78" t="s">
        <v>449</v>
      </c>
      <c r="D606" s="78" t="s">
        <v>47</v>
      </c>
      <c r="E606" s="78" t="s">
        <v>548</v>
      </c>
      <c r="F606" s="79" t="s">
        <v>503</v>
      </c>
      <c r="G606" s="80" t="s">
        <v>529</v>
      </c>
      <c r="H606" s="81"/>
      <c r="I606" s="82"/>
      <c r="J606" s="83"/>
      <c r="K606" s="84"/>
      <c r="L606" s="84"/>
      <c r="M606" s="84"/>
      <c r="N606" s="84"/>
      <c r="O606" s="84"/>
      <c r="P606" s="84"/>
      <c r="Q606" s="85"/>
      <c r="R606" s="86" t="s">
        <v>1026</v>
      </c>
    </row>
    <row r="607" spans="1:18" ht="56.25" x14ac:dyDescent="0.2">
      <c r="A607" s="68" t="s">
        <v>83</v>
      </c>
      <c r="B607" s="69" t="s">
        <v>38</v>
      </c>
      <c r="C607" s="69" t="s">
        <v>495</v>
      </c>
      <c r="D607" s="69" t="s">
        <v>47</v>
      </c>
      <c r="E607" s="69" t="s">
        <v>548</v>
      </c>
      <c r="F607" s="70" t="s">
        <v>492</v>
      </c>
      <c r="G607" s="71" t="s">
        <v>529</v>
      </c>
      <c r="H607" s="72"/>
      <c r="I607" s="73"/>
      <c r="J607" s="74"/>
      <c r="K607" s="73"/>
      <c r="L607" s="73"/>
      <c r="M607" s="73"/>
      <c r="N607" s="73"/>
      <c r="O607" s="73"/>
      <c r="P607" s="73"/>
      <c r="Q607" s="75"/>
      <c r="R607" s="76" t="s">
        <v>1026</v>
      </c>
    </row>
    <row r="608" spans="1:18" ht="56.25" x14ac:dyDescent="0.2">
      <c r="A608" s="77" t="s">
        <v>83</v>
      </c>
      <c r="B608" s="78" t="s">
        <v>614</v>
      </c>
      <c r="C608" s="78" t="s">
        <v>129</v>
      </c>
      <c r="D608" s="78" t="s">
        <v>47</v>
      </c>
      <c r="E608" s="78" t="s">
        <v>548</v>
      </c>
      <c r="F608" s="79" t="s">
        <v>496</v>
      </c>
      <c r="G608" s="80" t="s">
        <v>529</v>
      </c>
      <c r="H608" s="81"/>
      <c r="I608" s="82"/>
      <c r="J608" s="83"/>
      <c r="K608" s="84"/>
      <c r="L608" s="84"/>
      <c r="M608" s="84"/>
      <c r="N608" s="84"/>
      <c r="O608" s="84"/>
      <c r="P608" s="84"/>
      <c r="Q608" s="85"/>
      <c r="R608" s="86" t="s">
        <v>1026</v>
      </c>
    </row>
    <row r="609" spans="1:18" ht="56.25" x14ac:dyDescent="0.2">
      <c r="A609" s="68" t="s">
        <v>83</v>
      </c>
      <c r="B609" s="69" t="s">
        <v>38</v>
      </c>
      <c r="C609" s="69" t="s">
        <v>449</v>
      </c>
      <c r="D609" s="69" t="s">
        <v>47</v>
      </c>
      <c r="E609" s="69" t="s">
        <v>548</v>
      </c>
      <c r="F609" s="70" t="s">
        <v>497</v>
      </c>
      <c r="G609" s="71" t="s">
        <v>529</v>
      </c>
      <c r="H609" s="72"/>
      <c r="I609" s="73"/>
      <c r="J609" s="74"/>
      <c r="K609" s="73"/>
      <c r="L609" s="73"/>
      <c r="M609" s="73"/>
      <c r="N609" s="73"/>
      <c r="O609" s="73"/>
      <c r="P609" s="73"/>
      <c r="Q609" s="75"/>
      <c r="R609" s="76" t="s">
        <v>1026</v>
      </c>
    </row>
    <row r="610" spans="1:18" ht="56.25" x14ac:dyDescent="0.2">
      <c r="A610" s="77" t="s">
        <v>83</v>
      </c>
      <c r="B610" s="78" t="s">
        <v>38</v>
      </c>
      <c r="C610" s="78" t="s">
        <v>449</v>
      </c>
      <c r="D610" s="78" t="s">
        <v>47</v>
      </c>
      <c r="E610" s="78" t="s">
        <v>548</v>
      </c>
      <c r="F610" s="79" t="s">
        <v>499</v>
      </c>
      <c r="G610" s="80" t="s">
        <v>529</v>
      </c>
      <c r="H610" s="81"/>
      <c r="I610" s="82"/>
      <c r="J610" s="83"/>
      <c r="K610" s="84"/>
      <c r="L610" s="84"/>
      <c r="M610" s="84"/>
      <c r="N610" s="84"/>
      <c r="O610" s="84"/>
      <c r="P610" s="84"/>
      <c r="Q610" s="85"/>
      <c r="R610" s="86" t="s">
        <v>1026</v>
      </c>
    </row>
    <row r="611" spans="1:18" ht="56.25" x14ac:dyDescent="0.2">
      <c r="A611" s="68" t="s">
        <v>83</v>
      </c>
      <c r="B611" s="69" t="s">
        <v>38</v>
      </c>
      <c r="C611" s="69" t="s">
        <v>449</v>
      </c>
      <c r="D611" s="69" t="s">
        <v>47</v>
      </c>
      <c r="E611" s="69" t="s">
        <v>548</v>
      </c>
      <c r="F611" s="70" t="s">
        <v>498</v>
      </c>
      <c r="G611" s="71" t="s">
        <v>529</v>
      </c>
      <c r="H611" s="72"/>
      <c r="I611" s="73"/>
      <c r="J611" s="74"/>
      <c r="K611" s="73"/>
      <c r="L611" s="73"/>
      <c r="M611" s="73"/>
      <c r="N611" s="73"/>
      <c r="O611" s="73"/>
      <c r="P611" s="73"/>
      <c r="Q611" s="75"/>
      <c r="R611" s="76" t="s">
        <v>1026</v>
      </c>
    </row>
    <row r="612" spans="1:18" ht="56.25" x14ac:dyDescent="0.2">
      <c r="A612" s="77" t="s">
        <v>83</v>
      </c>
      <c r="B612" s="78" t="s">
        <v>38</v>
      </c>
      <c r="C612" s="78" t="s">
        <v>449</v>
      </c>
      <c r="D612" s="78" t="s">
        <v>47</v>
      </c>
      <c r="E612" s="78" t="s">
        <v>548</v>
      </c>
      <c r="F612" s="79" t="s">
        <v>500</v>
      </c>
      <c r="G612" s="80" t="s">
        <v>529</v>
      </c>
      <c r="H612" s="81"/>
      <c r="I612" s="82"/>
      <c r="J612" s="83"/>
      <c r="K612" s="84"/>
      <c r="L612" s="84"/>
      <c r="M612" s="84"/>
      <c r="N612" s="84"/>
      <c r="O612" s="84"/>
      <c r="P612" s="84"/>
      <c r="Q612" s="85"/>
      <c r="R612" s="86" t="s">
        <v>1026</v>
      </c>
    </row>
    <row r="613" spans="1:18" ht="56.25" x14ac:dyDescent="0.2">
      <c r="A613" s="68" t="s">
        <v>83</v>
      </c>
      <c r="B613" s="69" t="s">
        <v>38</v>
      </c>
      <c r="C613" s="69" t="s">
        <v>449</v>
      </c>
      <c r="D613" s="69" t="s">
        <v>47</v>
      </c>
      <c r="E613" s="69" t="s">
        <v>548</v>
      </c>
      <c r="F613" s="70" t="s">
        <v>501</v>
      </c>
      <c r="G613" s="71" t="s">
        <v>529</v>
      </c>
      <c r="H613" s="72"/>
      <c r="I613" s="73"/>
      <c r="J613" s="74"/>
      <c r="K613" s="73"/>
      <c r="L613" s="73"/>
      <c r="M613" s="73"/>
      <c r="N613" s="73"/>
      <c r="O613" s="73"/>
      <c r="P613" s="73"/>
      <c r="Q613" s="75"/>
      <c r="R613" s="76" t="s">
        <v>1026</v>
      </c>
    </row>
    <row r="614" spans="1:18" ht="56.25" x14ac:dyDescent="0.2">
      <c r="A614" s="77" t="s">
        <v>83</v>
      </c>
      <c r="B614" s="78" t="s">
        <v>38</v>
      </c>
      <c r="C614" s="78" t="s">
        <v>449</v>
      </c>
      <c r="D614" s="78" t="s">
        <v>47</v>
      </c>
      <c r="E614" s="78" t="s">
        <v>548</v>
      </c>
      <c r="F614" s="79" t="s">
        <v>502</v>
      </c>
      <c r="G614" s="80" t="s">
        <v>529</v>
      </c>
      <c r="H614" s="81"/>
      <c r="I614" s="82"/>
      <c r="J614" s="83"/>
      <c r="K614" s="84"/>
      <c r="L614" s="84"/>
      <c r="M614" s="84"/>
      <c r="N614" s="84"/>
      <c r="O614" s="84"/>
      <c r="P614" s="84"/>
      <c r="Q614" s="85"/>
      <c r="R614" s="86" t="s">
        <v>1026</v>
      </c>
    </row>
    <row r="615" spans="1:18" ht="56.25" x14ac:dyDescent="0.2">
      <c r="A615" s="68" t="s">
        <v>83</v>
      </c>
      <c r="B615" s="69" t="s">
        <v>38</v>
      </c>
      <c r="C615" s="69" t="s">
        <v>449</v>
      </c>
      <c r="D615" s="69" t="s">
        <v>47</v>
      </c>
      <c r="E615" s="69" t="s">
        <v>549</v>
      </c>
      <c r="F615" s="70" t="s">
        <v>496</v>
      </c>
      <c r="G615" s="71" t="s">
        <v>545</v>
      </c>
      <c r="H615" s="72">
        <v>42441</v>
      </c>
      <c r="I615" s="73"/>
      <c r="J615" s="74">
        <v>0</v>
      </c>
      <c r="K615" s="73"/>
      <c r="L615" s="73"/>
      <c r="M615" s="73"/>
      <c r="N615" s="73"/>
      <c r="O615" s="73"/>
      <c r="P615" s="73"/>
      <c r="Q615" s="75"/>
      <c r="R615" s="76" t="s">
        <v>1026</v>
      </c>
    </row>
    <row r="616" spans="1:18" ht="56.25" x14ac:dyDescent="0.2">
      <c r="A616" s="77" t="s">
        <v>83</v>
      </c>
      <c r="B616" s="78" t="s">
        <v>38</v>
      </c>
      <c r="C616" s="78" t="s">
        <v>449</v>
      </c>
      <c r="D616" s="78" t="s">
        <v>47</v>
      </c>
      <c r="E616" s="78" t="s">
        <v>549</v>
      </c>
      <c r="F616" s="79" t="s">
        <v>497</v>
      </c>
      <c r="G616" s="80" t="s">
        <v>545</v>
      </c>
      <c r="H616" s="81">
        <v>42441</v>
      </c>
      <c r="I616" s="82"/>
      <c r="J616" s="83">
        <v>1</v>
      </c>
      <c r="K616" s="84"/>
      <c r="L616" s="84"/>
      <c r="M616" s="84"/>
      <c r="N616" s="84"/>
      <c r="O616" s="84"/>
      <c r="P616" s="84"/>
      <c r="Q616" s="85"/>
      <c r="R616" s="86" t="s">
        <v>1026</v>
      </c>
    </row>
    <row r="617" spans="1:18" ht="56.25" x14ac:dyDescent="0.2">
      <c r="A617" s="68" t="s">
        <v>83</v>
      </c>
      <c r="B617" s="69" t="s">
        <v>38</v>
      </c>
      <c r="C617" s="69" t="s">
        <v>449</v>
      </c>
      <c r="D617" s="69" t="s">
        <v>47</v>
      </c>
      <c r="E617" s="69" t="s">
        <v>549</v>
      </c>
      <c r="F617" s="70" t="s">
        <v>499</v>
      </c>
      <c r="G617" s="71" t="s">
        <v>545</v>
      </c>
      <c r="H617" s="72">
        <v>42441</v>
      </c>
      <c r="I617" s="73"/>
      <c r="J617" s="74">
        <v>0</v>
      </c>
      <c r="K617" s="73"/>
      <c r="L617" s="73"/>
      <c r="M617" s="73"/>
      <c r="N617" s="73"/>
      <c r="O617" s="73"/>
      <c r="P617" s="73"/>
      <c r="Q617" s="75"/>
      <c r="R617" s="76" t="s">
        <v>1026</v>
      </c>
    </row>
    <row r="618" spans="1:18" ht="56.25" x14ac:dyDescent="0.2">
      <c r="A618" s="77" t="s">
        <v>83</v>
      </c>
      <c r="B618" s="78" t="s">
        <v>38</v>
      </c>
      <c r="C618" s="78" t="s">
        <v>495</v>
      </c>
      <c r="D618" s="78" t="s">
        <v>47</v>
      </c>
      <c r="E618" s="78" t="s">
        <v>549</v>
      </c>
      <c r="F618" s="79" t="s">
        <v>498</v>
      </c>
      <c r="G618" s="80" t="s">
        <v>545</v>
      </c>
      <c r="H618" s="81">
        <v>42441</v>
      </c>
      <c r="I618" s="82"/>
      <c r="J618" s="83">
        <v>0</v>
      </c>
      <c r="K618" s="84"/>
      <c r="L618" s="84"/>
      <c r="M618" s="84"/>
      <c r="N618" s="84"/>
      <c r="O618" s="84"/>
      <c r="P618" s="84"/>
      <c r="Q618" s="85"/>
      <c r="R618" s="86" t="s">
        <v>1026</v>
      </c>
    </row>
    <row r="619" spans="1:18" ht="56.25" x14ac:dyDescent="0.2">
      <c r="A619" s="68" t="s">
        <v>83</v>
      </c>
      <c r="B619" s="69" t="s">
        <v>614</v>
      </c>
      <c r="C619" s="69" t="s">
        <v>129</v>
      </c>
      <c r="D619" s="69" t="s">
        <v>47</v>
      </c>
      <c r="E619" s="69" t="s">
        <v>549</v>
      </c>
      <c r="F619" s="70" t="s">
        <v>503</v>
      </c>
      <c r="G619" s="71" t="s">
        <v>545</v>
      </c>
      <c r="H619" s="72"/>
      <c r="I619" s="73"/>
      <c r="J619" s="74"/>
      <c r="K619" s="73"/>
      <c r="L619" s="73"/>
      <c r="M619" s="73"/>
      <c r="N619" s="73"/>
      <c r="O619" s="73"/>
      <c r="P619" s="73"/>
      <c r="Q619" s="75"/>
      <c r="R619" s="76" t="s">
        <v>1026</v>
      </c>
    </row>
    <row r="620" spans="1:18" ht="56.25" x14ac:dyDescent="0.2">
      <c r="A620" s="77" t="s">
        <v>83</v>
      </c>
      <c r="B620" s="78" t="s">
        <v>38</v>
      </c>
      <c r="C620" s="78" t="s">
        <v>449</v>
      </c>
      <c r="D620" s="78" t="s">
        <v>47</v>
      </c>
      <c r="E620" s="78" t="s">
        <v>549</v>
      </c>
      <c r="F620" s="79" t="s">
        <v>492</v>
      </c>
      <c r="G620" s="80" t="s">
        <v>545</v>
      </c>
      <c r="H620" s="81"/>
      <c r="I620" s="82"/>
      <c r="J620" s="83"/>
      <c r="K620" s="84"/>
      <c r="L620" s="84"/>
      <c r="M620" s="84"/>
      <c r="N620" s="84"/>
      <c r="O620" s="84"/>
      <c r="P620" s="84"/>
      <c r="Q620" s="85"/>
      <c r="R620" s="86" t="s">
        <v>1026</v>
      </c>
    </row>
    <row r="621" spans="1:18" ht="56.25" x14ac:dyDescent="0.2">
      <c r="A621" s="68" t="s">
        <v>83</v>
      </c>
      <c r="B621" s="69" t="s">
        <v>38</v>
      </c>
      <c r="C621" s="69" t="s">
        <v>449</v>
      </c>
      <c r="D621" s="69" t="s">
        <v>47</v>
      </c>
      <c r="E621" s="69" t="s">
        <v>549</v>
      </c>
      <c r="F621" s="70" t="s">
        <v>494</v>
      </c>
      <c r="G621" s="71" t="s">
        <v>545</v>
      </c>
      <c r="H621" s="72"/>
      <c r="I621" s="73"/>
      <c r="J621" s="74"/>
      <c r="K621" s="73"/>
      <c r="L621" s="73"/>
      <c r="M621" s="73"/>
      <c r="N621" s="73"/>
      <c r="O621" s="73"/>
      <c r="P621" s="73"/>
      <c r="Q621" s="75"/>
      <c r="R621" s="76" t="s">
        <v>1026</v>
      </c>
    </row>
    <row r="622" spans="1:18" ht="56.25" x14ac:dyDescent="0.2">
      <c r="A622" s="77" t="s">
        <v>83</v>
      </c>
      <c r="B622" s="78" t="s">
        <v>38</v>
      </c>
      <c r="C622" s="78" t="s">
        <v>449</v>
      </c>
      <c r="D622" s="78" t="s">
        <v>47</v>
      </c>
      <c r="E622" s="78" t="s">
        <v>549</v>
      </c>
      <c r="F622" s="79" t="s">
        <v>500</v>
      </c>
      <c r="G622" s="80" t="s">
        <v>545</v>
      </c>
      <c r="H622" s="81"/>
      <c r="I622" s="82"/>
      <c r="J622" s="83"/>
      <c r="K622" s="84"/>
      <c r="L622" s="84"/>
      <c r="M622" s="84"/>
      <c r="N622" s="84"/>
      <c r="O622" s="84"/>
      <c r="P622" s="84"/>
      <c r="Q622" s="85"/>
      <c r="R622" s="86" t="s">
        <v>1026</v>
      </c>
    </row>
    <row r="623" spans="1:18" ht="56.25" x14ac:dyDescent="0.2">
      <c r="A623" s="68" t="s">
        <v>83</v>
      </c>
      <c r="B623" s="69" t="s">
        <v>38</v>
      </c>
      <c r="C623" s="69" t="s">
        <v>449</v>
      </c>
      <c r="D623" s="69" t="s">
        <v>47</v>
      </c>
      <c r="E623" s="69" t="s">
        <v>549</v>
      </c>
      <c r="F623" s="70" t="s">
        <v>501</v>
      </c>
      <c r="G623" s="71" t="s">
        <v>545</v>
      </c>
      <c r="H623" s="72"/>
      <c r="I623" s="73"/>
      <c r="J623" s="74"/>
      <c r="K623" s="73"/>
      <c r="L623" s="73"/>
      <c r="M623" s="73"/>
      <c r="N623" s="73"/>
      <c r="O623" s="73"/>
      <c r="P623" s="73"/>
      <c r="Q623" s="75"/>
      <c r="R623" s="76" t="s">
        <v>1026</v>
      </c>
    </row>
    <row r="624" spans="1:18" ht="56.25" x14ac:dyDescent="0.2">
      <c r="A624" s="77" t="s">
        <v>83</v>
      </c>
      <c r="B624" s="78" t="s">
        <v>38</v>
      </c>
      <c r="C624" s="78" t="s">
        <v>449</v>
      </c>
      <c r="D624" s="78" t="s">
        <v>47</v>
      </c>
      <c r="E624" s="78" t="s">
        <v>549</v>
      </c>
      <c r="F624" s="79" t="s">
        <v>502</v>
      </c>
      <c r="G624" s="80" t="s">
        <v>545</v>
      </c>
      <c r="H624" s="81"/>
      <c r="I624" s="82"/>
      <c r="J624" s="83"/>
      <c r="K624" s="84"/>
      <c r="L624" s="84"/>
      <c r="M624" s="84"/>
      <c r="N624" s="84"/>
      <c r="O624" s="84"/>
      <c r="P624" s="84"/>
      <c r="Q624" s="85"/>
      <c r="R624" s="86" t="s">
        <v>1026</v>
      </c>
    </row>
    <row r="625" spans="1:18" ht="56.25" x14ac:dyDescent="0.2">
      <c r="A625" s="68" t="s">
        <v>83</v>
      </c>
      <c r="B625" s="69" t="s">
        <v>38</v>
      </c>
      <c r="C625" s="69" t="s">
        <v>449</v>
      </c>
      <c r="D625" s="69" t="s">
        <v>47</v>
      </c>
      <c r="E625" s="69" t="s">
        <v>675</v>
      </c>
      <c r="F625" s="70" t="s">
        <v>494</v>
      </c>
      <c r="G625" s="71" t="s">
        <v>550</v>
      </c>
      <c r="H625" s="72">
        <v>42643</v>
      </c>
      <c r="I625" s="73"/>
      <c r="J625" s="74"/>
      <c r="K625" s="73"/>
      <c r="L625" s="73"/>
      <c r="M625" s="73"/>
      <c r="N625" s="73"/>
      <c r="O625" s="73"/>
      <c r="P625" s="73"/>
      <c r="Q625" s="75"/>
      <c r="R625" s="76" t="s">
        <v>1026</v>
      </c>
    </row>
    <row r="626" spans="1:18" ht="56.25" x14ac:dyDescent="0.2">
      <c r="A626" s="77" t="s">
        <v>83</v>
      </c>
      <c r="B626" s="78" t="s">
        <v>38</v>
      </c>
      <c r="C626" s="78" t="s">
        <v>449</v>
      </c>
      <c r="D626" s="78" t="s">
        <v>47</v>
      </c>
      <c r="E626" s="78" t="s">
        <v>675</v>
      </c>
      <c r="F626" s="79" t="s">
        <v>496</v>
      </c>
      <c r="G626" s="80" t="s">
        <v>550</v>
      </c>
      <c r="H626" s="81">
        <v>42643</v>
      </c>
      <c r="I626" s="82"/>
      <c r="J626" s="83"/>
      <c r="K626" s="84"/>
      <c r="L626" s="84"/>
      <c r="M626" s="84"/>
      <c r="N626" s="84"/>
      <c r="O626" s="84"/>
      <c r="P626" s="84"/>
      <c r="Q626" s="85"/>
      <c r="R626" s="86" t="s">
        <v>1026</v>
      </c>
    </row>
    <row r="627" spans="1:18" ht="56.25" x14ac:dyDescent="0.2">
      <c r="A627" s="68" t="s">
        <v>83</v>
      </c>
      <c r="B627" s="69" t="s">
        <v>38</v>
      </c>
      <c r="C627" s="69" t="s">
        <v>449</v>
      </c>
      <c r="D627" s="69" t="s">
        <v>47</v>
      </c>
      <c r="E627" s="69" t="s">
        <v>675</v>
      </c>
      <c r="F627" s="70" t="s">
        <v>497</v>
      </c>
      <c r="G627" s="71" t="s">
        <v>550</v>
      </c>
      <c r="H627" s="72">
        <v>42643</v>
      </c>
      <c r="I627" s="73"/>
      <c r="J627" s="74"/>
      <c r="K627" s="73"/>
      <c r="L627" s="73"/>
      <c r="M627" s="73"/>
      <c r="N627" s="73"/>
      <c r="O627" s="73"/>
      <c r="P627" s="73"/>
      <c r="Q627" s="75"/>
      <c r="R627" s="76" t="s">
        <v>1026</v>
      </c>
    </row>
    <row r="628" spans="1:18" ht="56.25" x14ac:dyDescent="0.2">
      <c r="A628" s="77" t="s">
        <v>83</v>
      </c>
      <c r="B628" s="78" t="s">
        <v>38</v>
      </c>
      <c r="C628" s="78" t="s">
        <v>495</v>
      </c>
      <c r="D628" s="78" t="s">
        <v>47</v>
      </c>
      <c r="E628" s="78" t="s">
        <v>675</v>
      </c>
      <c r="F628" s="79" t="s">
        <v>499</v>
      </c>
      <c r="G628" s="80" t="s">
        <v>550</v>
      </c>
      <c r="H628" s="81">
        <v>42643</v>
      </c>
      <c r="I628" s="82"/>
      <c r="J628" s="83"/>
      <c r="K628" s="84"/>
      <c r="L628" s="84"/>
      <c r="M628" s="84"/>
      <c r="N628" s="84"/>
      <c r="O628" s="84"/>
      <c r="P628" s="84"/>
      <c r="Q628" s="85"/>
      <c r="R628" s="86" t="s">
        <v>1026</v>
      </c>
    </row>
    <row r="629" spans="1:18" ht="56.25" x14ac:dyDescent="0.2">
      <c r="A629" s="68" t="s">
        <v>83</v>
      </c>
      <c r="B629" s="69" t="s">
        <v>614</v>
      </c>
      <c r="C629" s="69" t="s">
        <v>129</v>
      </c>
      <c r="D629" s="69" t="s">
        <v>47</v>
      </c>
      <c r="E629" s="69" t="s">
        <v>675</v>
      </c>
      <c r="F629" s="70" t="s">
        <v>498</v>
      </c>
      <c r="G629" s="71" t="s">
        <v>550</v>
      </c>
      <c r="H629" s="72">
        <v>42643</v>
      </c>
      <c r="I629" s="73"/>
      <c r="J629" s="74"/>
      <c r="K629" s="73"/>
      <c r="L629" s="73"/>
      <c r="M629" s="73"/>
      <c r="N629" s="73"/>
      <c r="O629" s="73"/>
      <c r="P629" s="73"/>
      <c r="Q629" s="75"/>
      <c r="R629" s="76" t="s">
        <v>1026</v>
      </c>
    </row>
    <row r="630" spans="1:18" ht="56.25" x14ac:dyDescent="0.2">
      <c r="A630" s="77" t="s">
        <v>83</v>
      </c>
      <c r="B630" s="78" t="s">
        <v>38</v>
      </c>
      <c r="C630" s="78" t="s">
        <v>449</v>
      </c>
      <c r="D630" s="78" t="s">
        <v>47</v>
      </c>
      <c r="E630" s="78" t="s">
        <v>675</v>
      </c>
      <c r="F630" s="79" t="s">
        <v>503</v>
      </c>
      <c r="G630" s="80" t="s">
        <v>550</v>
      </c>
      <c r="H630" s="81"/>
      <c r="I630" s="82"/>
      <c r="J630" s="83"/>
      <c r="K630" s="84"/>
      <c r="L630" s="84"/>
      <c r="M630" s="84"/>
      <c r="N630" s="84"/>
      <c r="O630" s="84"/>
      <c r="P630" s="84"/>
      <c r="Q630" s="85"/>
      <c r="R630" s="86" t="s">
        <v>1026</v>
      </c>
    </row>
    <row r="631" spans="1:18" ht="56.25" x14ac:dyDescent="0.2">
      <c r="A631" s="68" t="s">
        <v>83</v>
      </c>
      <c r="B631" s="69" t="s">
        <v>38</v>
      </c>
      <c r="C631" s="69" t="s">
        <v>449</v>
      </c>
      <c r="D631" s="69" t="s">
        <v>47</v>
      </c>
      <c r="E631" s="69" t="s">
        <v>675</v>
      </c>
      <c r="F631" s="70" t="s">
        <v>492</v>
      </c>
      <c r="G631" s="71" t="s">
        <v>550</v>
      </c>
      <c r="H631" s="72"/>
      <c r="I631" s="73"/>
      <c r="J631" s="74"/>
      <c r="K631" s="73"/>
      <c r="L631" s="73"/>
      <c r="M631" s="73"/>
      <c r="N631" s="73"/>
      <c r="O631" s="73"/>
      <c r="P631" s="73"/>
      <c r="Q631" s="75"/>
      <c r="R631" s="76" t="s">
        <v>1026</v>
      </c>
    </row>
    <row r="632" spans="1:18" ht="56.25" x14ac:dyDescent="0.2">
      <c r="A632" s="77" t="s">
        <v>83</v>
      </c>
      <c r="B632" s="78" t="s">
        <v>38</v>
      </c>
      <c r="C632" s="78" t="s">
        <v>449</v>
      </c>
      <c r="D632" s="78" t="s">
        <v>47</v>
      </c>
      <c r="E632" s="78" t="s">
        <v>675</v>
      </c>
      <c r="F632" s="79" t="s">
        <v>500</v>
      </c>
      <c r="G632" s="80" t="s">
        <v>550</v>
      </c>
      <c r="H632" s="81"/>
      <c r="I632" s="82"/>
      <c r="J632" s="83"/>
      <c r="K632" s="84"/>
      <c r="L632" s="84"/>
      <c r="M632" s="84"/>
      <c r="N632" s="84"/>
      <c r="O632" s="84"/>
      <c r="P632" s="84"/>
      <c r="Q632" s="85"/>
      <c r="R632" s="86" t="s">
        <v>1026</v>
      </c>
    </row>
    <row r="633" spans="1:18" ht="56.25" x14ac:dyDescent="0.2">
      <c r="A633" s="68" t="s">
        <v>83</v>
      </c>
      <c r="B633" s="69" t="s">
        <v>38</v>
      </c>
      <c r="C633" s="69" t="s">
        <v>449</v>
      </c>
      <c r="D633" s="69" t="s">
        <v>47</v>
      </c>
      <c r="E633" s="69" t="s">
        <v>675</v>
      </c>
      <c r="F633" s="70" t="s">
        <v>501</v>
      </c>
      <c r="G633" s="71" t="s">
        <v>550</v>
      </c>
      <c r="H633" s="72"/>
      <c r="I633" s="73"/>
      <c r="J633" s="74"/>
      <c r="K633" s="73"/>
      <c r="L633" s="73"/>
      <c r="M633" s="73"/>
      <c r="N633" s="73"/>
      <c r="O633" s="73"/>
      <c r="P633" s="73"/>
      <c r="Q633" s="75"/>
      <c r="R633" s="76" t="s">
        <v>1026</v>
      </c>
    </row>
    <row r="634" spans="1:18" ht="56.25" x14ac:dyDescent="0.2">
      <c r="A634" s="77" t="s">
        <v>83</v>
      </c>
      <c r="B634" s="78" t="s">
        <v>38</v>
      </c>
      <c r="C634" s="78" t="s">
        <v>449</v>
      </c>
      <c r="D634" s="78" t="s">
        <v>47</v>
      </c>
      <c r="E634" s="78" t="s">
        <v>675</v>
      </c>
      <c r="F634" s="79" t="s">
        <v>502</v>
      </c>
      <c r="G634" s="80" t="s">
        <v>550</v>
      </c>
      <c r="H634" s="81"/>
      <c r="I634" s="82"/>
      <c r="J634" s="83"/>
      <c r="K634" s="84"/>
      <c r="L634" s="84"/>
      <c r="M634" s="84"/>
      <c r="N634" s="84"/>
      <c r="O634" s="84"/>
      <c r="P634" s="84"/>
      <c r="Q634" s="85"/>
      <c r="R634" s="86" t="s">
        <v>1026</v>
      </c>
    </row>
    <row r="635" spans="1:18" ht="56.25" x14ac:dyDescent="0.2">
      <c r="A635" s="68" t="s">
        <v>83</v>
      </c>
      <c r="B635" s="69" t="s">
        <v>38</v>
      </c>
      <c r="C635" s="69" t="s">
        <v>449</v>
      </c>
      <c r="D635" s="69" t="s">
        <v>47</v>
      </c>
      <c r="E635" s="69" t="s">
        <v>675</v>
      </c>
      <c r="F635" s="70" t="s">
        <v>507</v>
      </c>
      <c r="G635" s="71" t="s">
        <v>550</v>
      </c>
      <c r="H635" s="72"/>
      <c r="I635" s="73"/>
      <c r="J635" s="74"/>
      <c r="K635" s="73"/>
      <c r="L635" s="73"/>
      <c r="M635" s="73"/>
      <c r="N635" s="73"/>
      <c r="O635" s="73"/>
      <c r="P635" s="73"/>
      <c r="Q635" s="75"/>
      <c r="R635" s="76" t="s">
        <v>1026</v>
      </c>
    </row>
    <row r="636" spans="1:18" ht="56.25" x14ac:dyDescent="0.2">
      <c r="A636" s="77" t="s">
        <v>83</v>
      </c>
      <c r="B636" s="78" t="s">
        <v>38</v>
      </c>
      <c r="C636" s="78" t="s">
        <v>449</v>
      </c>
      <c r="D636" s="78" t="s">
        <v>47</v>
      </c>
      <c r="E636" s="78" t="s">
        <v>551</v>
      </c>
      <c r="F636" s="79" t="s">
        <v>497</v>
      </c>
      <c r="G636" s="80" t="s">
        <v>516</v>
      </c>
      <c r="H636" s="81">
        <v>42415</v>
      </c>
      <c r="I636" s="82"/>
      <c r="J636" s="83">
        <v>1</v>
      </c>
      <c r="K636" s="84"/>
      <c r="L636" s="84"/>
      <c r="M636" s="84"/>
      <c r="N636" s="84"/>
      <c r="O636" s="84"/>
      <c r="P636" s="84"/>
      <c r="Q636" s="85"/>
      <c r="R636" s="86" t="s">
        <v>1026</v>
      </c>
    </row>
    <row r="637" spans="1:18" ht="56.25" x14ac:dyDescent="0.2">
      <c r="A637" s="68" t="s">
        <v>83</v>
      </c>
      <c r="B637" s="69" t="s">
        <v>38</v>
      </c>
      <c r="C637" s="69" t="s">
        <v>449</v>
      </c>
      <c r="D637" s="69" t="s">
        <v>47</v>
      </c>
      <c r="E637" s="69" t="s">
        <v>551</v>
      </c>
      <c r="F637" s="70" t="s">
        <v>498</v>
      </c>
      <c r="G637" s="71" t="s">
        <v>516</v>
      </c>
      <c r="H637" s="72">
        <v>42415</v>
      </c>
      <c r="I637" s="73"/>
      <c r="J637" s="74">
        <v>0</v>
      </c>
      <c r="K637" s="73"/>
      <c r="L637" s="73"/>
      <c r="M637" s="73"/>
      <c r="N637" s="73"/>
      <c r="O637" s="73"/>
      <c r="P637" s="73"/>
      <c r="Q637" s="75"/>
      <c r="R637" s="76" t="s">
        <v>1026</v>
      </c>
    </row>
    <row r="638" spans="1:18" ht="56.25" x14ac:dyDescent="0.2">
      <c r="A638" s="77" t="s">
        <v>83</v>
      </c>
      <c r="B638" s="78" t="s">
        <v>38</v>
      </c>
      <c r="C638" s="78" t="s">
        <v>495</v>
      </c>
      <c r="D638" s="78" t="s">
        <v>47</v>
      </c>
      <c r="E638" s="78" t="s">
        <v>551</v>
      </c>
      <c r="F638" s="79" t="s">
        <v>499</v>
      </c>
      <c r="G638" s="80" t="s">
        <v>516</v>
      </c>
      <c r="H638" s="81">
        <v>42490</v>
      </c>
      <c r="I638" s="82"/>
      <c r="J638" s="83">
        <v>0</v>
      </c>
      <c r="K638" s="84"/>
      <c r="L638" s="84"/>
      <c r="M638" s="84"/>
      <c r="N638" s="84"/>
      <c r="O638" s="84"/>
      <c r="P638" s="84"/>
      <c r="Q638" s="85"/>
      <c r="R638" s="86" t="s">
        <v>1026</v>
      </c>
    </row>
    <row r="639" spans="1:18" ht="56.25" x14ac:dyDescent="0.2">
      <c r="A639" s="68" t="s">
        <v>83</v>
      </c>
      <c r="B639" s="69" t="s">
        <v>614</v>
      </c>
      <c r="C639" s="69" t="s">
        <v>129</v>
      </c>
      <c r="D639" s="69" t="s">
        <v>47</v>
      </c>
      <c r="E639" s="69" t="s">
        <v>551</v>
      </c>
      <c r="F639" s="70" t="s">
        <v>503</v>
      </c>
      <c r="G639" s="71" t="s">
        <v>516</v>
      </c>
      <c r="H639" s="72"/>
      <c r="I639" s="73"/>
      <c r="J639" s="74"/>
      <c r="K639" s="73"/>
      <c r="L639" s="73"/>
      <c r="M639" s="73"/>
      <c r="N639" s="73"/>
      <c r="O639" s="73"/>
      <c r="P639" s="73"/>
      <c r="Q639" s="75"/>
      <c r="R639" s="76" t="s">
        <v>1026</v>
      </c>
    </row>
    <row r="640" spans="1:18" ht="56.25" x14ac:dyDescent="0.2">
      <c r="A640" s="77" t="s">
        <v>83</v>
      </c>
      <c r="B640" s="78" t="s">
        <v>38</v>
      </c>
      <c r="C640" s="78" t="s">
        <v>449</v>
      </c>
      <c r="D640" s="78" t="s">
        <v>47</v>
      </c>
      <c r="E640" s="78" t="s">
        <v>551</v>
      </c>
      <c r="F640" s="79" t="s">
        <v>492</v>
      </c>
      <c r="G640" s="80" t="s">
        <v>516</v>
      </c>
      <c r="H640" s="81"/>
      <c r="I640" s="82"/>
      <c r="J640" s="83"/>
      <c r="K640" s="84"/>
      <c r="L640" s="84"/>
      <c r="M640" s="84"/>
      <c r="N640" s="84"/>
      <c r="O640" s="84"/>
      <c r="P640" s="84"/>
      <c r="Q640" s="85"/>
      <c r="R640" s="86" t="s">
        <v>1026</v>
      </c>
    </row>
    <row r="641" spans="1:18" ht="56.25" x14ac:dyDescent="0.2">
      <c r="A641" s="68" t="s">
        <v>83</v>
      </c>
      <c r="B641" s="69" t="s">
        <v>38</v>
      </c>
      <c r="C641" s="69" t="s">
        <v>449</v>
      </c>
      <c r="D641" s="69" t="s">
        <v>47</v>
      </c>
      <c r="E641" s="69" t="s">
        <v>551</v>
      </c>
      <c r="F641" s="70" t="s">
        <v>494</v>
      </c>
      <c r="G641" s="71" t="s">
        <v>516</v>
      </c>
      <c r="H641" s="72"/>
      <c r="I641" s="73"/>
      <c r="J641" s="74"/>
      <c r="K641" s="73"/>
      <c r="L641" s="73"/>
      <c r="M641" s="73"/>
      <c r="N641" s="73"/>
      <c r="O641" s="73"/>
      <c r="P641" s="73"/>
      <c r="Q641" s="75"/>
      <c r="R641" s="76" t="s">
        <v>1026</v>
      </c>
    </row>
    <row r="642" spans="1:18" ht="56.25" x14ac:dyDescent="0.2">
      <c r="A642" s="77" t="s">
        <v>83</v>
      </c>
      <c r="B642" s="78" t="s">
        <v>38</v>
      </c>
      <c r="C642" s="78" t="s">
        <v>449</v>
      </c>
      <c r="D642" s="78" t="s">
        <v>47</v>
      </c>
      <c r="E642" s="78" t="s">
        <v>551</v>
      </c>
      <c r="F642" s="79" t="s">
        <v>496</v>
      </c>
      <c r="G642" s="80" t="s">
        <v>516</v>
      </c>
      <c r="H642" s="81"/>
      <c r="I642" s="82"/>
      <c r="J642" s="83"/>
      <c r="K642" s="84"/>
      <c r="L642" s="84"/>
      <c r="M642" s="84"/>
      <c r="N642" s="84"/>
      <c r="O642" s="84"/>
      <c r="P642" s="84"/>
      <c r="Q642" s="85"/>
      <c r="R642" s="86" t="s">
        <v>1026</v>
      </c>
    </row>
    <row r="643" spans="1:18" ht="56.25" x14ac:dyDescent="0.2">
      <c r="A643" s="68" t="s">
        <v>83</v>
      </c>
      <c r="B643" s="69" t="s">
        <v>38</v>
      </c>
      <c r="C643" s="69" t="s">
        <v>449</v>
      </c>
      <c r="D643" s="69" t="s">
        <v>47</v>
      </c>
      <c r="E643" s="69" t="s">
        <v>551</v>
      </c>
      <c r="F643" s="70" t="s">
        <v>500</v>
      </c>
      <c r="G643" s="71" t="s">
        <v>516</v>
      </c>
      <c r="H643" s="72"/>
      <c r="I643" s="73"/>
      <c r="J643" s="74"/>
      <c r="K643" s="73"/>
      <c r="L643" s="73"/>
      <c r="M643" s="73"/>
      <c r="N643" s="73"/>
      <c r="O643" s="73"/>
      <c r="P643" s="73"/>
      <c r="Q643" s="75"/>
      <c r="R643" s="76" t="s">
        <v>1026</v>
      </c>
    </row>
    <row r="644" spans="1:18" ht="56.25" x14ac:dyDescent="0.2">
      <c r="A644" s="77" t="s">
        <v>83</v>
      </c>
      <c r="B644" s="78" t="s">
        <v>38</v>
      </c>
      <c r="C644" s="78" t="s">
        <v>449</v>
      </c>
      <c r="D644" s="78" t="s">
        <v>47</v>
      </c>
      <c r="E644" s="78" t="s">
        <v>551</v>
      </c>
      <c r="F644" s="79" t="s">
        <v>501</v>
      </c>
      <c r="G644" s="80" t="s">
        <v>516</v>
      </c>
      <c r="H644" s="81"/>
      <c r="I644" s="82"/>
      <c r="J644" s="83"/>
      <c r="K644" s="84"/>
      <c r="L644" s="84"/>
      <c r="M644" s="84"/>
      <c r="N644" s="84"/>
      <c r="O644" s="84"/>
      <c r="P644" s="84"/>
      <c r="Q644" s="85"/>
      <c r="R644" s="86" t="s">
        <v>1026</v>
      </c>
    </row>
    <row r="645" spans="1:18" ht="56.25" x14ac:dyDescent="0.2">
      <c r="A645" s="68" t="s">
        <v>83</v>
      </c>
      <c r="B645" s="69" t="s">
        <v>38</v>
      </c>
      <c r="C645" s="69" t="s">
        <v>449</v>
      </c>
      <c r="D645" s="69" t="s">
        <v>47</v>
      </c>
      <c r="E645" s="69" t="s">
        <v>551</v>
      </c>
      <c r="F645" s="70" t="s">
        <v>502</v>
      </c>
      <c r="G645" s="71" t="s">
        <v>516</v>
      </c>
      <c r="H645" s="72"/>
      <c r="I645" s="73"/>
      <c r="J645" s="74"/>
      <c r="K645" s="73"/>
      <c r="L645" s="73"/>
      <c r="M645" s="73"/>
      <c r="N645" s="73"/>
      <c r="O645" s="73"/>
      <c r="P645" s="73"/>
      <c r="Q645" s="75"/>
      <c r="R645" s="76" t="s">
        <v>1026</v>
      </c>
    </row>
    <row r="646" spans="1:18" ht="33.75" x14ac:dyDescent="0.2">
      <c r="A646" s="77" t="s">
        <v>83</v>
      </c>
      <c r="B646" s="78" t="s">
        <v>38</v>
      </c>
      <c r="C646" s="78" t="s">
        <v>449</v>
      </c>
      <c r="D646" s="78" t="s">
        <v>47</v>
      </c>
      <c r="E646" s="78" t="s">
        <v>572</v>
      </c>
      <c r="F646" s="79" t="s">
        <v>500</v>
      </c>
      <c r="G646" s="80" t="s">
        <v>573</v>
      </c>
      <c r="H646" s="81">
        <v>42415</v>
      </c>
      <c r="I646" s="82"/>
      <c r="J646" s="83">
        <v>1</v>
      </c>
      <c r="K646" s="84"/>
      <c r="L646" s="84"/>
      <c r="M646" s="84"/>
      <c r="N646" s="84"/>
      <c r="O646" s="84"/>
      <c r="P646" s="84"/>
      <c r="Q646" s="85"/>
      <c r="R646" s="86" t="s">
        <v>1026</v>
      </c>
    </row>
    <row r="647" spans="1:18" ht="33.75" x14ac:dyDescent="0.2">
      <c r="A647" s="68" t="s">
        <v>83</v>
      </c>
      <c r="B647" s="69" t="s">
        <v>38</v>
      </c>
      <c r="C647" s="69" t="s">
        <v>449</v>
      </c>
      <c r="D647" s="69" t="s">
        <v>47</v>
      </c>
      <c r="E647" s="69" t="s">
        <v>572</v>
      </c>
      <c r="F647" s="70" t="s">
        <v>507</v>
      </c>
      <c r="G647" s="71" t="s">
        <v>573</v>
      </c>
      <c r="H647" s="72">
        <v>42504</v>
      </c>
      <c r="I647" s="73"/>
      <c r="J647" s="74"/>
      <c r="K647" s="73"/>
      <c r="L647" s="73"/>
      <c r="M647" s="73"/>
      <c r="N647" s="73"/>
      <c r="O647" s="73"/>
      <c r="P647" s="73"/>
      <c r="Q647" s="75"/>
      <c r="R647" s="76" t="s">
        <v>1026</v>
      </c>
    </row>
    <row r="648" spans="1:18" ht="33.75" x14ac:dyDescent="0.2">
      <c r="A648" s="77" t="s">
        <v>83</v>
      </c>
      <c r="B648" s="78" t="s">
        <v>38</v>
      </c>
      <c r="C648" s="78" t="s">
        <v>495</v>
      </c>
      <c r="D648" s="78" t="s">
        <v>47</v>
      </c>
      <c r="E648" s="78" t="s">
        <v>572</v>
      </c>
      <c r="F648" s="79" t="s">
        <v>501</v>
      </c>
      <c r="G648" s="80" t="s">
        <v>573</v>
      </c>
      <c r="H648" s="81">
        <v>42535</v>
      </c>
      <c r="I648" s="82"/>
      <c r="J648" s="83"/>
      <c r="K648" s="84"/>
      <c r="L648" s="84"/>
      <c r="M648" s="84"/>
      <c r="N648" s="84"/>
      <c r="O648" s="84"/>
      <c r="P648" s="84"/>
      <c r="Q648" s="85"/>
      <c r="R648" s="86" t="s">
        <v>1026</v>
      </c>
    </row>
    <row r="649" spans="1:18" ht="56.25" x14ac:dyDescent="0.2">
      <c r="A649" s="68" t="s">
        <v>83</v>
      </c>
      <c r="B649" s="69" t="s">
        <v>614</v>
      </c>
      <c r="C649" s="69" t="s">
        <v>129</v>
      </c>
      <c r="D649" s="69" t="s">
        <v>47</v>
      </c>
      <c r="E649" s="69" t="s">
        <v>572</v>
      </c>
      <c r="F649" s="70" t="s">
        <v>502</v>
      </c>
      <c r="G649" s="71" t="s">
        <v>573</v>
      </c>
      <c r="H649" s="72">
        <v>42535</v>
      </c>
      <c r="I649" s="73"/>
      <c r="J649" s="74"/>
      <c r="K649" s="73"/>
      <c r="L649" s="73"/>
      <c r="M649" s="73"/>
      <c r="N649" s="73"/>
      <c r="O649" s="73"/>
      <c r="P649" s="73"/>
      <c r="Q649" s="75"/>
      <c r="R649" s="76" t="s">
        <v>1026</v>
      </c>
    </row>
    <row r="650" spans="1:18" ht="33.75" x14ac:dyDescent="0.2">
      <c r="A650" s="77" t="s">
        <v>83</v>
      </c>
      <c r="B650" s="78" t="s">
        <v>38</v>
      </c>
      <c r="C650" s="78" t="s">
        <v>449</v>
      </c>
      <c r="D650" s="78" t="s">
        <v>47</v>
      </c>
      <c r="E650" s="78" t="s">
        <v>572</v>
      </c>
      <c r="F650" s="79" t="s">
        <v>498</v>
      </c>
      <c r="G650" s="80" t="s">
        <v>573</v>
      </c>
      <c r="H650" s="81"/>
      <c r="I650" s="82"/>
      <c r="J650" s="83"/>
      <c r="K650" s="84"/>
      <c r="L650" s="84"/>
      <c r="M650" s="84"/>
      <c r="N650" s="84"/>
      <c r="O650" s="84"/>
      <c r="P650" s="84"/>
      <c r="Q650" s="85"/>
      <c r="R650" s="86" t="s">
        <v>1026</v>
      </c>
    </row>
    <row r="651" spans="1:18" ht="33.75" x14ac:dyDescent="0.2">
      <c r="A651" s="68" t="s">
        <v>83</v>
      </c>
      <c r="B651" s="69" t="s">
        <v>38</v>
      </c>
      <c r="C651" s="69" t="s">
        <v>449</v>
      </c>
      <c r="D651" s="69" t="s">
        <v>47</v>
      </c>
      <c r="E651" s="69" t="s">
        <v>572</v>
      </c>
      <c r="F651" s="70" t="s">
        <v>492</v>
      </c>
      <c r="G651" s="71" t="s">
        <v>573</v>
      </c>
      <c r="H651" s="72"/>
      <c r="I651" s="73"/>
      <c r="J651" s="74"/>
      <c r="K651" s="73"/>
      <c r="L651" s="73"/>
      <c r="M651" s="73"/>
      <c r="N651" s="73"/>
      <c r="O651" s="73"/>
      <c r="P651" s="73"/>
      <c r="Q651" s="75"/>
      <c r="R651" s="76" t="s">
        <v>1026</v>
      </c>
    </row>
    <row r="652" spans="1:18" ht="33.75" x14ac:dyDescent="0.2">
      <c r="A652" s="77" t="s">
        <v>83</v>
      </c>
      <c r="B652" s="78" t="s">
        <v>38</v>
      </c>
      <c r="C652" s="78" t="s">
        <v>449</v>
      </c>
      <c r="D652" s="78" t="s">
        <v>47</v>
      </c>
      <c r="E652" s="78" t="s">
        <v>572</v>
      </c>
      <c r="F652" s="79" t="s">
        <v>494</v>
      </c>
      <c r="G652" s="80" t="s">
        <v>573</v>
      </c>
      <c r="H652" s="81"/>
      <c r="I652" s="82"/>
      <c r="J652" s="83"/>
      <c r="K652" s="84"/>
      <c r="L652" s="84"/>
      <c r="M652" s="84"/>
      <c r="N652" s="84"/>
      <c r="O652" s="84"/>
      <c r="P652" s="84"/>
      <c r="Q652" s="85"/>
      <c r="R652" s="86" t="s">
        <v>1026</v>
      </c>
    </row>
    <row r="653" spans="1:18" ht="33.75" x14ac:dyDescent="0.2">
      <c r="A653" s="68" t="s">
        <v>83</v>
      </c>
      <c r="B653" s="69" t="s">
        <v>38</v>
      </c>
      <c r="C653" s="69" t="s">
        <v>449</v>
      </c>
      <c r="D653" s="69" t="s">
        <v>47</v>
      </c>
      <c r="E653" s="69" t="s">
        <v>572</v>
      </c>
      <c r="F653" s="70" t="s">
        <v>496</v>
      </c>
      <c r="G653" s="71" t="s">
        <v>573</v>
      </c>
      <c r="H653" s="72"/>
      <c r="I653" s="73"/>
      <c r="J653" s="74"/>
      <c r="K653" s="73"/>
      <c r="L653" s="73"/>
      <c r="M653" s="73"/>
      <c r="N653" s="73"/>
      <c r="O653" s="73"/>
      <c r="P653" s="73"/>
      <c r="Q653" s="75"/>
      <c r="R653" s="76" t="s">
        <v>1026</v>
      </c>
    </row>
    <row r="654" spans="1:18" ht="33.75" x14ac:dyDescent="0.2">
      <c r="A654" s="77" t="s">
        <v>83</v>
      </c>
      <c r="B654" s="78" t="s">
        <v>38</v>
      </c>
      <c r="C654" s="78" t="s">
        <v>449</v>
      </c>
      <c r="D654" s="78" t="s">
        <v>47</v>
      </c>
      <c r="E654" s="78" t="s">
        <v>572</v>
      </c>
      <c r="F654" s="79" t="s">
        <v>497</v>
      </c>
      <c r="G654" s="80" t="s">
        <v>573</v>
      </c>
      <c r="H654" s="81"/>
      <c r="I654" s="82"/>
      <c r="J654" s="83"/>
      <c r="K654" s="84"/>
      <c r="L654" s="84"/>
      <c r="M654" s="84"/>
      <c r="N654" s="84"/>
      <c r="O654" s="84"/>
      <c r="P654" s="84"/>
      <c r="Q654" s="85"/>
      <c r="R654" s="86" t="s">
        <v>1026</v>
      </c>
    </row>
    <row r="655" spans="1:18" ht="33.75" x14ac:dyDescent="0.2">
      <c r="A655" s="68" t="s">
        <v>83</v>
      </c>
      <c r="B655" s="69" t="s">
        <v>38</v>
      </c>
      <c r="C655" s="69" t="s">
        <v>449</v>
      </c>
      <c r="D655" s="69" t="s">
        <v>47</v>
      </c>
      <c r="E655" s="69" t="s">
        <v>572</v>
      </c>
      <c r="F655" s="70" t="s">
        <v>499</v>
      </c>
      <c r="G655" s="71" t="s">
        <v>573</v>
      </c>
      <c r="H655" s="72"/>
      <c r="I655" s="73"/>
      <c r="J655" s="74"/>
      <c r="K655" s="73"/>
      <c r="L655" s="73"/>
      <c r="M655" s="73"/>
      <c r="N655" s="73"/>
      <c r="O655" s="73"/>
      <c r="P655" s="73"/>
      <c r="Q655" s="75"/>
      <c r="R655" s="76" t="s">
        <v>1026</v>
      </c>
    </row>
    <row r="656" spans="1:18" ht="45" x14ac:dyDescent="0.2">
      <c r="A656" s="77" t="s">
        <v>83</v>
      </c>
      <c r="B656" s="78" t="s">
        <v>38</v>
      </c>
      <c r="C656" s="78" t="s">
        <v>449</v>
      </c>
      <c r="D656" s="78" t="s">
        <v>47</v>
      </c>
      <c r="E656" s="78" t="s">
        <v>552</v>
      </c>
      <c r="F656" s="79" t="s">
        <v>492</v>
      </c>
      <c r="G656" s="80" t="s">
        <v>553</v>
      </c>
      <c r="H656" s="81">
        <v>42494</v>
      </c>
      <c r="I656" s="82"/>
      <c r="J656" s="83"/>
      <c r="K656" s="84"/>
      <c r="L656" s="84"/>
      <c r="M656" s="84"/>
      <c r="N656" s="84"/>
      <c r="O656" s="84"/>
      <c r="P656" s="84"/>
      <c r="Q656" s="85"/>
      <c r="R656" s="86" t="s">
        <v>1026</v>
      </c>
    </row>
    <row r="657" spans="1:18" ht="45" x14ac:dyDescent="0.2">
      <c r="A657" s="68" t="s">
        <v>83</v>
      </c>
      <c r="B657" s="69" t="s">
        <v>38</v>
      </c>
      <c r="C657" s="69" t="s">
        <v>449</v>
      </c>
      <c r="D657" s="69" t="s">
        <v>47</v>
      </c>
      <c r="E657" s="69" t="s">
        <v>552</v>
      </c>
      <c r="F657" s="70" t="s">
        <v>494</v>
      </c>
      <c r="G657" s="71" t="s">
        <v>553</v>
      </c>
      <c r="H657" s="72">
        <v>42526</v>
      </c>
      <c r="I657" s="73"/>
      <c r="J657" s="74"/>
      <c r="K657" s="73"/>
      <c r="L657" s="73"/>
      <c r="M657" s="73"/>
      <c r="N657" s="73"/>
      <c r="O657" s="73"/>
      <c r="P657" s="73"/>
      <c r="Q657" s="75"/>
      <c r="R657" s="76" t="s">
        <v>1026</v>
      </c>
    </row>
    <row r="658" spans="1:18" ht="45" x14ac:dyDescent="0.2">
      <c r="A658" s="77" t="s">
        <v>83</v>
      </c>
      <c r="B658" s="78" t="s">
        <v>38</v>
      </c>
      <c r="C658" s="78" t="s">
        <v>495</v>
      </c>
      <c r="D658" s="78" t="s">
        <v>47</v>
      </c>
      <c r="E658" s="78" t="s">
        <v>552</v>
      </c>
      <c r="F658" s="79" t="s">
        <v>496</v>
      </c>
      <c r="G658" s="80" t="s">
        <v>553</v>
      </c>
      <c r="H658" s="81">
        <v>42678</v>
      </c>
      <c r="I658" s="82"/>
      <c r="J658" s="83"/>
      <c r="K658" s="84"/>
      <c r="L658" s="84"/>
      <c r="M658" s="84"/>
      <c r="N658" s="84"/>
      <c r="O658" s="84"/>
      <c r="P658" s="84"/>
      <c r="Q658" s="85"/>
      <c r="R658" s="86" t="s">
        <v>1026</v>
      </c>
    </row>
    <row r="659" spans="1:18" ht="56.25" x14ac:dyDescent="0.2">
      <c r="A659" s="68" t="s">
        <v>83</v>
      </c>
      <c r="B659" s="69" t="s">
        <v>614</v>
      </c>
      <c r="C659" s="69" t="s">
        <v>129</v>
      </c>
      <c r="D659" s="69" t="s">
        <v>47</v>
      </c>
      <c r="E659" s="69" t="s">
        <v>552</v>
      </c>
      <c r="F659" s="70" t="s">
        <v>497</v>
      </c>
      <c r="G659" s="71" t="s">
        <v>553</v>
      </c>
      <c r="H659" s="72">
        <v>42678</v>
      </c>
      <c r="I659" s="73"/>
      <c r="J659" s="74"/>
      <c r="K659" s="73"/>
      <c r="L659" s="73"/>
      <c r="M659" s="73"/>
      <c r="N659" s="73"/>
      <c r="O659" s="73"/>
      <c r="P659" s="73"/>
      <c r="Q659" s="75"/>
      <c r="R659" s="76" t="s">
        <v>1026</v>
      </c>
    </row>
    <row r="660" spans="1:18" ht="45" x14ac:dyDescent="0.2">
      <c r="A660" s="77" t="s">
        <v>83</v>
      </c>
      <c r="B660" s="78" t="s">
        <v>38</v>
      </c>
      <c r="C660" s="78" t="s">
        <v>449</v>
      </c>
      <c r="D660" s="78" t="s">
        <v>47</v>
      </c>
      <c r="E660" s="78" t="s">
        <v>552</v>
      </c>
      <c r="F660" s="79" t="s">
        <v>499</v>
      </c>
      <c r="G660" s="80" t="s">
        <v>553</v>
      </c>
      <c r="H660" s="81">
        <v>42678</v>
      </c>
      <c r="I660" s="82"/>
      <c r="J660" s="83"/>
      <c r="K660" s="84"/>
      <c r="L660" s="84"/>
      <c r="M660" s="84"/>
      <c r="N660" s="84"/>
      <c r="O660" s="84"/>
      <c r="P660" s="84"/>
      <c r="Q660" s="85"/>
      <c r="R660" s="86" t="s">
        <v>1026</v>
      </c>
    </row>
    <row r="661" spans="1:18" ht="45" x14ac:dyDescent="0.2">
      <c r="A661" s="68" t="s">
        <v>83</v>
      </c>
      <c r="B661" s="69" t="s">
        <v>38</v>
      </c>
      <c r="C661" s="69" t="s">
        <v>449</v>
      </c>
      <c r="D661" s="69" t="s">
        <v>47</v>
      </c>
      <c r="E661" s="69" t="s">
        <v>552</v>
      </c>
      <c r="F661" s="70" t="s">
        <v>498</v>
      </c>
      <c r="G661" s="71" t="s">
        <v>553</v>
      </c>
      <c r="H661" s="72">
        <v>42678</v>
      </c>
      <c r="I661" s="73"/>
      <c r="J661" s="74"/>
      <c r="K661" s="73"/>
      <c r="L661" s="73"/>
      <c r="M661" s="73"/>
      <c r="N661" s="73"/>
      <c r="O661" s="73"/>
      <c r="P661" s="73"/>
      <c r="Q661" s="75"/>
      <c r="R661" s="76" t="s">
        <v>1026</v>
      </c>
    </row>
    <row r="662" spans="1:18" ht="45" x14ac:dyDescent="0.2">
      <c r="A662" s="77" t="s">
        <v>83</v>
      </c>
      <c r="B662" s="78" t="s">
        <v>38</v>
      </c>
      <c r="C662" s="78" t="s">
        <v>449</v>
      </c>
      <c r="D662" s="78" t="s">
        <v>47</v>
      </c>
      <c r="E662" s="78" t="s">
        <v>552</v>
      </c>
      <c r="F662" s="79" t="s">
        <v>500</v>
      </c>
      <c r="G662" s="80" t="s">
        <v>553</v>
      </c>
      <c r="H662" s="81"/>
      <c r="I662" s="82"/>
      <c r="J662" s="83"/>
      <c r="K662" s="84"/>
      <c r="L662" s="84"/>
      <c r="M662" s="84"/>
      <c r="N662" s="84"/>
      <c r="O662" s="84"/>
      <c r="P662" s="84"/>
      <c r="Q662" s="85"/>
      <c r="R662" s="86" t="s">
        <v>1026</v>
      </c>
    </row>
    <row r="663" spans="1:18" ht="45" x14ac:dyDescent="0.2">
      <c r="A663" s="68" t="s">
        <v>83</v>
      </c>
      <c r="B663" s="69" t="s">
        <v>38</v>
      </c>
      <c r="C663" s="69" t="s">
        <v>449</v>
      </c>
      <c r="D663" s="69" t="s">
        <v>47</v>
      </c>
      <c r="E663" s="69" t="s">
        <v>552</v>
      </c>
      <c r="F663" s="70" t="s">
        <v>501</v>
      </c>
      <c r="G663" s="71" t="s">
        <v>553</v>
      </c>
      <c r="H663" s="72"/>
      <c r="I663" s="73"/>
      <c r="J663" s="74"/>
      <c r="K663" s="73"/>
      <c r="L663" s="73"/>
      <c r="M663" s="73"/>
      <c r="N663" s="73"/>
      <c r="O663" s="73"/>
      <c r="P663" s="73"/>
      <c r="Q663" s="75"/>
      <c r="R663" s="76" t="s">
        <v>1026</v>
      </c>
    </row>
    <row r="664" spans="1:18" ht="45" x14ac:dyDescent="0.2">
      <c r="A664" s="77" t="s">
        <v>83</v>
      </c>
      <c r="B664" s="78" t="s">
        <v>38</v>
      </c>
      <c r="C664" s="78" t="s">
        <v>449</v>
      </c>
      <c r="D664" s="78" t="s">
        <v>47</v>
      </c>
      <c r="E664" s="78" t="s">
        <v>552</v>
      </c>
      <c r="F664" s="79" t="s">
        <v>502</v>
      </c>
      <c r="G664" s="80" t="s">
        <v>553</v>
      </c>
      <c r="H664" s="81"/>
      <c r="I664" s="82"/>
      <c r="J664" s="83"/>
      <c r="K664" s="84"/>
      <c r="L664" s="84"/>
      <c r="M664" s="84"/>
      <c r="N664" s="84"/>
      <c r="O664" s="84"/>
      <c r="P664" s="84"/>
      <c r="Q664" s="85"/>
      <c r="R664" s="86" t="s">
        <v>1026</v>
      </c>
    </row>
    <row r="665" spans="1:18" ht="45" x14ac:dyDescent="0.2">
      <c r="A665" s="68" t="s">
        <v>83</v>
      </c>
      <c r="B665" s="69" t="s">
        <v>38</v>
      </c>
      <c r="C665" s="69" t="s">
        <v>449</v>
      </c>
      <c r="D665" s="69" t="s">
        <v>47</v>
      </c>
      <c r="E665" s="69" t="s">
        <v>552</v>
      </c>
      <c r="F665" s="70" t="s">
        <v>507</v>
      </c>
      <c r="G665" s="71" t="s">
        <v>553</v>
      </c>
      <c r="H665" s="72"/>
      <c r="I665" s="73"/>
      <c r="J665" s="74"/>
      <c r="K665" s="73"/>
      <c r="L665" s="73"/>
      <c r="M665" s="73"/>
      <c r="N665" s="73"/>
      <c r="O665" s="73"/>
      <c r="P665" s="73"/>
      <c r="Q665" s="75"/>
      <c r="R665" s="76" t="s">
        <v>1026</v>
      </c>
    </row>
    <row r="666" spans="1:18" ht="56.25" x14ac:dyDescent="0.2">
      <c r="A666" s="77" t="s">
        <v>83</v>
      </c>
      <c r="B666" s="78" t="s">
        <v>38</v>
      </c>
      <c r="C666" s="78" t="s">
        <v>449</v>
      </c>
      <c r="D666" s="78" t="s">
        <v>47</v>
      </c>
      <c r="E666" s="78" t="s">
        <v>554</v>
      </c>
      <c r="F666" s="79" t="s">
        <v>492</v>
      </c>
      <c r="G666" s="80" t="s">
        <v>676</v>
      </c>
      <c r="H666" s="81">
        <v>42469</v>
      </c>
      <c r="I666" s="82"/>
      <c r="J666" s="83">
        <v>0</v>
      </c>
      <c r="K666" s="84"/>
      <c r="L666" s="84"/>
      <c r="M666" s="84"/>
      <c r="N666" s="84"/>
      <c r="O666" s="84"/>
      <c r="P666" s="84"/>
      <c r="Q666" s="85"/>
      <c r="R666" s="86" t="s">
        <v>1026</v>
      </c>
    </row>
    <row r="667" spans="1:18" ht="56.25" x14ac:dyDescent="0.2">
      <c r="A667" s="68" t="s">
        <v>83</v>
      </c>
      <c r="B667" s="69" t="s">
        <v>38</v>
      </c>
      <c r="C667" s="69" t="s">
        <v>449</v>
      </c>
      <c r="D667" s="69" t="s">
        <v>47</v>
      </c>
      <c r="E667" s="69" t="s">
        <v>554</v>
      </c>
      <c r="F667" s="70" t="s">
        <v>494</v>
      </c>
      <c r="G667" s="71" t="s">
        <v>676</v>
      </c>
      <c r="H667" s="72">
        <v>42499</v>
      </c>
      <c r="I667" s="73"/>
      <c r="J667" s="74"/>
      <c r="K667" s="73"/>
      <c r="L667" s="73"/>
      <c r="M667" s="73"/>
      <c r="N667" s="73"/>
      <c r="O667" s="73"/>
      <c r="P667" s="73"/>
      <c r="Q667" s="75"/>
      <c r="R667" s="76" t="s">
        <v>1026</v>
      </c>
    </row>
    <row r="668" spans="1:18" ht="56.25" x14ac:dyDescent="0.2">
      <c r="A668" s="77" t="s">
        <v>83</v>
      </c>
      <c r="B668" s="78" t="s">
        <v>38</v>
      </c>
      <c r="C668" s="78" t="s">
        <v>495</v>
      </c>
      <c r="D668" s="78" t="s">
        <v>47</v>
      </c>
      <c r="E668" s="78" t="s">
        <v>554</v>
      </c>
      <c r="F668" s="79" t="s">
        <v>496</v>
      </c>
      <c r="G668" s="80" t="s">
        <v>676</v>
      </c>
      <c r="H668" s="81">
        <v>42652</v>
      </c>
      <c r="I668" s="82"/>
      <c r="J668" s="83"/>
      <c r="K668" s="84"/>
      <c r="L668" s="84"/>
      <c r="M668" s="84"/>
      <c r="N668" s="84"/>
      <c r="O668" s="84"/>
      <c r="P668" s="84"/>
      <c r="Q668" s="85"/>
      <c r="R668" s="86" t="s">
        <v>1026</v>
      </c>
    </row>
    <row r="669" spans="1:18" ht="56.25" x14ac:dyDescent="0.2">
      <c r="A669" s="68" t="s">
        <v>83</v>
      </c>
      <c r="B669" s="69" t="s">
        <v>614</v>
      </c>
      <c r="C669" s="69" t="s">
        <v>129</v>
      </c>
      <c r="D669" s="69" t="s">
        <v>47</v>
      </c>
      <c r="E669" s="69" t="s">
        <v>554</v>
      </c>
      <c r="F669" s="70" t="s">
        <v>497</v>
      </c>
      <c r="G669" s="71" t="s">
        <v>676</v>
      </c>
      <c r="H669" s="72">
        <v>42652</v>
      </c>
      <c r="I669" s="73"/>
      <c r="J669" s="74"/>
      <c r="K669" s="73"/>
      <c r="L669" s="73"/>
      <c r="M669" s="73"/>
      <c r="N669" s="73"/>
      <c r="O669" s="73"/>
      <c r="P669" s="73"/>
      <c r="Q669" s="75"/>
      <c r="R669" s="76" t="s">
        <v>1026</v>
      </c>
    </row>
    <row r="670" spans="1:18" ht="56.25" x14ac:dyDescent="0.2">
      <c r="A670" s="77" t="s">
        <v>83</v>
      </c>
      <c r="B670" s="78" t="s">
        <v>38</v>
      </c>
      <c r="C670" s="78" t="s">
        <v>449</v>
      </c>
      <c r="D670" s="78" t="s">
        <v>47</v>
      </c>
      <c r="E670" s="78" t="s">
        <v>554</v>
      </c>
      <c r="F670" s="79" t="s">
        <v>499</v>
      </c>
      <c r="G670" s="80" t="s">
        <v>676</v>
      </c>
      <c r="H670" s="81">
        <v>42652</v>
      </c>
      <c r="I670" s="82"/>
      <c r="J670" s="83"/>
      <c r="K670" s="84"/>
      <c r="L670" s="84"/>
      <c r="M670" s="84"/>
      <c r="N670" s="84"/>
      <c r="O670" s="84"/>
      <c r="P670" s="84"/>
      <c r="Q670" s="85"/>
      <c r="R670" s="86" t="s">
        <v>1026</v>
      </c>
    </row>
    <row r="671" spans="1:18" ht="56.25" x14ac:dyDescent="0.2">
      <c r="A671" s="68" t="s">
        <v>83</v>
      </c>
      <c r="B671" s="69" t="s">
        <v>38</v>
      </c>
      <c r="C671" s="69" t="s">
        <v>449</v>
      </c>
      <c r="D671" s="69" t="s">
        <v>47</v>
      </c>
      <c r="E671" s="69" t="s">
        <v>554</v>
      </c>
      <c r="F671" s="70" t="s">
        <v>498</v>
      </c>
      <c r="G671" s="71" t="s">
        <v>676</v>
      </c>
      <c r="H671" s="72">
        <v>42652</v>
      </c>
      <c r="I671" s="73"/>
      <c r="J671" s="74"/>
      <c r="K671" s="73"/>
      <c r="L671" s="73"/>
      <c r="M671" s="73"/>
      <c r="N671" s="73"/>
      <c r="O671" s="73"/>
      <c r="P671" s="73"/>
      <c r="Q671" s="75"/>
      <c r="R671" s="76" t="s">
        <v>1026</v>
      </c>
    </row>
    <row r="672" spans="1:18" ht="56.25" x14ac:dyDescent="0.2">
      <c r="A672" s="77" t="s">
        <v>83</v>
      </c>
      <c r="B672" s="78" t="s">
        <v>38</v>
      </c>
      <c r="C672" s="78" t="s">
        <v>449</v>
      </c>
      <c r="D672" s="78" t="s">
        <v>47</v>
      </c>
      <c r="E672" s="78" t="s">
        <v>554</v>
      </c>
      <c r="F672" s="79" t="s">
        <v>500</v>
      </c>
      <c r="G672" s="80" t="s">
        <v>676</v>
      </c>
      <c r="H672" s="81"/>
      <c r="I672" s="82"/>
      <c r="J672" s="83"/>
      <c r="K672" s="84"/>
      <c r="L672" s="84"/>
      <c r="M672" s="84"/>
      <c r="N672" s="84"/>
      <c r="O672" s="84"/>
      <c r="P672" s="84"/>
      <c r="Q672" s="85"/>
      <c r="R672" s="86" t="s">
        <v>1026</v>
      </c>
    </row>
    <row r="673" spans="1:18" ht="56.25" x14ac:dyDescent="0.2">
      <c r="A673" s="68" t="s">
        <v>83</v>
      </c>
      <c r="B673" s="69" t="s">
        <v>38</v>
      </c>
      <c r="C673" s="69" t="s">
        <v>449</v>
      </c>
      <c r="D673" s="69" t="s">
        <v>47</v>
      </c>
      <c r="E673" s="69" t="s">
        <v>554</v>
      </c>
      <c r="F673" s="70" t="s">
        <v>501</v>
      </c>
      <c r="G673" s="71" t="s">
        <v>676</v>
      </c>
      <c r="H673" s="72"/>
      <c r="I673" s="73"/>
      <c r="J673" s="74"/>
      <c r="K673" s="73"/>
      <c r="L673" s="73"/>
      <c r="M673" s="73"/>
      <c r="N673" s="73"/>
      <c r="O673" s="73"/>
      <c r="P673" s="73"/>
      <c r="Q673" s="75"/>
      <c r="R673" s="76" t="s">
        <v>1026</v>
      </c>
    </row>
    <row r="674" spans="1:18" ht="56.25" x14ac:dyDescent="0.2">
      <c r="A674" s="77" t="s">
        <v>83</v>
      </c>
      <c r="B674" s="78" t="s">
        <v>38</v>
      </c>
      <c r="C674" s="78" t="s">
        <v>449</v>
      </c>
      <c r="D674" s="78" t="s">
        <v>47</v>
      </c>
      <c r="E674" s="78" t="s">
        <v>554</v>
      </c>
      <c r="F674" s="79" t="s">
        <v>502</v>
      </c>
      <c r="G674" s="80" t="s">
        <v>676</v>
      </c>
      <c r="H674" s="81"/>
      <c r="I674" s="82"/>
      <c r="J674" s="83"/>
      <c r="K674" s="84"/>
      <c r="L674" s="84"/>
      <c r="M674" s="84"/>
      <c r="N674" s="84"/>
      <c r="O674" s="84"/>
      <c r="P674" s="84"/>
      <c r="Q674" s="85"/>
      <c r="R674" s="86" t="s">
        <v>1026</v>
      </c>
    </row>
    <row r="675" spans="1:18" ht="56.25" x14ac:dyDescent="0.2">
      <c r="A675" s="68" t="s">
        <v>83</v>
      </c>
      <c r="B675" s="69" t="s">
        <v>38</v>
      </c>
      <c r="C675" s="69" t="s">
        <v>449</v>
      </c>
      <c r="D675" s="69" t="s">
        <v>47</v>
      </c>
      <c r="E675" s="69" t="s">
        <v>554</v>
      </c>
      <c r="F675" s="70" t="s">
        <v>507</v>
      </c>
      <c r="G675" s="71" t="s">
        <v>676</v>
      </c>
      <c r="H675" s="72"/>
      <c r="I675" s="73"/>
      <c r="J675" s="74"/>
      <c r="K675" s="73"/>
      <c r="L675" s="73"/>
      <c r="M675" s="73"/>
      <c r="N675" s="73"/>
      <c r="O675" s="73"/>
      <c r="P675" s="73"/>
      <c r="Q675" s="75"/>
      <c r="R675" s="76" t="s">
        <v>1026</v>
      </c>
    </row>
    <row r="676" spans="1:18" ht="56.25" x14ac:dyDescent="0.2">
      <c r="A676" s="77" t="s">
        <v>83</v>
      </c>
      <c r="B676" s="78" t="s">
        <v>38</v>
      </c>
      <c r="C676" s="78" t="s">
        <v>449</v>
      </c>
      <c r="D676" s="78" t="s">
        <v>47</v>
      </c>
      <c r="E676" s="78" t="s">
        <v>555</v>
      </c>
      <c r="F676" s="79" t="s">
        <v>492</v>
      </c>
      <c r="G676" s="80" t="s">
        <v>559</v>
      </c>
      <c r="H676" s="81">
        <v>42466</v>
      </c>
      <c r="I676" s="82"/>
      <c r="J676" s="83">
        <v>0</v>
      </c>
      <c r="K676" s="84"/>
      <c r="L676" s="84"/>
      <c r="M676" s="84"/>
      <c r="N676" s="84"/>
      <c r="O676" s="84"/>
      <c r="P676" s="84"/>
      <c r="Q676" s="85"/>
      <c r="R676" s="86" t="s">
        <v>1026</v>
      </c>
    </row>
    <row r="677" spans="1:18" ht="56.25" x14ac:dyDescent="0.2">
      <c r="A677" s="68" t="s">
        <v>83</v>
      </c>
      <c r="B677" s="69" t="s">
        <v>38</v>
      </c>
      <c r="C677" s="69" t="s">
        <v>449</v>
      </c>
      <c r="D677" s="69" t="s">
        <v>47</v>
      </c>
      <c r="E677" s="69" t="s">
        <v>555</v>
      </c>
      <c r="F677" s="70" t="s">
        <v>494</v>
      </c>
      <c r="G677" s="71" t="s">
        <v>560</v>
      </c>
      <c r="H677" s="72">
        <v>42496</v>
      </c>
      <c r="I677" s="73"/>
      <c r="J677" s="74"/>
      <c r="K677" s="73"/>
      <c r="L677" s="73"/>
      <c r="M677" s="73"/>
      <c r="N677" s="73"/>
      <c r="O677" s="73"/>
      <c r="P677" s="73"/>
      <c r="Q677" s="75"/>
      <c r="R677" s="76" t="s">
        <v>1026</v>
      </c>
    </row>
    <row r="678" spans="1:18" ht="56.25" x14ac:dyDescent="0.2">
      <c r="A678" s="77" t="s">
        <v>83</v>
      </c>
      <c r="B678" s="78" t="s">
        <v>38</v>
      </c>
      <c r="C678" s="78" t="s">
        <v>495</v>
      </c>
      <c r="D678" s="78" t="s">
        <v>47</v>
      </c>
      <c r="E678" s="78" t="s">
        <v>555</v>
      </c>
      <c r="F678" s="79" t="s">
        <v>496</v>
      </c>
      <c r="G678" s="80" t="s">
        <v>561</v>
      </c>
      <c r="H678" s="81">
        <v>42649</v>
      </c>
      <c r="I678" s="82"/>
      <c r="J678" s="83"/>
      <c r="K678" s="84"/>
      <c r="L678" s="84"/>
      <c r="M678" s="84"/>
      <c r="N678" s="84"/>
      <c r="O678" s="84"/>
      <c r="P678" s="84"/>
      <c r="Q678" s="85"/>
      <c r="R678" s="86" t="s">
        <v>1026</v>
      </c>
    </row>
    <row r="679" spans="1:18" ht="56.25" x14ac:dyDescent="0.2">
      <c r="A679" s="68" t="s">
        <v>83</v>
      </c>
      <c r="B679" s="69" t="s">
        <v>614</v>
      </c>
      <c r="C679" s="69" t="s">
        <v>129</v>
      </c>
      <c r="D679" s="69" t="s">
        <v>47</v>
      </c>
      <c r="E679" s="69" t="s">
        <v>555</v>
      </c>
      <c r="F679" s="70" t="s">
        <v>497</v>
      </c>
      <c r="G679" s="71" t="s">
        <v>562</v>
      </c>
      <c r="H679" s="72">
        <v>42649</v>
      </c>
      <c r="I679" s="73"/>
      <c r="J679" s="74"/>
      <c r="K679" s="73"/>
      <c r="L679" s="73"/>
      <c r="M679" s="73"/>
      <c r="N679" s="73"/>
      <c r="O679" s="73"/>
      <c r="P679" s="73"/>
      <c r="Q679" s="75"/>
      <c r="R679" s="76" t="s">
        <v>1026</v>
      </c>
    </row>
    <row r="680" spans="1:18" ht="56.25" x14ac:dyDescent="0.2">
      <c r="A680" s="77" t="s">
        <v>83</v>
      </c>
      <c r="B680" s="78" t="s">
        <v>38</v>
      </c>
      <c r="C680" s="78" t="s">
        <v>449</v>
      </c>
      <c r="D680" s="78" t="s">
        <v>47</v>
      </c>
      <c r="E680" s="78" t="s">
        <v>555</v>
      </c>
      <c r="F680" s="79" t="s">
        <v>499</v>
      </c>
      <c r="G680" s="80" t="s">
        <v>564</v>
      </c>
      <c r="H680" s="81">
        <v>42649</v>
      </c>
      <c r="I680" s="82"/>
      <c r="J680" s="83"/>
      <c r="K680" s="84"/>
      <c r="L680" s="84"/>
      <c r="M680" s="84"/>
      <c r="N680" s="84"/>
      <c r="O680" s="84"/>
      <c r="P680" s="84"/>
      <c r="Q680" s="85"/>
      <c r="R680" s="86" t="s">
        <v>1026</v>
      </c>
    </row>
    <row r="681" spans="1:18" ht="56.25" x14ac:dyDescent="0.2">
      <c r="A681" s="68" t="s">
        <v>83</v>
      </c>
      <c r="B681" s="69" t="s">
        <v>38</v>
      </c>
      <c r="C681" s="69" t="s">
        <v>449</v>
      </c>
      <c r="D681" s="69" t="s">
        <v>47</v>
      </c>
      <c r="E681" s="69" t="s">
        <v>555</v>
      </c>
      <c r="F681" s="70" t="s">
        <v>498</v>
      </c>
      <c r="G681" s="71" t="s">
        <v>563</v>
      </c>
      <c r="H681" s="72">
        <v>42649</v>
      </c>
      <c r="I681" s="73"/>
      <c r="J681" s="74"/>
      <c r="K681" s="73"/>
      <c r="L681" s="73"/>
      <c r="M681" s="73"/>
      <c r="N681" s="73"/>
      <c r="O681" s="73"/>
      <c r="P681" s="73"/>
      <c r="Q681" s="75"/>
      <c r="R681" s="76" t="s">
        <v>1026</v>
      </c>
    </row>
    <row r="682" spans="1:18" ht="56.25" x14ac:dyDescent="0.2">
      <c r="A682" s="77" t="s">
        <v>83</v>
      </c>
      <c r="B682" s="78" t="s">
        <v>38</v>
      </c>
      <c r="C682" s="78" t="s">
        <v>449</v>
      </c>
      <c r="D682" s="78" t="s">
        <v>47</v>
      </c>
      <c r="E682" s="78" t="s">
        <v>555</v>
      </c>
      <c r="F682" s="79" t="s">
        <v>500</v>
      </c>
      <c r="G682" s="80" t="s">
        <v>547</v>
      </c>
      <c r="H682" s="81"/>
      <c r="I682" s="82"/>
      <c r="J682" s="83"/>
      <c r="K682" s="84"/>
      <c r="L682" s="84"/>
      <c r="M682" s="84"/>
      <c r="N682" s="84"/>
      <c r="O682" s="84"/>
      <c r="P682" s="84"/>
      <c r="Q682" s="85"/>
      <c r="R682" s="86" t="s">
        <v>1026</v>
      </c>
    </row>
    <row r="683" spans="1:18" ht="56.25" x14ac:dyDescent="0.2">
      <c r="A683" s="68" t="s">
        <v>83</v>
      </c>
      <c r="B683" s="69" t="s">
        <v>38</v>
      </c>
      <c r="C683" s="69" t="s">
        <v>449</v>
      </c>
      <c r="D683" s="69" t="s">
        <v>47</v>
      </c>
      <c r="E683" s="69" t="s">
        <v>555</v>
      </c>
      <c r="F683" s="70" t="s">
        <v>501</v>
      </c>
      <c r="G683" s="71" t="s">
        <v>556</v>
      </c>
      <c r="H683" s="72"/>
      <c r="I683" s="73"/>
      <c r="J683" s="74"/>
      <c r="K683" s="73"/>
      <c r="L683" s="73"/>
      <c r="M683" s="73"/>
      <c r="N683" s="73"/>
      <c r="O683" s="73"/>
      <c r="P683" s="73"/>
      <c r="Q683" s="75"/>
      <c r="R683" s="76" t="s">
        <v>1026</v>
      </c>
    </row>
    <row r="684" spans="1:18" ht="56.25" x14ac:dyDescent="0.2">
      <c r="A684" s="77" t="s">
        <v>83</v>
      </c>
      <c r="B684" s="78" t="s">
        <v>38</v>
      </c>
      <c r="C684" s="78" t="s">
        <v>449</v>
      </c>
      <c r="D684" s="78" t="s">
        <v>47</v>
      </c>
      <c r="E684" s="78" t="s">
        <v>555</v>
      </c>
      <c r="F684" s="79" t="s">
        <v>502</v>
      </c>
      <c r="G684" s="80" t="s">
        <v>557</v>
      </c>
      <c r="H684" s="81"/>
      <c r="I684" s="82"/>
      <c r="J684" s="83"/>
      <c r="K684" s="84"/>
      <c r="L684" s="84"/>
      <c r="M684" s="84"/>
      <c r="N684" s="84"/>
      <c r="O684" s="84"/>
      <c r="P684" s="84"/>
      <c r="Q684" s="85"/>
      <c r="R684" s="86" t="s">
        <v>1026</v>
      </c>
    </row>
    <row r="685" spans="1:18" ht="56.25" x14ac:dyDescent="0.2">
      <c r="A685" s="68" t="s">
        <v>83</v>
      </c>
      <c r="B685" s="69" t="s">
        <v>38</v>
      </c>
      <c r="C685" s="69" t="s">
        <v>449</v>
      </c>
      <c r="D685" s="69" t="s">
        <v>47</v>
      </c>
      <c r="E685" s="69" t="s">
        <v>555</v>
      </c>
      <c r="F685" s="70" t="s">
        <v>507</v>
      </c>
      <c r="G685" s="71" t="s">
        <v>558</v>
      </c>
      <c r="H685" s="72"/>
      <c r="I685" s="73"/>
      <c r="J685" s="74"/>
      <c r="K685" s="73"/>
      <c r="L685" s="73"/>
      <c r="M685" s="73"/>
      <c r="N685" s="73"/>
      <c r="O685" s="73"/>
      <c r="P685" s="73"/>
      <c r="Q685" s="75"/>
      <c r="R685" s="76" t="s">
        <v>1026</v>
      </c>
    </row>
    <row r="686" spans="1:18" ht="45" x14ac:dyDescent="0.2">
      <c r="A686" s="77" t="s">
        <v>83</v>
      </c>
      <c r="B686" s="78" t="s">
        <v>38</v>
      </c>
      <c r="C686" s="78" t="s">
        <v>449</v>
      </c>
      <c r="D686" s="78" t="s">
        <v>47</v>
      </c>
      <c r="E686" s="78" t="s">
        <v>565</v>
      </c>
      <c r="F686" s="79" t="s">
        <v>492</v>
      </c>
      <c r="G686" s="80" t="s">
        <v>553</v>
      </c>
      <c r="H686" s="81">
        <v>42463</v>
      </c>
      <c r="I686" s="82"/>
      <c r="J686" s="83">
        <v>0</v>
      </c>
      <c r="K686" s="84"/>
      <c r="L686" s="84"/>
      <c r="M686" s="84"/>
      <c r="N686" s="84"/>
      <c r="O686" s="84"/>
      <c r="P686" s="84"/>
      <c r="Q686" s="85"/>
      <c r="R686" s="86" t="s">
        <v>1026</v>
      </c>
    </row>
    <row r="687" spans="1:18" ht="45" x14ac:dyDescent="0.2">
      <c r="A687" s="68" t="s">
        <v>83</v>
      </c>
      <c r="B687" s="69" t="s">
        <v>38</v>
      </c>
      <c r="C687" s="69" t="s">
        <v>449</v>
      </c>
      <c r="D687" s="69" t="s">
        <v>47</v>
      </c>
      <c r="E687" s="69" t="s">
        <v>565</v>
      </c>
      <c r="F687" s="70" t="s">
        <v>494</v>
      </c>
      <c r="G687" s="71" t="s">
        <v>553</v>
      </c>
      <c r="H687" s="72">
        <v>42493</v>
      </c>
      <c r="I687" s="73"/>
      <c r="J687" s="74"/>
      <c r="K687" s="73"/>
      <c r="L687" s="73"/>
      <c r="M687" s="73"/>
      <c r="N687" s="73"/>
      <c r="O687" s="73"/>
      <c r="P687" s="73"/>
      <c r="Q687" s="75"/>
      <c r="R687" s="76" t="s">
        <v>1026</v>
      </c>
    </row>
    <row r="688" spans="1:18" ht="45" x14ac:dyDescent="0.2">
      <c r="A688" s="77" t="s">
        <v>83</v>
      </c>
      <c r="B688" s="78" t="s">
        <v>38</v>
      </c>
      <c r="C688" s="78" t="s">
        <v>495</v>
      </c>
      <c r="D688" s="78" t="s">
        <v>47</v>
      </c>
      <c r="E688" s="78" t="s">
        <v>565</v>
      </c>
      <c r="F688" s="79" t="s">
        <v>496</v>
      </c>
      <c r="G688" s="80" t="s">
        <v>553</v>
      </c>
      <c r="H688" s="81">
        <v>42652</v>
      </c>
      <c r="I688" s="82"/>
      <c r="J688" s="83"/>
      <c r="K688" s="84"/>
      <c r="L688" s="84"/>
      <c r="M688" s="84"/>
      <c r="N688" s="84"/>
      <c r="O688" s="84"/>
      <c r="P688" s="84"/>
      <c r="Q688" s="85"/>
      <c r="R688" s="86" t="s">
        <v>1026</v>
      </c>
    </row>
    <row r="689" spans="1:18" ht="56.25" x14ac:dyDescent="0.2">
      <c r="A689" s="68" t="s">
        <v>83</v>
      </c>
      <c r="B689" s="69" t="s">
        <v>614</v>
      </c>
      <c r="C689" s="69" t="s">
        <v>129</v>
      </c>
      <c r="D689" s="69" t="s">
        <v>47</v>
      </c>
      <c r="E689" s="69" t="s">
        <v>565</v>
      </c>
      <c r="F689" s="70" t="s">
        <v>497</v>
      </c>
      <c r="G689" s="71" t="s">
        <v>553</v>
      </c>
      <c r="H689" s="72">
        <v>42652</v>
      </c>
      <c r="I689" s="73"/>
      <c r="J689" s="74"/>
      <c r="K689" s="73"/>
      <c r="L689" s="73"/>
      <c r="M689" s="73"/>
      <c r="N689" s="73"/>
      <c r="O689" s="73"/>
      <c r="P689" s="73"/>
      <c r="Q689" s="75"/>
      <c r="R689" s="76" t="s">
        <v>1026</v>
      </c>
    </row>
    <row r="690" spans="1:18" ht="45" x14ac:dyDescent="0.2">
      <c r="A690" s="77" t="s">
        <v>83</v>
      </c>
      <c r="B690" s="78" t="s">
        <v>38</v>
      </c>
      <c r="C690" s="78" t="s">
        <v>449</v>
      </c>
      <c r="D690" s="78" t="s">
        <v>47</v>
      </c>
      <c r="E690" s="78" t="s">
        <v>565</v>
      </c>
      <c r="F690" s="79" t="s">
        <v>499</v>
      </c>
      <c r="G690" s="80" t="s">
        <v>553</v>
      </c>
      <c r="H690" s="81">
        <v>42652</v>
      </c>
      <c r="I690" s="82"/>
      <c r="J690" s="83"/>
      <c r="K690" s="84"/>
      <c r="L690" s="84"/>
      <c r="M690" s="84"/>
      <c r="N690" s="84"/>
      <c r="O690" s="84"/>
      <c r="P690" s="84"/>
      <c r="Q690" s="85"/>
      <c r="R690" s="86" t="s">
        <v>1026</v>
      </c>
    </row>
    <row r="691" spans="1:18" ht="45" x14ac:dyDescent="0.2">
      <c r="A691" s="68" t="s">
        <v>83</v>
      </c>
      <c r="B691" s="69" t="s">
        <v>38</v>
      </c>
      <c r="C691" s="69" t="s">
        <v>449</v>
      </c>
      <c r="D691" s="69" t="s">
        <v>47</v>
      </c>
      <c r="E691" s="69" t="s">
        <v>565</v>
      </c>
      <c r="F691" s="70" t="s">
        <v>498</v>
      </c>
      <c r="G691" s="71" t="s">
        <v>553</v>
      </c>
      <c r="H691" s="72">
        <v>42652</v>
      </c>
      <c r="I691" s="73"/>
      <c r="J691" s="74"/>
      <c r="K691" s="73"/>
      <c r="L691" s="73"/>
      <c r="M691" s="73"/>
      <c r="N691" s="73"/>
      <c r="O691" s="73"/>
      <c r="P691" s="73"/>
      <c r="Q691" s="75"/>
      <c r="R691" s="76" t="s">
        <v>1026</v>
      </c>
    </row>
    <row r="692" spans="1:18" ht="45" x14ac:dyDescent="0.2">
      <c r="A692" s="77" t="s">
        <v>83</v>
      </c>
      <c r="B692" s="78" t="s">
        <v>38</v>
      </c>
      <c r="C692" s="78" t="s">
        <v>449</v>
      </c>
      <c r="D692" s="78" t="s">
        <v>47</v>
      </c>
      <c r="E692" s="78" t="s">
        <v>565</v>
      </c>
      <c r="F692" s="79" t="s">
        <v>500</v>
      </c>
      <c r="G692" s="80" t="s">
        <v>553</v>
      </c>
      <c r="H692" s="81"/>
      <c r="I692" s="82"/>
      <c r="J692" s="83"/>
      <c r="K692" s="84"/>
      <c r="L692" s="84"/>
      <c r="M692" s="84"/>
      <c r="N692" s="84"/>
      <c r="O692" s="84"/>
      <c r="P692" s="84"/>
      <c r="Q692" s="85"/>
      <c r="R692" s="86" t="s">
        <v>1026</v>
      </c>
    </row>
    <row r="693" spans="1:18" ht="45" x14ac:dyDescent="0.2">
      <c r="A693" s="68" t="s">
        <v>83</v>
      </c>
      <c r="B693" s="69" t="s">
        <v>38</v>
      </c>
      <c r="C693" s="69" t="s">
        <v>449</v>
      </c>
      <c r="D693" s="69" t="s">
        <v>47</v>
      </c>
      <c r="E693" s="69" t="s">
        <v>565</v>
      </c>
      <c r="F693" s="70" t="s">
        <v>501</v>
      </c>
      <c r="G693" s="71" t="s">
        <v>553</v>
      </c>
      <c r="H693" s="72"/>
      <c r="I693" s="73"/>
      <c r="J693" s="74"/>
      <c r="K693" s="73"/>
      <c r="L693" s="73"/>
      <c r="M693" s="73"/>
      <c r="N693" s="73"/>
      <c r="O693" s="73"/>
      <c r="P693" s="73"/>
      <c r="Q693" s="75"/>
      <c r="R693" s="76" t="s">
        <v>1026</v>
      </c>
    </row>
    <row r="694" spans="1:18" ht="45" x14ac:dyDescent="0.2">
      <c r="A694" s="77" t="s">
        <v>83</v>
      </c>
      <c r="B694" s="78" t="s">
        <v>38</v>
      </c>
      <c r="C694" s="78" t="s">
        <v>449</v>
      </c>
      <c r="D694" s="78" t="s">
        <v>47</v>
      </c>
      <c r="E694" s="78" t="s">
        <v>565</v>
      </c>
      <c r="F694" s="79" t="s">
        <v>502</v>
      </c>
      <c r="G694" s="80" t="s">
        <v>553</v>
      </c>
      <c r="H694" s="81"/>
      <c r="I694" s="82"/>
      <c r="J694" s="83"/>
      <c r="K694" s="84"/>
      <c r="L694" s="84"/>
      <c r="M694" s="84"/>
      <c r="N694" s="84"/>
      <c r="O694" s="84"/>
      <c r="P694" s="84"/>
      <c r="Q694" s="85"/>
      <c r="R694" s="86" t="s">
        <v>1026</v>
      </c>
    </row>
    <row r="695" spans="1:18" ht="45" x14ac:dyDescent="0.2">
      <c r="A695" s="68" t="s">
        <v>83</v>
      </c>
      <c r="B695" s="69" t="s">
        <v>38</v>
      </c>
      <c r="C695" s="69" t="s">
        <v>449</v>
      </c>
      <c r="D695" s="69" t="s">
        <v>47</v>
      </c>
      <c r="E695" s="69" t="s">
        <v>565</v>
      </c>
      <c r="F695" s="70" t="s">
        <v>507</v>
      </c>
      <c r="G695" s="71" t="s">
        <v>553</v>
      </c>
      <c r="H695" s="72"/>
      <c r="I695" s="73"/>
      <c r="J695" s="74"/>
      <c r="K695" s="73"/>
      <c r="L695" s="73"/>
      <c r="M695" s="73"/>
      <c r="N695" s="73"/>
      <c r="O695" s="73"/>
      <c r="P695" s="73"/>
      <c r="Q695" s="75"/>
      <c r="R695" s="76" t="s">
        <v>1026</v>
      </c>
    </row>
    <row r="696" spans="1:18" ht="67.5" x14ac:dyDescent="0.2">
      <c r="A696" s="77" t="s">
        <v>83</v>
      </c>
      <c r="B696" s="78" t="s">
        <v>38</v>
      </c>
      <c r="C696" s="78" t="s">
        <v>449</v>
      </c>
      <c r="D696" s="78" t="s">
        <v>47</v>
      </c>
      <c r="E696" s="78" t="s">
        <v>566</v>
      </c>
      <c r="F696" s="79" t="s">
        <v>507</v>
      </c>
      <c r="G696" s="80" t="s">
        <v>567</v>
      </c>
      <c r="H696" s="81">
        <v>42405</v>
      </c>
      <c r="I696" s="82"/>
      <c r="J696" s="83">
        <v>1</v>
      </c>
      <c r="K696" s="84"/>
      <c r="L696" s="84"/>
      <c r="M696" s="84"/>
      <c r="N696" s="84"/>
      <c r="O696" s="84"/>
      <c r="P696" s="84"/>
      <c r="Q696" s="85"/>
      <c r="R696" s="86" t="s">
        <v>1026</v>
      </c>
    </row>
    <row r="697" spans="1:18" ht="67.5" x14ac:dyDescent="0.2">
      <c r="A697" s="68" t="s">
        <v>83</v>
      </c>
      <c r="B697" s="69" t="s">
        <v>38</v>
      </c>
      <c r="C697" s="69" t="s">
        <v>449</v>
      </c>
      <c r="D697" s="69" t="s">
        <v>47</v>
      </c>
      <c r="E697" s="69" t="s">
        <v>566</v>
      </c>
      <c r="F697" s="70" t="s">
        <v>492</v>
      </c>
      <c r="G697" s="71" t="s">
        <v>567</v>
      </c>
      <c r="H697" s="72">
        <v>42695</v>
      </c>
      <c r="I697" s="73"/>
      <c r="J697" s="74"/>
      <c r="K697" s="73"/>
      <c r="L697" s="73"/>
      <c r="M697" s="73"/>
      <c r="N697" s="73"/>
      <c r="O697" s="73"/>
      <c r="P697" s="73"/>
      <c r="Q697" s="75"/>
      <c r="R697" s="76" t="s">
        <v>1026</v>
      </c>
    </row>
    <row r="698" spans="1:18" ht="67.5" x14ac:dyDescent="0.2">
      <c r="A698" s="77" t="s">
        <v>83</v>
      </c>
      <c r="B698" s="78" t="s">
        <v>38</v>
      </c>
      <c r="C698" s="78" t="s">
        <v>495</v>
      </c>
      <c r="D698" s="78" t="s">
        <v>47</v>
      </c>
      <c r="E698" s="78" t="s">
        <v>566</v>
      </c>
      <c r="F698" s="79" t="s">
        <v>494</v>
      </c>
      <c r="G698" s="80" t="s">
        <v>567</v>
      </c>
      <c r="H698" s="81">
        <v>42725</v>
      </c>
      <c r="I698" s="82"/>
      <c r="J698" s="83"/>
      <c r="K698" s="84"/>
      <c r="L698" s="84"/>
      <c r="M698" s="84"/>
      <c r="N698" s="84"/>
      <c r="O698" s="84"/>
      <c r="P698" s="84"/>
      <c r="Q698" s="85"/>
      <c r="R698" s="86" t="s">
        <v>1026</v>
      </c>
    </row>
    <row r="699" spans="1:18" ht="67.5" x14ac:dyDescent="0.2">
      <c r="A699" s="68" t="s">
        <v>83</v>
      </c>
      <c r="B699" s="69" t="s">
        <v>614</v>
      </c>
      <c r="C699" s="69" t="s">
        <v>129</v>
      </c>
      <c r="D699" s="69" t="s">
        <v>47</v>
      </c>
      <c r="E699" s="69" t="s">
        <v>566</v>
      </c>
      <c r="F699" s="70" t="s">
        <v>496</v>
      </c>
      <c r="G699" s="71" t="s">
        <v>567</v>
      </c>
      <c r="H699" s="72"/>
      <c r="I699" s="73"/>
      <c r="J699" s="74"/>
      <c r="K699" s="73"/>
      <c r="L699" s="73"/>
      <c r="M699" s="73"/>
      <c r="N699" s="73"/>
      <c r="O699" s="73"/>
      <c r="P699" s="73"/>
      <c r="Q699" s="75"/>
      <c r="R699" s="76" t="s">
        <v>1026</v>
      </c>
    </row>
    <row r="700" spans="1:18" ht="67.5" x14ac:dyDescent="0.2">
      <c r="A700" s="77" t="s">
        <v>83</v>
      </c>
      <c r="B700" s="78" t="s">
        <v>38</v>
      </c>
      <c r="C700" s="78" t="s">
        <v>449</v>
      </c>
      <c r="D700" s="78" t="s">
        <v>47</v>
      </c>
      <c r="E700" s="78" t="s">
        <v>566</v>
      </c>
      <c r="F700" s="79" t="s">
        <v>497</v>
      </c>
      <c r="G700" s="80" t="s">
        <v>567</v>
      </c>
      <c r="H700" s="81"/>
      <c r="I700" s="82"/>
      <c r="J700" s="83"/>
      <c r="K700" s="84"/>
      <c r="L700" s="84"/>
      <c r="M700" s="84"/>
      <c r="N700" s="84"/>
      <c r="O700" s="84"/>
      <c r="P700" s="84"/>
      <c r="Q700" s="85"/>
      <c r="R700" s="86" t="s">
        <v>1026</v>
      </c>
    </row>
    <row r="701" spans="1:18" ht="67.5" x14ac:dyDescent="0.2">
      <c r="A701" s="68" t="s">
        <v>83</v>
      </c>
      <c r="B701" s="69" t="s">
        <v>38</v>
      </c>
      <c r="C701" s="69" t="s">
        <v>449</v>
      </c>
      <c r="D701" s="69" t="s">
        <v>47</v>
      </c>
      <c r="E701" s="69" t="s">
        <v>566</v>
      </c>
      <c r="F701" s="70" t="s">
        <v>499</v>
      </c>
      <c r="G701" s="71" t="s">
        <v>567</v>
      </c>
      <c r="H701" s="72"/>
      <c r="I701" s="73"/>
      <c r="J701" s="74"/>
      <c r="K701" s="73"/>
      <c r="L701" s="73"/>
      <c r="M701" s="73"/>
      <c r="N701" s="73"/>
      <c r="O701" s="73"/>
      <c r="P701" s="73"/>
      <c r="Q701" s="75"/>
      <c r="R701" s="76" t="s">
        <v>1026</v>
      </c>
    </row>
    <row r="702" spans="1:18" ht="67.5" x14ac:dyDescent="0.2">
      <c r="A702" s="77" t="s">
        <v>83</v>
      </c>
      <c r="B702" s="78" t="s">
        <v>38</v>
      </c>
      <c r="C702" s="78" t="s">
        <v>449</v>
      </c>
      <c r="D702" s="78" t="s">
        <v>47</v>
      </c>
      <c r="E702" s="78" t="s">
        <v>566</v>
      </c>
      <c r="F702" s="79" t="s">
        <v>498</v>
      </c>
      <c r="G702" s="80" t="s">
        <v>567</v>
      </c>
      <c r="H702" s="81"/>
      <c r="I702" s="82"/>
      <c r="J702" s="83"/>
      <c r="K702" s="84"/>
      <c r="L702" s="84"/>
      <c r="M702" s="84"/>
      <c r="N702" s="84"/>
      <c r="O702" s="84"/>
      <c r="P702" s="84"/>
      <c r="Q702" s="85"/>
      <c r="R702" s="86" t="s">
        <v>1026</v>
      </c>
    </row>
    <row r="703" spans="1:18" ht="67.5" x14ac:dyDescent="0.2">
      <c r="A703" s="68" t="s">
        <v>83</v>
      </c>
      <c r="B703" s="69" t="s">
        <v>38</v>
      </c>
      <c r="C703" s="69" t="s">
        <v>449</v>
      </c>
      <c r="D703" s="69" t="s">
        <v>47</v>
      </c>
      <c r="E703" s="69" t="s">
        <v>566</v>
      </c>
      <c r="F703" s="70" t="s">
        <v>500</v>
      </c>
      <c r="G703" s="71" t="s">
        <v>567</v>
      </c>
      <c r="H703" s="72"/>
      <c r="I703" s="73"/>
      <c r="J703" s="74"/>
      <c r="K703" s="73"/>
      <c r="L703" s="73"/>
      <c r="M703" s="73"/>
      <c r="N703" s="73"/>
      <c r="O703" s="73"/>
      <c r="P703" s="73"/>
      <c r="Q703" s="75"/>
      <c r="R703" s="76" t="s">
        <v>1026</v>
      </c>
    </row>
    <row r="704" spans="1:18" ht="67.5" x14ac:dyDescent="0.2">
      <c r="A704" s="77" t="s">
        <v>83</v>
      </c>
      <c r="B704" s="78" t="s">
        <v>38</v>
      </c>
      <c r="C704" s="78" t="s">
        <v>449</v>
      </c>
      <c r="D704" s="78" t="s">
        <v>47</v>
      </c>
      <c r="E704" s="78" t="s">
        <v>566</v>
      </c>
      <c r="F704" s="79" t="s">
        <v>501</v>
      </c>
      <c r="G704" s="80" t="s">
        <v>567</v>
      </c>
      <c r="H704" s="81"/>
      <c r="I704" s="82"/>
      <c r="J704" s="83"/>
      <c r="K704" s="84"/>
      <c r="L704" s="84"/>
      <c r="M704" s="84"/>
      <c r="N704" s="84"/>
      <c r="O704" s="84"/>
      <c r="P704" s="84"/>
      <c r="Q704" s="85"/>
      <c r="R704" s="86" t="s">
        <v>1026</v>
      </c>
    </row>
    <row r="705" spans="1:18" ht="67.5" x14ac:dyDescent="0.2">
      <c r="A705" s="68" t="s">
        <v>83</v>
      </c>
      <c r="B705" s="69" t="s">
        <v>38</v>
      </c>
      <c r="C705" s="69" t="s">
        <v>449</v>
      </c>
      <c r="D705" s="69" t="s">
        <v>47</v>
      </c>
      <c r="E705" s="69" t="s">
        <v>566</v>
      </c>
      <c r="F705" s="70" t="s">
        <v>502</v>
      </c>
      <c r="G705" s="71" t="s">
        <v>567</v>
      </c>
      <c r="H705" s="72"/>
      <c r="I705" s="73"/>
      <c r="J705" s="74"/>
      <c r="K705" s="73"/>
      <c r="L705" s="73"/>
      <c r="M705" s="73"/>
      <c r="N705" s="73"/>
      <c r="O705" s="73"/>
      <c r="P705" s="73"/>
      <c r="Q705" s="75"/>
      <c r="R705" s="76" t="s">
        <v>1026</v>
      </c>
    </row>
    <row r="706" spans="1:18" ht="56.25" x14ac:dyDescent="0.2">
      <c r="A706" s="77" t="s">
        <v>83</v>
      </c>
      <c r="B706" s="78" t="s">
        <v>38</v>
      </c>
      <c r="C706" s="78" t="s">
        <v>449</v>
      </c>
      <c r="D706" s="78" t="s">
        <v>47</v>
      </c>
      <c r="E706" s="78" t="s">
        <v>568</v>
      </c>
      <c r="F706" s="79" t="s">
        <v>492</v>
      </c>
      <c r="G706" s="80" t="s">
        <v>569</v>
      </c>
      <c r="H706" s="81">
        <v>42472</v>
      </c>
      <c r="I706" s="82"/>
      <c r="J706" s="83">
        <v>0</v>
      </c>
      <c r="K706" s="84"/>
      <c r="L706" s="84"/>
      <c r="M706" s="84"/>
      <c r="N706" s="84"/>
      <c r="O706" s="84"/>
      <c r="P706" s="84"/>
      <c r="Q706" s="85"/>
      <c r="R706" s="86" t="s">
        <v>1026</v>
      </c>
    </row>
    <row r="707" spans="1:18" ht="56.25" x14ac:dyDescent="0.2">
      <c r="A707" s="68" t="s">
        <v>83</v>
      </c>
      <c r="B707" s="69" t="s">
        <v>38</v>
      </c>
      <c r="C707" s="69" t="s">
        <v>449</v>
      </c>
      <c r="D707" s="69" t="s">
        <v>47</v>
      </c>
      <c r="E707" s="69" t="s">
        <v>568</v>
      </c>
      <c r="F707" s="70" t="s">
        <v>494</v>
      </c>
      <c r="G707" s="71" t="s">
        <v>569</v>
      </c>
      <c r="H707" s="72">
        <v>42502</v>
      </c>
      <c r="I707" s="73"/>
      <c r="J707" s="74"/>
      <c r="K707" s="73"/>
      <c r="L707" s="73"/>
      <c r="M707" s="73"/>
      <c r="N707" s="73"/>
      <c r="O707" s="73"/>
      <c r="P707" s="73"/>
      <c r="Q707" s="75"/>
      <c r="R707" s="76" t="s">
        <v>1026</v>
      </c>
    </row>
    <row r="708" spans="1:18" ht="56.25" x14ac:dyDescent="0.2">
      <c r="A708" s="77" t="s">
        <v>83</v>
      </c>
      <c r="B708" s="78" t="s">
        <v>38</v>
      </c>
      <c r="C708" s="78" t="s">
        <v>495</v>
      </c>
      <c r="D708" s="78" t="s">
        <v>47</v>
      </c>
      <c r="E708" s="78" t="s">
        <v>568</v>
      </c>
      <c r="F708" s="79" t="s">
        <v>496</v>
      </c>
      <c r="G708" s="80" t="s">
        <v>569</v>
      </c>
      <c r="H708" s="81">
        <v>42655</v>
      </c>
      <c r="I708" s="82"/>
      <c r="J708" s="83"/>
      <c r="K708" s="84"/>
      <c r="L708" s="84"/>
      <c r="M708" s="84"/>
      <c r="N708" s="84"/>
      <c r="O708" s="84"/>
      <c r="P708" s="84"/>
      <c r="Q708" s="85"/>
      <c r="R708" s="86" t="s">
        <v>1026</v>
      </c>
    </row>
    <row r="709" spans="1:18" ht="56.25" x14ac:dyDescent="0.2">
      <c r="A709" s="68" t="s">
        <v>83</v>
      </c>
      <c r="B709" s="69" t="s">
        <v>614</v>
      </c>
      <c r="C709" s="69" t="s">
        <v>571</v>
      </c>
      <c r="D709" s="69" t="s">
        <v>47</v>
      </c>
      <c r="E709" s="69" t="s">
        <v>568</v>
      </c>
      <c r="F709" s="70" t="s">
        <v>497</v>
      </c>
      <c r="G709" s="71" t="s">
        <v>569</v>
      </c>
      <c r="H709" s="72">
        <v>42655</v>
      </c>
      <c r="I709" s="73"/>
      <c r="J709" s="74"/>
      <c r="K709" s="73"/>
      <c r="L709" s="73"/>
      <c r="M709" s="73"/>
      <c r="N709" s="73"/>
      <c r="O709" s="73"/>
      <c r="P709" s="73"/>
      <c r="Q709" s="75"/>
      <c r="R709" s="76" t="s">
        <v>1026</v>
      </c>
    </row>
    <row r="710" spans="1:18" ht="56.25" x14ac:dyDescent="0.2">
      <c r="A710" s="77" t="s">
        <v>83</v>
      </c>
      <c r="B710" s="78" t="s">
        <v>38</v>
      </c>
      <c r="C710" s="78" t="s">
        <v>449</v>
      </c>
      <c r="D710" s="78" t="s">
        <v>47</v>
      </c>
      <c r="E710" s="78" t="s">
        <v>568</v>
      </c>
      <c r="F710" s="79" t="s">
        <v>499</v>
      </c>
      <c r="G710" s="80" t="s">
        <v>569</v>
      </c>
      <c r="H710" s="81">
        <v>42655</v>
      </c>
      <c r="I710" s="82"/>
      <c r="J710" s="83"/>
      <c r="K710" s="84"/>
      <c r="L710" s="84"/>
      <c r="M710" s="84"/>
      <c r="N710" s="84"/>
      <c r="O710" s="84"/>
      <c r="P710" s="84"/>
      <c r="Q710" s="85"/>
      <c r="R710" s="86" t="s">
        <v>1026</v>
      </c>
    </row>
    <row r="711" spans="1:18" ht="56.25" x14ac:dyDescent="0.2">
      <c r="A711" s="68" t="s">
        <v>83</v>
      </c>
      <c r="B711" s="69" t="s">
        <v>38</v>
      </c>
      <c r="C711" s="69" t="s">
        <v>449</v>
      </c>
      <c r="D711" s="69" t="s">
        <v>47</v>
      </c>
      <c r="E711" s="69" t="s">
        <v>568</v>
      </c>
      <c r="F711" s="70" t="s">
        <v>498</v>
      </c>
      <c r="G711" s="71" t="s">
        <v>569</v>
      </c>
      <c r="H711" s="72">
        <v>42655</v>
      </c>
      <c r="I711" s="73"/>
      <c r="J711" s="74"/>
      <c r="K711" s="73"/>
      <c r="L711" s="73"/>
      <c r="M711" s="73"/>
      <c r="N711" s="73"/>
      <c r="O711" s="73"/>
      <c r="P711" s="73"/>
      <c r="Q711" s="75"/>
      <c r="R711" s="76" t="s">
        <v>1026</v>
      </c>
    </row>
    <row r="712" spans="1:18" ht="56.25" x14ac:dyDescent="0.2">
      <c r="A712" s="77" t="s">
        <v>83</v>
      </c>
      <c r="B712" s="78" t="s">
        <v>38</v>
      </c>
      <c r="C712" s="78" t="s">
        <v>449</v>
      </c>
      <c r="D712" s="78" t="s">
        <v>47</v>
      </c>
      <c r="E712" s="78" t="s">
        <v>568</v>
      </c>
      <c r="F712" s="79" t="s">
        <v>500</v>
      </c>
      <c r="G712" s="80" t="s">
        <v>569</v>
      </c>
      <c r="H712" s="81"/>
      <c r="I712" s="82"/>
      <c r="J712" s="83"/>
      <c r="K712" s="84"/>
      <c r="L712" s="84"/>
      <c r="M712" s="84"/>
      <c r="N712" s="84"/>
      <c r="O712" s="84"/>
      <c r="P712" s="84"/>
      <c r="Q712" s="85"/>
      <c r="R712" s="86"/>
    </row>
    <row r="713" spans="1:18" ht="56.25" x14ac:dyDescent="0.2">
      <c r="A713" s="68" t="s">
        <v>83</v>
      </c>
      <c r="B713" s="69" t="s">
        <v>38</v>
      </c>
      <c r="C713" s="69" t="s">
        <v>449</v>
      </c>
      <c r="D713" s="69" t="s">
        <v>47</v>
      </c>
      <c r="E713" s="69" t="s">
        <v>568</v>
      </c>
      <c r="F713" s="70" t="s">
        <v>501</v>
      </c>
      <c r="G713" s="71" t="s">
        <v>569</v>
      </c>
      <c r="H713" s="72"/>
      <c r="I713" s="73"/>
      <c r="J713" s="74"/>
      <c r="K713" s="73"/>
      <c r="L713" s="73"/>
      <c r="M713" s="73"/>
      <c r="N713" s="73"/>
      <c r="O713" s="73"/>
      <c r="P713" s="73"/>
      <c r="Q713" s="75"/>
      <c r="R713" s="76"/>
    </row>
    <row r="714" spans="1:18" ht="56.25" x14ac:dyDescent="0.2">
      <c r="A714" s="77" t="s">
        <v>83</v>
      </c>
      <c r="B714" s="78" t="s">
        <v>38</v>
      </c>
      <c r="C714" s="78" t="s">
        <v>449</v>
      </c>
      <c r="D714" s="78" t="s">
        <v>47</v>
      </c>
      <c r="E714" s="78" t="s">
        <v>568</v>
      </c>
      <c r="F714" s="79" t="s">
        <v>502</v>
      </c>
      <c r="G714" s="80" t="s">
        <v>569</v>
      </c>
      <c r="H714" s="81"/>
      <c r="I714" s="82"/>
      <c r="J714" s="83"/>
      <c r="K714" s="84"/>
      <c r="L714" s="84"/>
      <c r="M714" s="84"/>
      <c r="N714" s="84"/>
      <c r="O714" s="84"/>
      <c r="P714" s="84"/>
      <c r="Q714" s="85"/>
      <c r="R714" s="86"/>
    </row>
    <row r="715" spans="1:18" ht="56.25" x14ac:dyDescent="0.2">
      <c r="A715" s="68" t="s">
        <v>83</v>
      </c>
      <c r="B715" s="69" t="s">
        <v>38</v>
      </c>
      <c r="C715" s="69" t="s">
        <v>449</v>
      </c>
      <c r="D715" s="69" t="s">
        <v>47</v>
      </c>
      <c r="E715" s="69" t="s">
        <v>568</v>
      </c>
      <c r="F715" s="70" t="s">
        <v>507</v>
      </c>
      <c r="G715" s="71" t="s">
        <v>569</v>
      </c>
      <c r="H715" s="72"/>
      <c r="I715" s="73"/>
      <c r="J715" s="74"/>
      <c r="K715" s="73"/>
      <c r="L715" s="73"/>
      <c r="M715" s="73"/>
      <c r="N715" s="73"/>
      <c r="O715" s="73"/>
      <c r="P715" s="73"/>
      <c r="Q715" s="75"/>
      <c r="R715" s="76"/>
    </row>
    <row r="716" spans="1:18" ht="56.25" x14ac:dyDescent="0.2">
      <c r="A716" s="77" t="s">
        <v>83</v>
      </c>
      <c r="B716" s="78" t="s">
        <v>38</v>
      </c>
      <c r="C716" s="78" t="s">
        <v>449</v>
      </c>
      <c r="D716" s="78" t="s">
        <v>47</v>
      </c>
      <c r="E716" s="78" t="s">
        <v>935</v>
      </c>
      <c r="F716" s="79" t="s">
        <v>496</v>
      </c>
      <c r="G716" s="80" t="s">
        <v>547</v>
      </c>
      <c r="H716" s="81"/>
      <c r="I716" s="82"/>
      <c r="J716" s="83"/>
      <c r="K716" s="84"/>
      <c r="L716" s="84"/>
      <c r="M716" s="84"/>
      <c r="N716" s="84"/>
      <c r="O716" s="84"/>
      <c r="P716" s="84"/>
      <c r="Q716" s="85"/>
      <c r="R716" s="86"/>
    </row>
    <row r="717" spans="1:18" ht="67.5" x14ac:dyDescent="0.2">
      <c r="A717" s="68" t="s">
        <v>83</v>
      </c>
      <c r="B717" s="69" t="s">
        <v>38</v>
      </c>
      <c r="C717" s="69" t="s">
        <v>449</v>
      </c>
      <c r="D717" s="69" t="s">
        <v>47</v>
      </c>
      <c r="E717" s="69" t="s">
        <v>935</v>
      </c>
      <c r="F717" s="70" t="s">
        <v>499</v>
      </c>
      <c r="G717" s="71" t="s">
        <v>547</v>
      </c>
      <c r="H717" s="72">
        <v>42459</v>
      </c>
      <c r="I717" s="73"/>
      <c r="J717" s="74">
        <v>0</v>
      </c>
      <c r="K717" s="73"/>
      <c r="L717" s="73"/>
      <c r="M717" s="73"/>
      <c r="N717" s="73"/>
      <c r="O717" s="73"/>
      <c r="P717" s="73"/>
      <c r="Q717" s="75"/>
      <c r="R717" s="76" t="s">
        <v>886</v>
      </c>
    </row>
    <row r="718" spans="1:18" ht="56.25" x14ac:dyDescent="0.2">
      <c r="A718" s="77" t="s">
        <v>83</v>
      </c>
      <c r="B718" s="78" t="s">
        <v>38</v>
      </c>
      <c r="C718" s="78" t="s">
        <v>495</v>
      </c>
      <c r="D718" s="78" t="s">
        <v>47</v>
      </c>
      <c r="E718" s="78" t="s">
        <v>935</v>
      </c>
      <c r="F718" s="79" t="s">
        <v>503</v>
      </c>
      <c r="G718" s="80" t="s">
        <v>547</v>
      </c>
      <c r="H718" s="81"/>
      <c r="I718" s="82"/>
      <c r="J718" s="83"/>
      <c r="K718" s="84"/>
      <c r="L718" s="84"/>
      <c r="M718" s="84"/>
      <c r="N718" s="84"/>
      <c r="O718" s="84"/>
      <c r="P718" s="84"/>
      <c r="Q718" s="85"/>
      <c r="R718" s="86"/>
    </row>
    <row r="719" spans="1:18" ht="56.25" x14ac:dyDescent="0.2">
      <c r="A719" s="68" t="s">
        <v>83</v>
      </c>
      <c r="B719" s="69" t="s">
        <v>614</v>
      </c>
      <c r="C719" s="69" t="s">
        <v>571</v>
      </c>
      <c r="D719" s="69" t="s">
        <v>47</v>
      </c>
      <c r="E719" s="69" t="s">
        <v>935</v>
      </c>
      <c r="F719" s="70" t="s">
        <v>492</v>
      </c>
      <c r="G719" s="71" t="s">
        <v>547</v>
      </c>
      <c r="H719" s="72"/>
      <c r="I719" s="73"/>
      <c r="J719" s="74"/>
      <c r="K719" s="73"/>
      <c r="L719" s="73"/>
      <c r="M719" s="73"/>
      <c r="N719" s="73"/>
      <c r="O719" s="73"/>
      <c r="P719" s="73"/>
      <c r="Q719" s="75"/>
      <c r="R719" s="76"/>
    </row>
    <row r="720" spans="1:18" ht="56.25" x14ac:dyDescent="0.2">
      <c r="A720" s="77" t="s">
        <v>83</v>
      </c>
      <c r="B720" s="78" t="s">
        <v>38</v>
      </c>
      <c r="C720" s="78" t="s">
        <v>449</v>
      </c>
      <c r="D720" s="78" t="s">
        <v>47</v>
      </c>
      <c r="E720" s="78" t="s">
        <v>935</v>
      </c>
      <c r="F720" s="79" t="s">
        <v>494</v>
      </c>
      <c r="G720" s="80" t="s">
        <v>547</v>
      </c>
      <c r="H720" s="81"/>
      <c r="I720" s="82"/>
      <c r="J720" s="83"/>
      <c r="K720" s="84"/>
      <c r="L720" s="84"/>
      <c r="M720" s="84"/>
      <c r="N720" s="84"/>
      <c r="O720" s="84"/>
      <c r="P720" s="84"/>
      <c r="Q720" s="85"/>
      <c r="R720" s="86"/>
    </row>
    <row r="721" spans="1:18" ht="56.25" x14ac:dyDescent="0.2">
      <c r="A721" s="68" t="s">
        <v>83</v>
      </c>
      <c r="B721" s="69" t="s">
        <v>38</v>
      </c>
      <c r="C721" s="69" t="s">
        <v>449</v>
      </c>
      <c r="D721" s="69" t="s">
        <v>47</v>
      </c>
      <c r="E721" s="69" t="s">
        <v>935</v>
      </c>
      <c r="F721" s="70" t="s">
        <v>497</v>
      </c>
      <c r="G721" s="71" t="s">
        <v>547</v>
      </c>
      <c r="H721" s="72"/>
      <c r="I721" s="73"/>
      <c r="J721" s="74"/>
      <c r="K721" s="73"/>
      <c r="L721" s="73"/>
      <c r="M721" s="73"/>
      <c r="N721" s="73"/>
      <c r="O721" s="73"/>
      <c r="P721" s="73"/>
      <c r="Q721" s="75"/>
      <c r="R721" s="76"/>
    </row>
    <row r="722" spans="1:18" ht="56.25" x14ac:dyDescent="0.2">
      <c r="A722" s="77" t="s">
        <v>83</v>
      </c>
      <c r="B722" s="78" t="s">
        <v>38</v>
      </c>
      <c r="C722" s="78" t="s">
        <v>449</v>
      </c>
      <c r="D722" s="78" t="s">
        <v>47</v>
      </c>
      <c r="E722" s="78" t="s">
        <v>935</v>
      </c>
      <c r="F722" s="79" t="s">
        <v>498</v>
      </c>
      <c r="G722" s="80" t="s">
        <v>547</v>
      </c>
      <c r="H722" s="81"/>
      <c r="I722" s="82"/>
      <c r="J722" s="83"/>
      <c r="K722" s="84"/>
      <c r="L722" s="84"/>
      <c r="M722" s="84"/>
      <c r="N722" s="84"/>
      <c r="O722" s="84"/>
      <c r="P722" s="84"/>
      <c r="Q722" s="85"/>
      <c r="R722" s="86"/>
    </row>
    <row r="723" spans="1:18" ht="56.25" x14ac:dyDescent="0.2">
      <c r="A723" s="68" t="s">
        <v>83</v>
      </c>
      <c r="B723" s="69" t="s">
        <v>38</v>
      </c>
      <c r="C723" s="69" t="s">
        <v>449</v>
      </c>
      <c r="D723" s="69" t="s">
        <v>47</v>
      </c>
      <c r="E723" s="69" t="s">
        <v>935</v>
      </c>
      <c r="F723" s="70" t="s">
        <v>500</v>
      </c>
      <c r="G723" s="71" t="s">
        <v>547</v>
      </c>
      <c r="H723" s="72"/>
      <c r="I723" s="73"/>
      <c r="J723" s="74"/>
      <c r="K723" s="73"/>
      <c r="L723" s="73"/>
      <c r="M723" s="73"/>
      <c r="N723" s="73"/>
      <c r="O723" s="73"/>
      <c r="P723" s="73"/>
      <c r="Q723" s="75"/>
      <c r="R723" s="76"/>
    </row>
    <row r="724" spans="1:18" ht="56.25" x14ac:dyDescent="0.2">
      <c r="A724" s="77" t="s">
        <v>83</v>
      </c>
      <c r="B724" s="78" t="s">
        <v>38</v>
      </c>
      <c r="C724" s="78" t="s">
        <v>449</v>
      </c>
      <c r="D724" s="78" t="s">
        <v>47</v>
      </c>
      <c r="E724" s="78" t="s">
        <v>935</v>
      </c>
      <c r="F724" s="79" t="s">
        <v>501</v>
      </c>
      <c r="G724" s="80" t="s">
        <v>547</v>
      </c>
      <c r="H724" s="81"/>
      <c r="I724" s="82"/>
      <c r="J724" s="83"/>
      <c r="K724" s="84"/>
      <c r="L724" s="84"/>
      <c r="M724" s="84"/>
      <c r="N724" s="84"/>
      <c r="O724" s="84"/>
      <c r="P724" s="84"/>
      <c r="Q724" s="85"/>
      <c r="R724" s="86"/>
    </row>
    <row r="725" spans="1:18" ht="56.25" x14ac:dyDescent="0.2">
      <c r="A725" s="68" t="s">
        <v>83</v>
      </c>
      <c r="B725" s="69" t="s">
        <v>38</v>
      </c>
      <c r="C725" s="69" t="s">
        <v>449</v>
      </c>
      <c r="D725" s="69" t="s">
        <v>47</v>
      </c>
      <c r="E725" s="69" t="s">
        <v>935</v>
      </c>
      <c r="F725" s="70" t="s">
        <v>502</v>
      </c>
      <c r="G725" s="71" t="s">
        <v>547</v>
      </c>
      <c r="H725" s="72"/>
      <c r="I725" s="73"/>
      <c r="J725" s="74"/>
      <c r="K725" s="73"/>
      <c r="L725" s="73"/>
      <c r="M725" s="73"/>
      <c r="N725" s="73"/>
      <c r="O725" s="73"/>
      <c r="P725" s="73"/>
      <c r="Q725" s="75"/>
      <c r="R725" s="76"/>
    </row>
    <row r="726" spans="1:18" ht="56.25" x14ac:dyDescent="0.2">
      <c r="A726" s="77" t="s">
        <v>70</v>
      </c>
      <c r="B726" s="78" t="s">
        <v>113</v>
      </c>
      <c r="C726" s="78" t="s">
        <v>117</v>
      </c>
      <c r="D726" s="78" t="s">
        <v>48</v>
      </c>
      <c r="E726" s="78" t="s">
        <v>576</v>
      </c>
      <c r="F726" s="79" t="s">
        <v>577</v>
      </c>
      <c r="G726" s="80" t="s">
        <v>578</v>
      </c>
      <c r="H726" s="81">
        <v>42735</v>
      </c>
      <c r="I726" s="82">
        <v>42735</v>
      </c>
      <c r="J726" s="83">
        <v>0.33333333333333331</v>
      </c>
      <c r="K726" s="84"/>
      <c r="L726" s="84"/>
      <c r="M726" s="84"/>
      <c r="N726" s="84"/>
      <c r="O726" s="84"/>
      <c r="P726" s="84"/>
      <c r="Q726" s="85"/>
      <c r="R726" s="86" t="s">
        <v>868</v>
      </c>
    </row>
    <row r="727" spans="1:18" ht="56.25" x14ac:dyDescent="0.2">
      <c r="A727" s="68" t="s">
        <v>70</v>
      </c>
      <c r="B727" s="69" t="s">
        <v>113</v>
      </c>
      <c r="C727" s="69" t="s">
        <v>116</v>
      </c>
      <c r="D727" s="69" t="s">
        <v>48</v>
      </c>
      <c r="E727" s="69" t="s">
        <v>579</v>
      </c>
      <c r="F727" s="70" t="s">
        <v>580</v>
      </c>
      <c r="G727" s="71" t="s">
        <v>581</v>
      </c>
      <c r="H727" s="72">
        <v>42735</v>
      </c>
      <c r="I727" s="73">
        <v>42735</v>
      </c>
      <c r="J727" s="74">
        <v>0.33333333333333331</v>
      </c>
      <c r="K727" s="73"/>
      <c r="L727" s="73"/>
      <c r="M727" s="73"/>
      <c r="N727" s="73"/>
      <c r="O727" s="73"/>
      <c r="P727" s="73"/>
      <c r="Q727" s="75"/>
      <c r="R727" s="76" t="s">
        <v>869</v>
      </c>
    </row>
    <row r="728" spans="1:18" ht="45" x14ac:dyDescent="0.2">
      <c r="A728" s="77" t="s">
        <v>70</v>
      </c>
      <c r="B728" s="78" t="s">
        <v>113</v>
      </c>
      <c r="C728" s="78" t="s">
        <v>116</v>
      </c>
      <c r="D728" s="78" t="s">
        <v>48</v>
      </c>
      <c r="E728" s="78" t="s">
        <v>582</v>
      </c>
      <c r="F728" s="79" t="s">
        <v>583</v>
      </c>
      <c r="G728" s="80" t="s">
        <v>584</v>
      </c>
      <c r="H728" s="81">
        <v>42735</v>
      </c>
      <c r="I728" s="82">
        <v>42735</v>
      </c>
      <c r="J728" s="83">
        <v>0.33333333333333331</v>
      </c>
      <c r="K728" s="84"/>
      <c r="L728" s="84"/>
      <c r="M728" s="84"/>
      <c r="N728" s="84"/>
      <c r="O728" s="84"/>
      <c r="P728" s="84"/>
      <c r="Q728" s="85"/>
      <c r="R728" s="86" t="s">
        <v>870</v>
      </c>
    </row>
    <row r="729" spans="1:18" ht="56.25" x14ac:dyDescent="0.2">
      <c r="A729" s="68" t="s">
        <v>70</v>
      </c>
      <c r="B729" s="69" t="s">
        <v>113</v>
      </c>
      <c r="C729" s="69" t="s">
        <v>117</v>
      </c>
      <c r="D729" s="69" t="s">
        <v>48</v>
      </c>
      <c r="E729" s="69" t="s">
        <v>585</v>
      </c>
      <c r="F729" s="70" t="s">
        <v>586</v>
      </c>
      <c r="G729" s="71" t="s">
        <v>587</v>
      </c>
      <c r="H729" s="72">
        <v>42735</v>
      </c>
      <c r="I729" s="73">
        <v>42735</v>
      </c>
      <c r="J729" s="74">
        <v>0.33333333333333331</v>
      </c>
      <c r="K729" s="73"/>
      <c r="L729" s="73"/>
      <c r="M729" s="73"/>
      <c r="N729" s="73"/>
      <c r="O729" s="73"/>
      <c r="P729" s="73"/>
      <c r="Q729" s="75"/>
      <c r="R729" s="76" t="s">
        <v>871</v>
      </c>
    </row>
    <row r="730" spans="1:18" ht="67.5" x14ac:dyDescent="0.2">
      <c r="A730" s="77" t="s">
        <v>70</v>
      </c>
      <c r="B730" s="78" t="s">
        <v>113</v>
      </c>
      <c r="C730" s="78" t="s">
        <v>117</v>
      </c>
      <c r="D730" s="78" t="s">
        <v>48</v>
      </c>
      <c r="E730" s="78" t="s">
        <v>588</v>
      </c>
      <c r="F730" s="79" t="s">
        <v>589</v>
      </c>
      <c r="G730" s="80" t="s">
        <v>678</v>
      </c>
      <c r="H730" s="81">
        <v>42735</v>
      </c>
      <c r="I730" s="82">
        <v>42735</v>
      </c>
      <c r="J730" s="83">
        <v>0.33333333333333331</v>
      </c>
      <c r="K730" s="84"/>
      <c r="L730" s="84"/>
      <c r="M730" s="84"/>
      <c r="N730" s="84"/>
      <c r="O730" s="84"/>
      <c r="P730" s="84"/>
      <c r="Q730" s="85"/>
      <c r="R730" s="86" t="s">
        <v>872</v>
      </c>
    </row>
    <row r="731" spans="1:18" ht="67.5" x14ac:dyDescent="0.2">
      <c r="A731" s="68" t="s">
        <v>70</v>
      </c>
      <c r="B731" s="69" t="s">
        <v>113</v>
      </c>
      <c r="C731" s="69" t="s">
        <v>117</v>
      </c>
      <c r="D731" s="69" t="s">
        <v>48</v>
      </c>
      <c r="E731" s="69" t="s">
        <v>590</v>
      </c>
      <c r="F731" s="70" t="s">
        <v>591</v>
      </c>
      <c r="G731" s="71" t="s">
        <v>678</v>
      </c>
      <c r="H731" s="72">
        <v>42735</v>
      </c>
      <c r="I731" s="73">
        <v>42735</v>
      </c>
      <c r="J731" s="74">
        <v>0.33333333333333331</v>
      </c>
      <c r="K731" s="73"/>
      <c r="L731" s="73"/>
      <c r="M731" s="73"/>
      <c r="N731" s="73"/>
      <c r="O731" s="73"/>
      <c r="P731" s="73"/>
      <c r="Q731" s="75"/>
      <c r="R731" s="76" t="s">
        <v>873</v>
      </c>
    </row>
    <row r="732" spans="1:18" ht="45" x14ac:dyDescent="0.2">
      <c r="A732" s="77" t="s">
        <v>70</v>
      </c>
      <c r="B732" s="78" t="s">
        <v>113</v>
      </c>
      <c r="C732" s="78" t="s">
        <v>282</v>
      </c>
      <c r="D732" s="78" t="s">
        <v>48</v>
      </c>
      <c r="E732" s="78" t="s">
        <v>592</v>
      </c>
      <c r="F732" s="79" t="s">
        <v>593</v>
      </c>
      <c r="G732" s="80" t="s">
        <v>594</v>
      </c>
      <c r="H732" s="81">
        <v>42735</v>
      </c>
      <c r="I732" s="82">
        <v>42735</v>
      </c>
      <c r="J732" s="83">
        <v>0.33333333333333331</v>
      </c>
      <c r="K732" s="84"/>
      <c r="L732" s="84"/>
      <c r="M732" s="84"/>
      <c r="N732" s="84"/>
      <c r="O732" s="84"/>
      <c r="P732" s="84"/>
      <c r="Q732" s="85"/>
      <c r="R732" s="86" t="s">
        <v>874</v>
      </c>
    </row>
    <row r="733" spans="1:18" ht="56.25" x14ac:dyDescent="0.2">
      <c r="A733" s="68" t="s">
        <v>70</v>
      </c>
      <c r="B733" s="69" t="s">
        <v>113</v>
      </c>
      <c r="C733" s="69" t="s">
        <v>117</v>
      </c>
      <c r="D733" s="69" t="s">
        <v>48</v>
      </c>
      <c r="E733" s="69" t="s">
        <v>595</v>
      </c>
      <c r="F733" s="70" t="s">
        <v>596</v>
      </c>
      <c r="G733" s="71" t="s">
        <v>597</v>
      </c>
      <c r="H733" s="72">
        <v>42735</v>
      </c>
      <c r="I733" s="73">
        <v>42735</v>
      </c>
      <c r="J733" s="74">
        <v>0.33333333333333331</v>
      </c>
      <c r="K733" s="73"/>
      <c r="L733" s="73"/>
      <c r="M733" s="73"/>
      <c r="N733" s="73"/>
      <c r="O733" s="73"/>
      <c r="P733" s="73"/>
      <c r="Q733" s="75"/>
      <c r="R733" s="76" t="s">
        <v>875</v>
      </c>
    </row>
    <row r="734" spans="1:18" ht="33.75" x14ac:dyDescent="0.2">
      <c r="A734" s="77" t="s">
        <v>70</v>
      </c>
      <c r="B734" s="78" t="s">
        <v>113</v>
      </c>
      <c r="C734" s="78" t="s">
        <v>116</v>
      </c>
      <c r="D734" s="78" t="s">
        <v>15</v>
      </c>
      <c r="E734" s="78" t="s">
        <v>598</v>
      </c>
      <c r="F734" s="79" t="s">
        <v>599</v>
      </c>
      <c r="G734" s="80" t="s">
        <v>600</v>
      </c>
      <c r="H734" s="81">
        <v>42735</v>
      </c>
      <c r="I734" s="82">
        <v>42735</v>
      </c>
      <c r="J734" s="83">
        <v>0.33333333333333331</v>
      </c>
      <c r="K734" s="84"/>
      <c r="L734" s="84"/>
      <c r="M734" s="84"/>
      <c r="N734" s="84"/>
      <c r="O734" s="84"/>
      <c r="P734" s="84"/>
      <c r="Q734" s="85"/>
      <c r="R734" s="86" t="s">
        <v>876</v>
      </c>
    </row>
    <row r="735" spans="1:18" ht="123.75" x14ac:dyDescent="0.2">
      <c r="A735" s="68" t="s">
        <v>78</v>
      </c>
      <c r="B735" s="69" t="s">
        <v>38</v>
      </c>
      <c r="C735" s="69" t="s">
        <v>114</v>
      </c>
      <c r="D735" s="69" t="s">
        <v>48</v>
      </c>
      <c r="E735" s="69" t="s">
        <v>603</v>
      </c>
      <c r="F735" s="70" t="s">
        <v>604</v>
      </c>
      <c r="G735" s="71" t="s">
        <v>679</v>
      </c>
      <c r="H735" s="72">
        <v>42735</v>
      </c>
      <c r="I735" s="73" t="s">
        <v>905</v>
      </c>
      <c r="J735" s="74">
        <v>1</v>
      </c>
      <c r="K735" s="73"/>
      <c r="L735" s="73"/>
      <c r="M735" s="73"/>
      <c r="N735" s="73"/>
      <c r="O735" s="73"/>
      <c r="P735" s="73"/>
      <c r="Q735" s="75"/>
      <c r="R735" s="76" t="s">
        <v>945</v>
      </c>
    </row>
    <row r="736" spans="1:18" ht="135" x14ac:dyDescent="0.2">
      <c r="A736" s="77" t="s">
        <v>78</v>
      </c>
      <c r="B736" s="78" t="s">
        <v>38</v>
      </c>
      <c r="C736" s="78" t="s">
        <v>117</v>
      </c>
      <c r="D736" s="78" t="s">
        <v>48</v>
      </c>
      <c r="E736" s="78" t="s">
        <v>605</v>
      </c>
      <c r="F736" s="79" t="s">
        <v>606</v>
      </c>
      <c r="G736" s="80" t="s">
        <v>679</v>
      </c>
      <c r="H736" s="81">
        <v>42735</v>
      </c>
      <c r="I736" s="82" t="s">
        <v>944</v>
      </c>
      <c r="J736" s="83">
        <v>0.67</v>
      </c>
      <c r="K736" s="84"/>
      <c r="L736" s="84"/>
      <c r="M736" s="84"/>
      <c r="N736" s="84"/>
      <c r="O736" s="84"/>
      <c r="P736" s="84"/>
      <c r="Q736" s="85"/>
      <c r="R736" s="86" t="s">
        <v>946</v>
      </c>
    </row>
    <row r="737" spans="1:31" ht="123.75" x14ac:dyDescent="0.2">
      <c r="A737" s="68" t="s">
        <v>78</v>
      </c>
      <c r="B737" s="69" t="s">
        <v>38</v>
      </c>
      <c r="C737" s="69" t="s">
        <v>117</v>
      </c>
      <c r="D737" s="69" t="s">
        <v>48</v>
      </c>
      <c r="E737" s="69" t="s">
        <v>607</v>
      </c>
      <c r="F737" s="70" t="s">
        <v>608</v>
      </c>
      <c r="G737" s="71" t="s">
        <v>679</v>
      </c>
      <c r="H737" s="72">
        <v>42735</v>
      </c>
      <c r="I737" s="73" t="s">
        <v>944</v>
      </c>
      <c r="J737" s="74">
        <v>0.33</v>
      </c>
      <c r="K737" s="73"/>
      <c r="L737" s="73"/>
      <c r="M737" s="73"/>
      <c r="N737" s="73"/>
      <c r="O737" s="73"/>
      <c r="P737" s="73"/>
      <c r="Q737" s="75"/>
      <c r="R737" s="76" t="s">
        <v>947</v>
      </c>
    </row>
    <row r="738" spans="1:31" ht="90" x14ac:dyDescent="0.2">
      <c r="A738" s="77" t="s">
        <v>78</v>
      </c>
      <c r="B738" s="78" t="s">
        <v>38</v>
      </c>
      <c r="C738" s="78" t="s">
        <v>114</v>
      </c>
      <c r="D738" s="78" t="s">
        <v>48</v>
      </c>
      <c r="E738" s="78" t="s">
        <v>609</v>
      </c>
      <c r="F738" s="79" t="s">
        <v>610</v>
      </c>
      <c r="G738" s="80" t="s">
        <v>611</v>
      </c>
      <c r="H738" s="81">
        <v>42735</v>
      </c>
      <c r="I738" s="82" t="s">
        <v>940</v>
      </c>
      <c r="J738" s="83">
        <v>0.25</v>
      </c>
      <c r="K738" s="84"/>
      <c r="L738" s="84"/>
      <c r="M738" s="84"/>
      <c r="N738" s="84"/>
      <c r="O738" s="84"/>
      <c r="P738" s="84"/>
      <c r="Q738" s="85"/>
      <c r="R738" s="86" t="s">
        <v>948</v>
      </c>
    </row>
    <row r="739" spans="1:31" ht="56.25" x14ac:dyDescent="0.2">
      <c r="A739" s="68" t="s">
        <v>78</v>
      </c>
      <c r="B739" s="69" t="s">
        <v>38</v>
      </c>
      <c r="C739" s="69" t="s">
        <v>114</v>
      </c>
      <c r="D739" s="69" t="s">
        <v>48</v>
      </c>
      <c r="E739" s="69" t="s">
        <v>680</v>
      </c>
      <c r="F739" s="70" t="s">
        <v>610</v>
      </c>
      <c r="G739" s="71" t="s">
        <v>611</v>
      </c>
      <c r="H739" s="72">
        <v>42735</v>
      </c>
      <c r="I739" s="73" t="s">
        <v>940</v>
      </c>
      <c r="J739" s="74">
        <v>0.25</v>
      </c>
      <c r="K739" s="73"/>
      <c r="L739" s="73"/>
      <c r="M739" s="73"/>
      <c r="N739" s="73"/>
      <c r="O739" s="73"/>
      <c r="P739" s="73"/>
      <c r="Q739" s="75"/>
      <c r="R739" s="76" t="s">
        <v>949</v>
      </c>
    </row>
    <row r="740" spans="1:31" ht="78.75" x14ac:dyDescent="0.2">
      <c r="A740" s="77" t="s">
        <v>78</v>
      </c>
      <c r="B740" s="78" t="s">
        <v>38</v>
      </c>
      <c r="C740" s="78" t="s">
        <v>114</v>
      </c>
      <c r="D740" s="78" t="s">
        <v>48</v>
      </c>
      <c r="E740" s="78" t="s">
        <v>681</v>
      </c>
      <c r="F740" s="79" t="s">
        <v>612</v>
      </c>
      <c r="G740" s="80" t="s">
        <v>613</v>
      </c>
      <c r="H740" s="81">
        <v>42735</v>
      </c>
      <c r="I740" s="82" t="s">
        <v>944</v>
      </c>
      <c r="J740" s="83">
        <v>0.33</v>
      </c>
      <c r="K740" s="84"/>
      <c r="L740" s="84"/>
      <c r="M740" s="84"/>
      <c r="N740" s="84"/>
      <c r="O740" s="84"/>
      <c r="P740" s="84"/>
      <c r="Q740" s="85"/>
      <c r="R740" s="86" t="s">
        <v>950</v>
      </c>
    </row>
    <row r="741" spans="1:31" ht="67.5" x14ac:dyDescent="0.2">
      <c r="A741" s="68" t="s">
        <v>78</v>
      </c>
      <c r="B741" s="69" t="s">
        <v>614</v>
      </c>
      <c r="C741" s="69" t="s">
        <v>127</v>
      </c>
      <c r="D741" s="69" t="s">
        <v>48</v>
      </c>
      <c r="E741" s="69" t="s">
        <v>615</v>
      </c>
      <c r="F741" s="70" t="s">
        <v>616</v>
      </c>
      <c r="G741" s="71" t="s">
        <v>611</v>
      </c>
      <c r="H741" s="72">
        <v>42735</v>
      </c>
      <c r="I741" s="73" t="s">
        <v>940</v>
      </c>
      <c r="J741" s="74">
        <v>0.25</v>
      </c>
      <c r="K741" s="73"/>
      <c r="L741" s="73"/>
      <c r="M741" s="73"/>
      <c r="N741" s="73"/>
      <c r="O741" s="73"/>
      <c r="P741" s="73"/>
      <c r="Q741" s="75"/>
      <c r="R741" s="76" t="s">
        <v>951</v>
      </c>
    </row>
    <row r="742" spans="1:31" ht="67.5" x14ac:dyDescent="0.2">
      <c r="A742" s="77" t="s">
        <v>78</v>
      </c>
      <c r="B742" s="78" t="s">
        <v>614</v>
      </c>
      <c r="C742" s="78" t="s">
        <v>132</v>
      </c>
      <c r="D742" s="78" t="s">
        <v>48</v>
      </c>
      <c r="E742" s="78" t="s">
        <v>617</v>
      </c>
      <c r="F742" s="79" t="s">
        <v>618</v>
      </c>
      <c r="G742" s="80" t="s">
        <v>619</v>
      </c>
      <c r="H742" s="81">
        <v>42735</v>
      </c>
      <c r="I742" s="82" t="s">
        <v>944</v>
      </c>
      <c r="J742" s="83">
        <v>0.33</v>
      </c>
      <c r="K742" s="84"/>
      <c r="L742" s="84"/>
      <c r="M742" s="84"/>
      <c r="N742" s="84"/>
      <c r="O742" s="84"/>
      <c r="P742" s="84"/>
      <c r="Q742" s="85"/>
      <c r="R742" s="86" t="s">
        <v>952</v>
      </c>
    </row>
    <row r="743" spans="1:31" ht="67.5" x14ac:dyDescent="0.2">
      <c r="A743" s="68" t="s">
        <v>78</v>
      </c>
      <c r="B743" s="69" t="s">
        <v>38</v>
      </c>
      <c r="C743" s="69" t="s">
        <v>114</v>
      </c>
      <c r="D743" s="69" t="s">
        <v>48</v>
      </c>
      <c r="E743" s="69" t="s">
        <v>682</v>
      </c>
      <c r="F743" s="70" t="s">
        <v>620</v>
      </c>
      <c r="G743" s="71" t="s">
        <v>679</v>
      </c>
      <c r="H743" s="72">
        <v>42735</v>
      </c>
      <c r="I743" s="73" t="s">
        <v>944</v>
      </c>
      <c r="J743" s="74">
        <v>0.33</v>
      </c>
      <c r="K743" s="73"/>
      <c r="L743" s="73"/>
      <c r="M743" s="73"/>
      <c r="N743" s="73"/>
      <c r="O743" s="73"/>
      <c r="P743" s="73"/>
      <c r="Q743" s="75"/>
      <c r="R743" s="76" t="s">
        <v>953</v>
      </c>
    </row>
    <row r="744" spans="1:31" ht="146.25" x14ac:dyDescent="0.2">
      <c r="A744" s="77" t="s">
        <v>62</v>
      </c>
      <c r="B744" s="78" t="s">
        <v>614</v>
      </c>
      <c r="C744" s="78" t="s">
        <v>135</v>
      </c>
      <c r="D744" s="78" t="s">
        <v>50</v>
      </c>
      <c r="E744" s="78" t="s">
        <v>1039</v>
      </c>
      <c r="F744" s="79" t="s">
        <v>1040</v>
      </c>
      <c r="G744" s="80" t="s">
        <v>1041</v>
      </c>
      <c r="H744" s="81">
        <v>42735</v>
      </c>
      <c r="I744" s="82"/>
      <c r="J744" s="83"/>
      <c r="K744" s="84"/>
      <c r="L744" s="84"/>
      <c r="M744" s="84"/>
      <c r="N744" s="84"/>
      <c r="O744" s="84"/>
      <c r="P744" s="84"/>
      <c r="Q744" s="85"/>
      <c r="R744" s="86" t="s">
        <v>1046</v>
      </c>
    </row>
    <row r="745" spans="1:31" ht="382.5" x14ac:dyDescent="0.2">
      <c r="A745" s="68" t="s">
        <v>62</v>
      </c>
      <c r="B745" s="69" t="s">
        <v>614</v>
      </c>
      <c r="C745" s="69" t="s">
        <v>156</v>
      </c>
      <c r="D745" s="69" t="s">
        <v>50</v>
      </c>
      <c r="E745" s="69" t="s">
        <v>684</v>
      </c>
      <c r="F745" s="70" t="s">
        <v>1042</v>
      </c>
      <c r="G745" s="71" t="s">
        <v>683</v>
      </c>
      <c r="H745" s="72">
        <v>42735</v>
      </c>
      <c r="I745" s="73">
        <v>42490</v>
      </c>
      <c r="J745" s="74">
        <v>0.29170000000000001</v>
      </c>
      <c r="K745" s="73"/>
      <c r="L745" s="73"/>
      <c r="M745" s="73"/>
      <c r="N745" s="73"/>
      <c r="O745" s="73"/>
      <c r="P745" s="73"/>
      <c r="Q745" s="75"/>
      <c r="R745" s="76" t="s">
        <v>1047</v>
      </c>
    </row>
    <row r="746" spans="1:31" ht="168.75" x14ac:dyDescent="0.2">
      <c r="A746" s="77" t="s">
        <v>62</v>
      </c>
      <c r="B746" s="78" t="s">
        <v>614</v>
      </c>
      <c r="C746" s="78" t="s">
        <v>135</v>
      </c>
      <c r="D746" s="78" t="s">
        <v>50</v>
      </c>
      <c r="E746" s="78" t="s">
        <v>1043</v>
      </c>
      <c r="F746" s="79" t="s">
        <v>1044</v>
      </c>
      <c r="G746" s="80" t="s">
        <v>683</v>
      </c>
      <c r="H746" s="81">
        <v>42735</v>
      </c>
      <c r="I746" s="82">
        <v>42490</v>
      </c>
      <c r="J746" s="83">
        <v>0.33329999999999999</v>
      </c>
      <c r="K746" s="84"/>
      <c r="L746" s="84"/>
      <c r="M746" s="84"/>
      <c r="N746" s="84"/>
      <c r="O746" s="84"/>
      <c r="P746" s="84"/>
      <c r="Q746" s="85"/>
      <c r="R746" s="86" t="s">
        <v>1045</v>
      </c>
    </row>
    <row r="747" spans="1:31" x14ac:dyDescent="0.2">
      <c r="A747" s="57"/>
      <c r="B747" s="58"/>
      <c r="C747" s="58"/>
      <c r="D747" s="58"/>
      <c r="E747" s="62"/>
      <c r="F747" s="63"/>
      <c r="G747" s="64"/>
      <c r="H747" s="65"/>
      <c r="I747" s="66"/>
      <c r="J747" s="67"/>
      <c r="K747" s="59"/>
      <c r="L747" s="59"/>
      <c r="M747" s="59"/>
      <c r="N747" s="59"/>
      <c r="O747" s="59"/>
      <c r="P747" s="59"/>
      <c r="Q747" s="60"/>
      <c r="R747" s="61"/>
    </row>
    <row r="751" spans="1:31" x14ac:dyDescent="0.2">
      <c r="E751" s="40"/>
      <c r="Q751" s="40"/>
      <c r="R751" s="40"/>
      <c r="S751" s="40"/>
      <c r="T751" s="40"/>
      <c r="U751" s="40"/>
      <c r="V751" s="40"/>
      <c r="W751" s="40"/>
      <c r="X751" s="40"/>
      <c r="Y751" s="40"/>
      <c r="Z751" s="40"/>
      <c r="AA751" s="40"/>
      <c r="AB751" s="40"/>
      <c r="AC751" s="40"/>
      <c r="AD751" s="40"/>
      <c r="AE751" s="40"/>
    </row>
    <row r="752" spans="1:31" x14ac:dyDescent="0.2">
      <c r="E752" s="40"/>
      <c r="Q752" s="40"/>
      <c r="R752" s="40"/>
      <c r="S752" s="40"/>
      <c r="T752" s="40"/>
      <c r="U752" s="40"/>
      <c r="V752" s="40"/>
      <c r="W752" s="40"/>
      <c r="X752" s="40"/>
      <c r="Y752" s="40"/>
      <c r="Z752" s="40"/>
      <c r="AA752" s="40"/>
      <c r="AB752" s="40"/>
      <c r="AC752" s="40"/>
      <c r="AD752" s="40"/>
      <c r="AE752" s="40"/>
    </row>
    <row r="753" spans="5:31" x14ac:dyDescent="0.2">
      <c r="E753" s="40"/>
      <c r="Q753" s="40"/>
      <c r="R753" s="40"/>
      <c r="S753" s="40"/>
      <c r="T753" s="40"/>
      <c r="U753" s="40"/>
      <c r="V753" s="40"/>
      <c r="W753" s="40"/>
      <c r="X753" s="40"/>
      <c r="Y753" s="40"/>
      <c r="Z753" s="40"/>
      <c r="AA753" s="40"/>
      <c r="AB753" s="40"/>
      <c r="AC753" s="40"/>
      <c r="AD753" s="40"/>
      <c r="AE753" s="40"/>
    </row>
    <row r="754" spans="5:31" x14ac:dyDescent="0.2">
      <c r="E754" s="40"/>
      <c r="Q754" s="40"/>
      <c r="R754" s="40"/>
      <c r="S754" s="40"/>
      <c r="T754" s="40"/>
      <c r="U754" s="40"/>
      <c r="V754" s="40"/>
      <c r="W754" s="40"/>
      <c r="X754" s="40"/>
      <c r="Y754" s="40"/>
      <c r="Z754" s="40"/>
      <c r="AA754" s="40"/>
      <c r="AB754" s="40"/>
      <c r="AC754" s="40"/>
      <c r="AD754" s="40"/>
      <c r="AE754" s="40"/>
    </row>
    <row r="755" spans="5:31" x14ac:dyDescent="0.2">
      <c r="E755" s="40"/>
      <c r="Q755" s="40"/>
      <c r="R755" s="40"/>
      <c r="S755" s="40"/>
      <c r="T755" s="40"/>
      <c r="U755" s="40"/>
      <c r="V755" s="40"/>
      <c r="W755" s="40"/>
      <c r="X755" s="40"/>
      <c r="Y755" s="40"/>
      <c r="Z755" s="40"/>
      <c r="AA755" s="40"/>
      <c r="AB755" s="40"/>
      <c r="AC755" s="40"/>
      <c r="AD755" s="40"/>
      <c r="AE755" s="40"/>
    </row>
    <row r="756" spans="5:31" x14ac:dyDescent="0.2">
      <c r="E756" s="40"/>
      <c r="Q756" s="40"/>
      <c r="R756" s="40"/>
      <c r="S756" s="40"/>
      <c r="T756" s="40"/>
      <c r="U756" s="40"/>
      <c r="V756" s="40"/>
      <c r="W756" s="40"/>
      <c r="X756" s="40"/>
      <c r="Y756" s="40"/>
      <c r="Z756" s="40"/>
      <c r="AA756" s="40"/>
      <c r="AB756" s="40"/>
      <c r="AC756" s="40"/>
      <c r="AD756" s="40"/>
      <c r="AE756" s="40"/>
    </row>
    <row r="757" spans="5:31" x14ac:dyDescent="0.2">
      <c r="E757" s="40"/>
      <c r="Q757" s="40"/>
      <c r="R757" s="40"/>
      <c r="S757" s="40"/>
      <c r="T757" s="40"/>
      <c r="U757" s="40"/>
      <c r="V757" s="40"/>
      <c r="W757" s="40"/>
      <c r="X757" s="40"/>
      <c r="Y757" s="40"/>
      <c r="Z757" s="40"/>
      <c r="AA757" s="40"/>
      <c r="AB757" s="40"/>
      <c r="AC757" s="40"/>
      <c r="AD757" s="40"/>
      <c r="AE757" s="40"/>
    </row>
    <row r="758" spans="5:31" x14ac:dyDescent="0.2">
      <c r="E758" s="40"/>
      <c r="Q758" s="40"/>
      <c r="R758" s="40"/>
      <c r="S758" s="40"/>
      <c r="T758" s="40"/>
      <c r="U758" s="40"/>
      <c r="V758" s="40"/>
      <c r="W758" s="40"/>
      <c r="X758" s="40"/>
      <c r="Y758" s="40"/>
      <c r="Z758" s="40"/>
      <c r="AA758" s="40"/>
      <c r="AB758" s="40"/>
      <c r="AC758" s="40"/>
      <c r="AD758" s="40"/>
      <c r="AE758" s="40"/>
    </row>
    <row r="759" spans="5:31" x14ac:dyDescent="0.2">
      <c r="E759" s="40"/>
      <c r="Q759" s="40"/>
      <c r="R759" s="40"/>
      <c r="S759" s="40"/>
      <c r="T759" s="40"/>
      <c r="U759" s="40"/>
      <c r="V759" s="40"/>
      <c r="W759" s="40"/>
      <c r="X759" s="40"/>
      <c r="Y759" s="40"/>
      <c r="Z759" s="40"/>
      <c r="AA759" s="40"/>
      <c r="AB759" s="40"/>
      <c r="AC759" s="40"/>
      <c r="AD759" s="40"/>
      <c r="AE759" s="40"/>
    </row>
    <row r="760" spans="5:31" x14ac:dyDescent="0.2">
      <c r="E760" s="40"/>
      <c r="Q760" s="40"/>
      <c r="R760" s="40"/>
      <c r="S760" s="40"/>
      <c r="T760" s="40"/>
      <c r="U760" s="40"/>
      <c r="V760" s="40"/>
      <c r="W760" s="40"/>
      <c r="X760" s="40"/>
      <c r="Y760" s="40"/>
      <c r="Z760" s="40"/>
      <c r="AA760" s="40"/>
      <c r="AB760" s="40"/>
      <c r="AC760" s="40"/>
      <c r="AD760" s="40"/>
      <c r="AE760" s="40"/>
    </row>
    <row r="761" spans="5:31" x14ac:dyDescent="0.2">
      <c r="E761" s="40"/>
      <c r="Q761" s="40"/>
      <c r="R761" s="40"/>
      <c r="S761" s="40"/>
      <c r="T761" s="40"/>
      <c r="U761" s="40"/>
      <c r="V761" s="40"/>
      <c r="W761" s="40"/>
      <c r="X761" s="40"/>
      <c r="Y761" s="40"/>
      <c r="Z761" s="40"/>
      <c r="AA761" s="40"/>
      <c r="AB761" s="40"/>
      <c r="AC761" s="40"/>
      <c r="AD761" s="40"/>
      <c r="AE761" s="40"/>
    </row>
    <row r="762" spans="5:31" x14ac:dyDescent="0.2">
      <c r="E762" s="40"/>
      <c r="Q762" s="40"/>
      <c r="R762" s="40"/>
      <c r="S762" s="40"/>
      <c r="T762" s="40"/>
      <c r="U762" s="40"/>
      <c r="V762" s="40"/>
      <c r="W762" s="40"/>
      <c r="X762" s="40"/>
      <c r="Y762" s="40"/>
      <c r="Z762" s="40"/>
      <c r="AA762" s="40"/>
      <c r="AB762" s="40"/>
      <c r="AC762" s="40"/>
      <c r="AD762" s="40"/>
      <c r="AE762" s="40"/>
    </row>
    <row r="763" spans="5:31" x14ac:dyDescent="0.2">
      <c r="E763" s="40"/>
      <c r="Q763" s="40"/>
      <c r="R763" s="40"/>
      <c r="S763" s="40"/>
      <c r="T763" s="40"/>
      <c r="U763" s="40"/>
      <c r="V763" s="40"/>
      <c r="W763" s="40"/>
      <c r="X763" s="40"/>
      <c r="Y763" s="40"/>
      <c r="Z763" s="40"/>
      <c r="AA763" s="40"/>
      <c r="AB763" s="40"/>
      <c r="AC763" s="40"/>
      <c r="AD763" s="40"/>
      <c r="AE763" s="40"/>
    </row>
    <row r="764" spans="5:31" x14ac:dyDescent="0.2">
      <c r="E764" s="40"/>
      <c r="Q764" s="40"/>
      <c r="R764" s="40"/>
      <c r="S764" s="40"/>
      <c r="T764" s="40"/>
      <c r="U764" s="40"/>
      <c r="V764" s="40"/>
      <c r="W764" s="40"/>
      <c r="X764" s="40"/>
      <c r="Y764" s="40"/>
      <c r="Z764" s="40"/>
      <c r="AA764" s="40"/>
      <c r="AB764" s="40"/>
      <c r="AC764" s="40"/>
      <c r="AD764" s="40"/>
      <c r="AE764" s="40"/>
    </row>
    <row r="765" spans="5:31" x14ac:dyDescent="0.2">
      <c r="E765" s="40"/>
      <c r="Q765" s="40"/>
      <c r="R765" s="40"/>
      <c r="S765" s="40"/>
      <c r="T765" s="40"/>
      <c r="U765" s="40"/>
      <c r="V765" s="40"/>
      <c r="W765" s="40"/>
      <c r="X765" s="40"/>
      <c r="Y765" s="40"/>
      <c r="Z765" s="40"/>
      <c r="AA765" s="40"/>
      <c r="AB765" s="40"/>
      <c r="AC765" s="40"/>
      <c r="AD765" s="40"/>
      <c r="AE765" s="40"/>
    </row>
    <row r="1015" spans="2:65" s="2" customFormat="1" ht="12.75" customHeight="1" x14ac:dyDescent="0.2">
      <c r="B1015" s="1"/>
      <c r="C1015" s="1"/>
      <c r="E1015" s="1"/>
      <c r="F1015" s="40"/>
      <c r="G1015" s="40"/>
      <c r="H1015" s="40"/>
      <c r="I1015" s="40"/>
      <c r="J1015" s="40"/>
      <c r="K1015" s="40"/>
      <c r="L1015" s="40"/>
      <c r="M1015" s="40"/>
      <c r="N1015" s="40"/>
      <c r="O1015" s="40"/>
      <c r="P1015" s="40"/>
      <c r="Q1015" s="39"/>
      <c r="R1015" s="39"/>
      <c r="S1015" s="39"/>
      <c r="T1015" s="39"/>
      <c r="U1015" s="39"/>
      <c r="V1015" s="39"/>
      <c r="W1015" s="39"/>
      <c r="X1015" s="39"/>
      <c r="Y1015" s="39"/>
      <c r="Z1015" s="39"/>
      <c r="AA1015" s="39"/>
      <c r="AB1015" s="39"/>
      <c r="AC1015" s="39"/>
      <c r="AD1015" s="39"/>
      <c r="AE1015" s="39"/>
      <c r="AF1015" s="39"/>
      <c r="AG1015" s="39"/>
      <c r="AH1015" s="39"/>
      <c r="AI1015" s="39"/>
      <c r="AJ1015" s="39"/>
      <c r="AK1015" s="39"/>
      <c r="AL1015" s="39"/>
      <c r="AM1015" s="39"/>
      <c r="AN1015" s="39"/>
      <c r="AO1015" s="39"/>
      <c r="AP1015" s="39"/>
      <c r="AQ1015" s="39"/>
      <c r="AR1015" s="39"/>
      <c r="AS1015" s="39"/>
      <c r="AT1015" s="39"/>
      <c r="AU1015" s="39"/>
      <c r="AV1015" s="39"/>
      <c r="AW1015" s="39"/>
      <c r="AX1015" s="39"/>
      <c r="AY1015" s="39"/>
      <c r="AZ1015" s="39"/>
      <c r="BA1015" s="39"/>
      <c r="BB1015" s="39"/>
      <c r="BC1015" s="39"/>
      <c r="BD1015" s="39"/>
      <c r="BE1015" s="39"/>
      <c r="BF1015" s="39"/>
      <c r="BG1015" s="39"/>
      <c r="BH1015" s="39"/>
      <c r="BI1015" s="40"/>
      <c r="BJ1015" s="40"/>
      <c r="BK1015" s="40"/>
      <c r="BL1015" s="40"/>
      <c r="BM1015" s="40"/>
    </row>
    <row r="1016" spans="2:65" s="2" customFormat="1" ht="12.75" customHeight="1" x14ac:dyDescent="0.2">
      <c r="B1016" s="1"/>
      <c r="C1016" s="1"/>
      <c r="E1016" s="1"/>
      <c r="F1016" s="40"/>
      <c r="G1016" s="40"/>
      <c r="H1016" s="40"/>
      <c r="I1016" s="40"/>
      <c r="J1016" s="40"/>
      <c r="K1016" s="40"/>
      <c r="L1016" s="40"/>
      <c r="M1016" s="40"/>
      <c r="N1016" s="40"/>
      <c r="O1016" s="40"/>
      <c r="P1016" s="40"/>
      <c r="Q1016" s="39"/>
      <c r="R1016" s="39"/>
      <c r="S1016" s="39"/>
      <c r="T1016" s="39"/>
      <c r="U1016" s="39"/>
      <c r="V1016" s="39"/>
      <c r="W1016" s="39"/>
      <c r="X1016" s="39"/>
      <c r="Y1016" s="39"/>
      <c r="Z1016" s="39"/>
      <c r="AA1016" s="39"/>
      <c r="AB1016" s="39"/>
      <c r="AC1016" s="39"/>
      <c r="AD1016" s="39"/>
      <c r="AE1016" s="39"/>
      <c r="AF1016" s="39"/>
      <c r="AG1016" s="39"/>
      <c r="AH1016" s="39"/>
      <c r="AI1016" s="39"/>
      <c r="AJ1016" s="39"/>
      <c r="AK1016" s="39"/>
      <c r="AL1016" s="39"/>
      <c r="AM1016" s="39"/>
      <c r="AN1016" s="39"/>
      <c r="AO1016" s="39"/>
      <c r="AP1016" s="39"/>
      <c r="AQ1016" s="39"/>
      <c r="AR1016" s="39"/>
      <c r="AS1016" s="39"/>
      <c r="AT1016" s="39"/>
      <c r="AU1016" s="39"/>
      <c r="AV1016" s="39"/>
      <c r="AW1016" s="39"/>
      <c r="AX1016" s="39"/>
      <c r="AY1016" s="39"/>
      <c r="AZ1016" s="39"/>
      <c r="BA1016" s="39"/>
      <c r="BB1016" s="39"/>
      <c r="BC1016" s="39"/>
      <c r="BD1016" s="39"/>
      <c r="BE1016" s="39"/>
      <c r="BF1016" s="39"/>
      <c r="BG1016" s="39"/>
      <c r="BH1016" s="39"/>
      <c r="BI1016" s="40"/>
      <c r="BJ1016" s="40"/>
      <c r="BK1016" s="40"/>
      <c r="BL1016" s="40"/>
      <c r="BM1016" s="40"/>
    </row>
    <row r="1017" spans="2:65" s="2" customFormat="1" ht="12.75" customHeight="1" x14ac:dyDescent="0.2">
      <c r="B1017" s="1"/>
      <c r="C1017" s="1"/>
      <c r="E1017" s="1"/>
      <c r="F1017" s="40"/>
      <c r="G1017" s="40"/>
      <c r="H1017" s="40"/>
      <c r="I1017" s="40"/>
      <c r="J1017" s="40"/>
      <c r="K1017" s="40"/>
      <c r="L1017" s="40"/>
      <c r="M1017" s="40"/>
      <c r="N1017" s="40"/>
      <c r="O1017" s="40"/>
      <c r="P1017" s="40"/>
      <c r="Q1017" s="39"/>
      <c r="R1017" s="39"/>
      <c r="S1017" s="39"/>
      <c r="T1017" s="39"/>
      <c r="U1017" s="39"/>
      <c r="V1017" s="39"/>
      <c r="W1017" s="39"/>
      <c r="X1017" s="39"/>
      <c r="Y1017" s="39"/>
      <c r="Z1017" s="39"/>
      <c r="AA1017" s="39"/>
      <c r="AB1017" s="39"/>
      <c r="AC1017" s="39"/>
      <c r="AD1017" s="39"/>
      <c r="AE1017" s="39"/>
      <c r="AF1017" s="39"/>
      <c r="AG1017" s="39"/>
      <c r="AH1017" s="39"/>
      <c r="AI1017" s="39"/>
      <c r="AJ1017" s="39"/>
      <c r="AK1017" s="39"/>
      <c r="AL1017" s="39"/>
      <c r="AM1017" s="39"/>
      <c r="AN1017" s="39"/>
      <c r="AO1017" s="39"/>
      <c r="AP1017" s="39"/>
      <c r="AQ1017" s="39"/>
      <c r="AR1017" s="39"/>
      <c r="AS1017" s="39"/>
      <c r="AT1017" s="39"/>
      <c r="AU1017" s="39"/>
      <c r="AV1017" s="39"/>
      <c r="AW1017" s="39"/>
      <c r="AX1017" s="39"/>
      <c r="AY1017" s="39"/>
      <c r="AZ1017" s="39"/>
      <c r="BA1017" s="39"/>
      <c r="BB1017" s="39"/>
      <c r="BC1017" s="39"/>
      <c r="BD1017" s="39"/>
      <c r="BE1017" s="39"/>
      <c r="BF1017" s="39"/>
      <c r="BG1017" s="39"/>
      <c r="BH1017" s="39"/>
      <c r="BI1017" s="40"/>
      <c r="BJ1017" s="40"/>
      <c r="BK1017" s="40"/>
      <c r="BL1017" s="40"/>
      <c r="BM1017" s="40"/>
    </row>
    <row r="1018" spans="2:65" s="2" customFormat="1" ht="12.75" customHeight="1" x14ac:dyDescent="0.2">
      <c r="B1018" s="1"/>
      <c r="C1018" s="1"/>
      <c r="E1018" s="1"/>
      <c r="F1018" s="40"/>
      <c r="G1018" s="40"/>
      <c r="H1018" s="40"/>
      <c r="I1018" s="40"/>
      <c r="J1018" s="40"/>
      <c r="K1018" s="40"/>
      <c r="L1018" s="40"/>
      <c r="M1018" s="40"/>
      <c r="N1018" s="40"/>
      <c r="O1018" s="40"/>
      <c r="P1018" s="40"/>
      <c r="Q1018" s="39"/>
      <c r="R1018" s="39"/>
      <c r="S1018" s="39"/>
      <c r="T1018" s="39"/>
      <c r="U1018" s="39"/>
      <c r="V1018" s="39"/>
      <c r="W1018" s="39"/>
      <c r="X1018" s="39"/>
      <c r="Y1018" s="39"/>
      <c r="Z1018" s="39"/>
      <c r="AA1018" s="39"/>
      <c r="AB1018" s="39"/>
      <c r="AC1018" s="39"/>
      <c r="AD1018" s="39"/>
      <c r="AE1018" s="39"/>
      <c r="AF1018" s="39"/>
      <c r="AG1018" s="39"/>
      <c r="AH1018" s="39"/>
      <c r="AI1018" s="39"/>
      <c r="AJ1018" s="39"/>
      <c r="AK1018" s="39"/>
      <c r="AL1018" s="39"/>
      <c r="AM1018" s="39"/>
      <c r="AN1018" s="39"/>
      <c r="AO1018" s="39"/>
      <c r="AP1018" s="39"/>
      <c r="AQ1018" s="39"/>
      <c r="AR1018" s="39"/>
      <c r="AS1018" s="39"/>
      <c r="AT1018" s="39"/>
      <c r="AU1018" s="39"/>
      <c r="AV1018" s="39"/>
      <c r="AW1018" s="39"/>
      <c r="AX1018" s="39"/>
      <c r="AY1018" s="39"/>
      <c r="AZ1018" s="39"/>
      <c r="BA1018" s="39"/>
      <c r="BB1018" s="39"/>
      <c r="BC1018" s="39"/>
      <c r="BD1018" s="39"/>
      <c r="BE1018" s="39"/>
      <c r="BF1018" s="39"/>
      <c r="BG1018" s="39"/>
      <c r="BH1018" s="39"/>
      <c r="BI1018" s="40"/>
      <c r="BJ1018" s="40"/>
      <c r="BK1018" s="40"/>
      <c r="BL1018" s="40"/>
      <c r="BM1018" s="40"/>
    </row>
    <row r="1019" spans="2:65" s="2" customFormat="1" ht="12.75" customHeight="1" x14ac:dyDescent="0.2">
      <c r="B1019" s="1"/>
      <c r="C1019" s="1"/>
      <c r="E1019" s="1"/>
      <c r="F1019" s="40"/>
      <c r="G1019" s="40"/>
      <c r="H1019" s="40"/>
      <c r="I1019" s="40"/>
      <c r="J1019" s="40"/>
      <c r="K1019" s="40"/>
      <c r="L1019" s="40"/>
      <c r="M1019" s="40"/>
      <c r="N1019" s="40"/>
      <c r="O1019" s="40"/>
      <c r="P1019" s="40"/>
      <c r="Q1019" s="39"/>
      <c r="R1019" s="39"/>
      <c r="S1019" s="39"/>
      <c r="T1019" s="39"/>
      <c r="U1019" s="39"/>
      <c r="V1019" s="39"/>
      <c r="W1019" s="39"/>
      <c r="X1019" s="39"/>
      <c r="Y1019" s="39"/>
      <c r="Z1019" s="39"/>
      <c r="AA1019" s="39"/>
      <c r="AB1019" s="39"/>
      <c r="AC1019" s="39"/>
      <c r="AD1019" s="39"/>
      <c r="AE1019" s="39"/>
      <c r="AF1019" s="39"/>
      <c r="AG1019" s="39"/>
      <c r="AH1019" s="39"/>
      <c r="AI1019" s="39"/>
      <c r="AJ1019" s="39"/>
      <c r="AK1019" s="39"/>
      <c r="AL1019" s="39"/>
      <c r="AM1019" s="39"/>
      <c r="AN1019" s="39"/>
      <c r="AO1019" s="39"/>
      <c r="AP1019" s="39"/>
      <c r="AQ1019" s="39"/>
      <c r="AR1019" s="39"/>
      <c r="AS1019" s="39"/>
      <c r="AT1019" s="39"/>
      <c r="AU1019" s="39"/>
      <c r="AV1019" s="39"/>
      <c r="AW1019" s="39"/>
      <c r="AX1019" s="39"/>
      <c r="AY1019" s="39"/>
      <c r="AZ1019" s="39"/>
      <c r="BA1019" s="39"/>
      <c r="BB1019" s="39"/>
      <c r="BC1019" s="39"/>
      <c r="BD1019" s="39"/>
      <c r="BE1019" s="39"/>
      <c r="BF1019" s="39"/>
      <c r="BG1019" s="39"/>
      <c r="BH1019" s="39"/>
      <c r="BI1019" s="40"/>
      <c r="BJ1019" s="40"/>
      <c r="BK1019" s="40"/>
      <c r="BL1019" s="40"/>
      <c r="BM1019" s="40"/>
    </row>
    <row r="1020" spans="2:65" s="2" customFormat="1" ht="12.75" customHeight="1" x14ac:dyDescent="0.2">
      <c r="B1020" s="1"/>
      <c r="C1020" s="1"/>
      <c r="E1020" s="1"/>
      <c r="F1020" s="40"/>
      <c r="G1020" s="40"/>
      <c r="H1020" s="40"/>
      <c r="I1020" s="40"/>
      <c r="J1020" s="40"/>
      <c r="K1020" s="40"/>
      <c r="L1020" s="40"/>
      <c r="M1020" s="40"/>
      <c r="N1020" s="40"/>
      <c r="O1020" s="40"/>
      <c r="P1020" s="40"/>
      <c r="Q1020" s="39"/>
      <c r="R1020" s="39"/>
      <c r="S1020" s="39"/>
      <c r="T1020" s="39"/>
      <c r="U1020" s="39"/>
      <c r="V1020" s="39"/>
      <c r="W1020" s="39"/>
      <c r="X1020" s="39"/>
      <c r="Y1020" s="39"/>
      <c r="Z1020" s="39"/>
      <c r="AA1020" s="39"/>
      <c r="AB1020" s="39"/>
      <c r="AC1020" s="39"/>
      <c r="AD1020" s="39"/>
      <c r="AE1020" s="39"/>
      <c r="AF1020" s="39"/>
      <c r="AG1020" s="39"/>
      <c r="AH1020" s="39"/>
      <c r="AI1020" s="39"/>
      <c r="AJ1020" s="39"/>
      <c r="AK1020" s="39"/>
      <c r="AL1020" s="39"/>
      <c r="AM1020" s="39"/>
      <c r="AN1020" s="39"/>
      <c r="AO1020" s="39"/>
      <c r="AP1020" s="39"/>
      <c r="AQ1020" s="39"/>
      <c r="AR1020" s="39"/>
      <c r="AS1020" s="39"/>
      <c r="AT1020" s="39"/>
      <c r="AU1020" s="39"/>
      <c r="AV1020" s="39"/>
      <c r="AW1020" s="39"/>
      <c r="AX1020" s="39"/>
      <c r="AY1020" s="39"/>
      <c r="AZ1020" s="39"/>
      <c r="BA1020" s="39"/>
      <c r="BB1020" s="39"/>
      <c r="BC1020" s="39"/>
      <c r="BD1020" s="39"/>
      <c r="BE1020" s="39"/>
      <c r="BF1020" s="39"/>
      <c r="BG1020" s="39"/>
      <c r="BH1020" s="39"/>
      <c r="BI1020" s="40"/>
      <c r="BJ1020" s="40"/>
      <c r="BK1020" s="40"/>
      <c r="BL1020" s="40"/>
      <c r="BM1020" s="40"/>
    </row>
    <row r="1021" spans="2:65" s="2" customFormat="1" ht="12.75" customHeight="1" x14ac:dyDescent="0.2">
      <c r="B1021" s="1"/>
      <c r="C1021" s="1"/>
      <c r="E1021" s="1"/>
      <c r="F1021" s="40"/>
      <c r="G1021" s="40"/>
      <c r="H1021" s="40"/>
      <c r="I1021" s="40"/>
      <c r="J1021" s="40"/>
      <c r="K1021" s="40"/>
      <c r="L1021" s="40"/>
      <c r="M1021" s="40"/>
      <c r="N1021" s="40"/>
      <c r="O1021" s="40"/>
      <c r="P1021" s="40"/>
      <c r="Q1021" s="39"/>
      <c r="R1021" s="39"/>
      <c r="S1021" s="39"/>
      <c r="T1021" s="39"/>
      <c r="U1021" s="39"/>
      <c r="V1021" s="39"/>
      <c r="W1021" s="39"/>
      <c r="X1021" s="39"/>
      <c r="Y1021" s="39"/>
      <c r="Z1021" s="39"/>
      <c r="AA1021" s="39"/>
      <c r="AB1021" s="39"/>
      <c r="AC1021" s="39"/>
      <c r="AD1021" s="39"/>
      <c r="AE1021" s="39"/>
      <c r="AF1021" s="39"/>
      <c r="AG1021" s="39"/>
      <c r="AH1021" s="39"/>
      <c r="AI1021" s="39"/>
      <c r="AJ1021" s="39"/>
      <c r="AK1021" s="39"/>
      <c r="AL1021" s="39"/>
      <c r="AM1021" s="39"/>
      <c r="AN1021" s="39"/>
      <c r="AO1021" s="39"/>
      <c r="AP1021" s="39"/>
      <c r="AQ1021" s="39"/>
      <c r="AR1021" s="39"/>
      <c r="AS1021" s="39"/>
      <c r="AT1021" s="39"/>
      <c r="AU1021" s="39"/>
      <c r="AV1021" s="39"/>
      <c r="AW1021" s="39"/>
      <c r="AX1021" s="39"/>
      <c r="AY1021" s="39"/>
      <c r="AZ1021" s="39"/>
      <c r="BA1021" s="39"/>
      <c r="BB1021" s="39"/>
      <c r="BC1021" s="39"/>
      <c r="BD1021" s="39"/>
      <c r="BE1021" s="39"/>
      <c r="BF1021" s="39"/>
      <c r="BG1021" s="39"/>
      <c r="BH1021" s="39"/>
      <c r="BI1021" s="40"/>
      <c r="BJ1021" s="40"/>
      <c r="BK1021" s="40"/>
      <c r="BL1021" s="40"/>
      <c r="BM1021" s="40"/>
    </row>
    <row r="1022" spans="2:65" s="2" customFormat="1" ht="12.75" customHeight="1" x14ac:dyDescent="0.2">
      <c r="B1022" s="1"/>
      <c r="C1022" s="1"/>
      <c r="E1022" s="1"/>
      <c r="F1022" s="40"/>
      <c r="G1022" s="40"/>
      <c r="H1022" s="40"/>
      <c r="I1022" s="40"/>
      <c r="J1022" s="40"/>
      <c r="K1022" s="40"/>
      <c r="L1022" s="40"/>
      <c r="M1022" s="40"/>
      <c r="N1022" s="40"/>
      <c r="O1022" s="40"/>
      <c r="P1022" s="40"/>
      <c r="Q1022" s="39"/>
      <c r="R1022" s="39"/>
      <c r="S1022" s="39"/>
      <c r="T1022" s="39"/>
      <c r="U1022" s="39"/>
      <c r="V1022" s="39"/>
      <c r="W1022" s="39"/>
      <c r="X1022" s="39"/>
      <c r="Y1022" s="39"/>
      <c r="Z1022" s="39"/>
      <c r="AA1022" s="39"/>
      <c r="AB1022" s="39"/>
      <c r="AC1022" s="39"/>
      <c r="AD1022" s="39"/>
      <c r="AE1022" s="39"/>
      <c r="AF1022" s="39"/>
      <c r="AG1022" s="39"/>
      <c r="AH1022" s="39"/>
      <c r="AI1022" s="39"/>
      <c r="AJ1022" s="39"/>
      <c r="AK1022" s="39"/>
      <c r="AL1022" s="39"/>
      <c r="AM1022" s="39"/>
      <c r="AN1022" s="39"/>
      <c r="AO1022" s="39"/>
      <c r="AP1022" s="39"/>
      <c r="AQ1022" s="39"/>
      <c r="AR1022" s="39"/>
      <c r="AS1022" s="39"/>
      <c r="AT1022" s="39"/>
      <c r="AU1022" s="39"/>
      <c r="AV1022" s="39"/>
      <c r="AW1022" s="39"/>
      <c r="AX1022" s="39"/>
      <c r="AY1022" s="39"/>
      <c r="AZ1022" s="39"/>
      <c r="BA1022" s="39"/>
      <c r="BB1022" s="39"/>
      <c r="BC1022" s="39"/>
      <c r="BD1022" s="39"/>
      <c r="BE1022" s="39"/>
      <c r="BF1022" s="39"/>
      <c r="BG1022" s="39"/>
      <c r="BH1022" s="39"/>
      <c r="BI1022" s="40"/>
      <c r="BJ1022" s="40"/>
      <c r="BK1022" s="40"/>
      <c r="BL1022" s="40"/>
      <c r="BM1022" s="40"/>
    </row>
    <row r="1023" spans="2:65" s="2" customFormat="1" ht="12.75" customHeight="1" x14ac:dyDescent="0.2">
      <c r="B1023" s="1"/>
      <c r="C1023" s="1"/>
      <c r="E1023" s="1"/>
      <c r="F1023" s="40"/>
      <c r="G1023" s="40"/>
      <c r="H1023" s="40"/>
      <c r="I1023" s="40"/>
      <c r="J1023" s="40"/>
      <c r="K1023" s="40"/>
      <c r="L1023" s="40"/>
      <c r="M1023" s="40"/>
      <c r="N1023" s="40"/>
      <c r="O1023" s="40"/>
      <c r="P1023" s="40"/>
      <c r="Q1023" s="39"/>
      <c r="R1023" s="39"/>
      <c r="S1023" s="39"/>
      <c r="T1023" s="39"/>
      <c r="U1023" s="39"/>
      <c r="V1023" s="39"/>
      <c r="W1023" s="39"/>
      <c r="X1023" s="39"/>
      <c r="Y1023" s="39"/>
      <c r="Z1023" s="39"/>
      <c r="AA1023" s="39"/>
      <c r="AB1023" s="39"/>
      <c r="AC1023" s="39"/>
      <c r="AD1023" s="39"/>
      <c r="AE1023" s="39"/>
      <c r="AF1023" s="39"/>
      <c r="AG1023" s="39"/>
      <c r="AH1023" s="39"/>
      <c r="AI1023" s="39"/>
      <c r="AJ1023" s="39"/>
      <c r="AK1023" s="39"/>
      <c r="AL1023" s="39"/>
      <c r="AM1023" s="39"/>
      <c r="AN1023" s="39"/>
      <c r="AO1023" s="39"/>
      <c r="AP1023" s="39"/>
      <c r="AQ1023" s="39"/>
      <c r="AR1023" s="39"/>
      <c r="AS1023" s="39"/>
      <c r="AT1023" s="39"/>
      <c r="AU1023" s="39"/>
      <c r="AV1023" s="39"/>
      <c r="AW1023" s="39"/>
      <c r="AX1023" s="39"/>
      <c r="AY1023" s="39"/>
      <c r="AZ1023" s="39"/>
      <c r="BA1023" s="39"/>
      <c r="BB1023" s="39"/>
      <c r="BC1023" s="39"/>
      <c r="BD1023" s="39"/>
      <c r="BE1023" s="39"/>
      <c r="BF1023" s="39"/>
      <c r="BG1023" s="39"/>
      <c r="BH1023" s="39"/>
      <c r="BI1023" s="40"/>
      <c r="BJ1023" s="40"/>
      <c r="BK1023" s="40"/>
      <c r="BL1023" s="40"/>
      <c r="BM1023" s="40"/>
    </row>
    <row r="1024" spans="2:65" s="2" customFormat="1" ht="12.75" customHeight="1" x14ac:dyDescent="0.2">
      <c r="B1024" s="1"/>
      <c r="C1024" s="1"/>
      <c r="E1024" s="1"/>
      <c r="F1024" s="40"/>
      <c r="G1024" s="40"/>
      <c r="H1024" s="40"/>
      <c r="I1024" s="40"/>
      <c r="J1024" s="40"/>
      <c r="K1024" s="40"/>
      <c r="L1024" s="40"/>
      <c r="M1024" s="40"/>
      <c r="N1024" s="40"/>
      <c r="O1024" s="40"/>
      <c r="P1024" s="40"/>
      <c r="Q1024" s="39"/>
      <c r="R1024" s="39"/>
      <c r="S1024" s="39"/>
      <c r="T1024" s="39"/>
      <c r="U1024" s="39"/>
      <c r="V1024" s="39"/>
      <c r="W1024" s="39"/>
      <c r="X1024" s="39"/>
      <c r="Y1024" s="39"/>
      <c r="Z1024" s="39"/>
      <c r="AA1024" s="39"/>
      <c r="AB1024" s="39"/>
      <c r="AC1024" s="39"/>
      <c r="AD1024" s="39"/>
      <c r="AE1024" s="39"/>
      <c r="AF1024" s="39"/>
      <c r="AG1024" s="39"/>
      <c r="AH1024" s="39"/>
      <c r="AI1024" s="39"/>
      <c r="AJ1024" s="39"/>
      <c r="AK1024" s="39"/>
      <c r="AL1024" s="39"/>
      <c r="AM1024" s="39"/>
      <c r="AN1024" s="39"/>
      <c r="AO1024" s="39"/>
      <c r="AP1024" s="39"/>
      <c r="AQ1024" s="39"/>
      <c r="AR1024" s="39"/>
      <c r="AS1024" s="39"/>
      <c r="AT1024" s="39"/>
      <c r="AU1024" s="39"/>
      <c r="AV1024" s="39"/>
      <c r="AW1024" s="39"/>
      <c r="AX1024" s="39"/>
      <c r="AY1024" s="39"/>
      <c r="AZ1024" s="39"/>
      <c r="BA1024" s="39"/>
      <c r="BB1024" s="39"/>
      <c r="BC1024" s="39"/>
      <c r="BD1024" s="39"/>
      <c r="BE1024" s="39"/>
      <c r="BF1024" s="39"/>
      <c r="BG1024" s="39"/>
      <c r="BH1024" s="39"/>
      <c r="BI1024" s="40"/>
      <c r="BJ1024" s="40"/>
      <c r="BK1024" s="40"/>
      <c r="BL1024" s="40"/>
      <c r="BM1024" s="40"/>
    </row>
    <row r="1025" spans="2:65" s="2" customFormat="1" ht="12.75" customHeight="1" x14ac:dyDescent="0.2">
      <c r="B1025" s="1"/>
      <c r="C1025" s="1"/>
      <c r="E1025" s="1"/>
      <c r="F1025" s="40"/>
      <c r="G1025" s="40"/>
      <c r="H1025" s="40"/>
      <c r="I1025" s="40"/>
      <c r="J1025" s="40"/>
      <c r="K1025" s="40"/>
      <c r="L1025" s="40"/>
      <c r="M1025" s="40"/>
      <c r="N1025" s="40"/>
      <c r="O1025" s="40"/>
      <c r="P1025" s="40"/>
      <c r="Q1025" s="39"/>
      <c r="R1025" s="39"/>
      <c r="S1025" s="39"/>
      <c r="T1025" s="39"/>
      <c r="U1025" s="39"/>
      <c r="V1025" s="39"/>
      <c r="W1025" s="39"/>
      <c r="X1025" s="39"/>
      <c r="Y1025" s="39"/>
      <c r="Z1025" s="39"/>
      <c r="AA1025" s="39"/>
      <c r="AB1025" s="39"/>
      <c r="AC1025" s="39"/>
      <c r="AD1025" s="39"/>
      <c r="AE1025" s="39"/>
      <c r="AF1025" s="39"/>
      <c r="AG1025" s="39"/>
      <c r="AH1025" s="39"/>
      <c r="AI1025" s="39"/>
      <c r="AJ1025" s="39"/>
      <c r="AK1025" s="39"/>
      <c r="AL1025" s="39"/>
      <c r="AM1025" s="39"/>
      <c r="AN1025" s="39"/>
      <c r="AO1025" s="39"/>
      <c r="AP1025" s="39"/>
      <c r="AQ1025" s="39"/>
      <c r="AR1025" s="39"/>
      <c r="AS1025" s="39"/>
      <c r="AT1025" s="39"/>
      <c r="AU1025" s="39"/>
      <c r="AV1025" s="39"/>
      <c r="AW1025" s="39"/>
      <c r="AX1025" s="39"/>
      <c r="AY1025" s="39"/>
      <c r="AZ1025" s="39"/>
      <c r="BA1025" s="39"/>
      <c r="BB1025" s="39"/>
      <c r="BC1025" s="39"/>
      <c r="BD1025" s="39"/>
      <c r="BE1025" s="39"/>
      <c r="BF1025" s="39"/>
      <c r="BG1025" s="39"/>
      <c r="BH1025" s="39"/>
      <c r="BI1025" s="40"/>
      <c r="BJ1025" s="40"/>
      <c r="BK1025" s="40"/>
      <c r="BL1025" s="40"/>
      <c r="BM1025" s="40"/>
    </row>
    <row r="1026" spans="2:65" s="2" customFormat="1" ht="12.75" customHeight="1" x14ac:dyDescent="0.2">
      <c r="B1026" s="1"/>
      <c r="C1026" s="1"/>
      <c r="E1026" s="1"/>
      <c r="F1026" s="40"/>
      <c r="G1026" s="40"/>
      <c r="H1026" s="40"/>
      <c r="I1026" s="40"/>
      <c r="J1026" s="40"/>
      <c r="K1026" s="40"/>
      <c r="L1026" s="40"/>
      <c r="M1026" s="40"/>
      <c r="N1026" s="40"/>
      <c r="O1026" s="40"/>
      <c r="P1026" s="40"/>
      <c r="Q1026" s="39"/>
      <c r="R1026" s="39"/>
      <c r="S1026" s="39"/>
      <c r="T1026" s="39"/>
      <c r="U1026" s="39"/>
      <c r="V1026" s="39"/>
      <c r="W1026" s="39"/>
      <c r="X1026" s="39"/>
      <c r="Y1026" s="39"/>
      <c r="Z1026" s="39"/>
      <c r="AA1026" s="39"/>
      <c r="AB1026" s="39"/>
      <c r="AC1026" s="39"/>
      <c r="AD1026" s="39"/>
      <c r="AE1026" s="39"/>
      <c r="AF1026" s="39"/>
      <c r="AG1026" s="39"/>
      <c r="AH1026" s="39"/>
      <c r="AI1026" s="39"/>
      <c r="AJ1026" s="39"/>
      <c r="AK1026" s="39"/>
      <c r="AL1026" s="39"/>
      <c r="AM1026" s="39"/>
      <c r="AN1026" s="39"/>
      <c r="AO1026" s="39"/>
      <c r="AP1026" s="39"/>
      <c r="AQ1026" s="39"/>
      <c r="AR1026" s="39"/>
      <c r="AS1026" s="39"/>
      <c r="AT1026" s="39"/>
      <c r="AU1026" s="39"/>
      <c r="AV1026" s="39"/>
      <c r="AW1026" s="39"/>
      <c r="AX1026" s="39"/>
      <c r="AY1026" s="39"/>
      <c r="AZ1026" s="39"/>
      <c r="BA1026" s="39"/>
      <c r="BB1026" s="39"/>
      <c r="BC1026" s="39"/>
      <c r="BD1026" s="39"/>
      <c r="BE1026" s="39"/>
      <c r="BF1026" s="39"/>
      <c r="BG1026" s="39"/>
      <c r="BH1026" s="39"/>
      <c r="BI1026" s="40"/>
      <c r="BJ1026" s="40"/>
      <c r="BK1026" s="40"/>
      <c r="BL1026" s="40"/>
      <c r="BM1026" s="40"/>
    </row>
    <row r="1027" spans="2:65" s="2" customFormat="1" ht="12.75" customHeight="1" x14ac:dyDescent="0.2">
      <c r="B1027" s="1"/>
      <c r="C1027" s="1"/>
      <c r="E1027" s="1"/>
      <c r="F1027" s="40"/>
      <c r="G1027" s="40"/>
      <c r="H1027" s="40"/>
      <c r="I1027" s="40"/>
      <c r="J1027" s="40"/>
      <c r="K1027" s="40"/>
      <c r="L1027" s="40"/>
      <c r="M1027" s="40"/>
      <c r="N1027" s="40"/>
      <c r="O1027" s="40"/>
      <c r="P1027" s="40"/>
      <c r="Q1027" s="39"/>
      <c r="R1027" s="39"/>
      <c r="S1027" s="39"/>
      <c r="T1027" s="39"/>
      <c r="U1027" s="39"/>
      <c r="V1027" s="39"/>
      <c r="W1027" s="39"/>
      <c r="X1027" s="39"/>
      <c r="Y1027" s="39"/>
      <c r="Z1027" s="39"/>
      <c r="AA1027" s="39"/>
      <c r="AB1027" s="39"/>
      <c r="AC1027" s="39"/>
      <c r="AD1027" s="39"/>
      <c r="AE1027" s="39"/>
      <c r="AF1027" s="39"/>
      <c r="AG1027" s="39"/>
      <c r="AH1027" s="39"/>
      <c r="AI1027" s="39"/>
      <c r="AJ1027" s="39"/>
      <c r="AK1027" s="39"/>
      <c r="AL1027" s="39"/>
      <c r="AM1027" s="39"/>
      <c r="AN1027" s="39"/>
      <c r="AO1027" s="39"/>
      <c r="AP1027" s="39"/>
      <c r="AQ1027" s="39"/>
      <c r="AR1027" s="39"/>
      <c r="AS1027" s="39"/>
      <c r="AT1027" s="39"/>
      <c r="AU1027" s="39"/>
      <c r="AV1027" s="39"/>
      <c r="AW1027" s="39"/>
      <c r="AX1027" s="39"/>
      <c r="AY1027" s="39"/>
      <c r="AZ1027" s="39"/>
      <c r="BA1027" s="39"/>
      <c r="BB1027" s="39"/>
      <c r="BC1027" s="39"/>
      <c r="BD1027" s="39"/>
      <c r="BE1027" s="39"/>
      <c r="BF1027" s="39"/>
      <c r="BG1027" s="39"/>
      <c r="BH1027" s="39"/>
      <c r="BI1027" s="40"/>
      <c r="BJ1027" s="40"/>
      <c r="BK1027" s="40"/>
      <c r="BL1027" s="40"/>
      <c r="BM1027" s="40"/>
    </row>
    <row r="1028" spans="2:65" s="2" customFormat="1" ht="12.75" customHeight="1" x14ac:dyDescent="0.2">
      <c r="B1028" s="1"/>
      <c r="C1028" s="1"/>
      <c r="E1028" s="1"/>
      <c r="F1028" s="40"/>
      <c r="G1028" s="40"/>
      <c r="H1028" s="40"/>
      <c r="I1028" s="40"/>
      <c r="J1028" s="40"/>
      <c r="K1028" s="40"/>
      <c r="L1028" s="40"/>
      <c r="M1028" s="40"/>
      <c r="N1028" s="40"/>
      <c r="O1028" s="40"/>
      <c r="P1028" s="40"/>
      <c r="Q1028" s="39"/>
      <c r="R1028" s="39"/>
      <c r="S1028" s="39"/>
      <c r="T1028" s="39"/>
      <c r="U1028" s="39"/>
      <c r="V1028" s="39"/>
      <c r="W1028" s="39"/>
      <c r="X1028" s="39"/>
      <c r="Y1028" s="39"/>
      <c r="Z1028" s="39"/>
      <c r="AA1028" s="39"/>
      <c r="AB1028" s="39"/>
      <c r="AC1028" s="39"/>
      <c r="AD1028" s="39"/>
      <c r="AE1028" s="39"/>
      <c r="AF1028" s="39"/>
      <c r="AG1028" s="39"/>
      <c r="AH1028" s="39"/>
      <c r="AI1028" s="39"/>
      <c r="AJ1028" s="39"/>
      <c r="AK1028" s="39"/>
      <c r="AL1028" s="39"/>
      <c r="AM1028" s="39"/>
      <c r="AN1028" s="39"/>
      <c r="AO1028" s="39"/>
      <c r="AP1028" s="39"/>
      <c r="AQ1028" s="39"/>
      <c r="AR1028" s="39"/>
      <c r="AS1028" s="39"/>
      <c r="AT1028" s="39"/>
      <c r="AU1028" s="39"/>
      <c r="AV1028" s="39"/>
      <c r="AW1028" s="39"/>
      <c r="AX1028" s="39"/>
      <c r="AY1028" s="39"/>
      <c r="AZ1028" s="39"/>
      <c r="BA1028" s="39"/>
      <c r="BB1028" s="39"/>
      <c r="BC1028" s="39"/>
      <c r="BD1028" s="39"/>
      <c r="BE1028" s="39"/>
      <c r="BF1028" s="39"/>
      <c r="BG1028" s="39"/>
      <c r="BH1028" s="39"/>
      <c r="BI1028" s="40"/>
      <c r="BJ1028" s="40"/>
      <c r="BK1028" s="40"/>
      <c r="BL1028" s="40"/>
      <c r="BM1028" s="40"/>
    </row>
    <row r="1029" spans="2:65" s="2" customFormat="1" ht="12.75" customHeight="1" x14ac:dyDescent="0.2">
      <c r="B1029" s="1"/>
      <c r="C1029" s="1"/>
      <c r="E1029" s="1"/>
      <c r="F1029" s="40"/>
      <c r="G1029" s="40"/>
      <c r="H1029" s="40"/>
      <c r="I1029" s="40"/>
      <c r="J1029" s="40"/>
      <c r="K1029" s="40"/>
      <c r="L1029" s="40"/>
      <c r="M1029" s="40"/>
      <c r="N1029" s="40"/>
      <c r="O1029" s="40"/>
      <c r="P1029" s="40"/>
      <c r="Q1029" s="39"/>
      <c r="R1029" s="39"/>
      <c r="S1029" s="39"/>
      <c r="T1029" s="39"/>
      <c r="U1029" s="39"/>
      <c r="V1029" s="39"/>
      <c r="W1029" s="39"/>
      <c r="X1029" s="39"/>
      <c r="Y1029" s="39"/>
      <c r="Z1029" s="39"/>
      <c r="AA1029" s="39"/>
      <c r="AB1029" s="39"/>
      <c r="AC1029" s="39"/>
      <c r="AD1029" s="39"/>
      <c r="AE1029" s="39"/>
      <c r="AF1029" s="39"/>
      <c r="AG1029" s="39"/>
      <c r="AH1029" s="39"/>
      <c r="AI1029" s="39"/>
      <c r="AJ1029" s="39"/>
      <c r="AK1029" s="39"/>
      <c r="AL1029" s="39"/>
      <c r="AM1029" s="39"/>
      <c r="AN1029" s="39"/>
      <c r="AO1029" s="39"/>
      <c r="AP1029" s="39"/>
      <c r="AQ1029" s="39"/>
      <c r="AR1029" s="39"/>
      <c r="AS1029" s="39"/>
      <c r="AT1029" s="39"/>
      <c r="AU1029" s="39"/>
      <c r="AV1029" s="39"/>
      <c r="AW1029" s="39"/>
      <c r="AX1029" s="39"/>
      <c r="AY1029" s="39"/>
      <c r="AZ1029" s="39"/>
      <c r="BA1029" s="39"/>
      <c r="BB1029" s="39"/>
      <c r="BC1029" s="39"/>
      <c r="BD1029" s="39"/>
      <c r="BE1029" s="39"/>
      <c r="BF1029" s="39"/>
      <c r="BG1029" s="39"/>
      <c r="BH1029" s="39"/>
      <c r="BI1029" s="40"/>
      <c r="BJ1029" s="40"/>
      <c r="BK1029" s="40"/>
      <c r="BL1029" s="40"/>
      <c r="BM1029" s="40"/>
    </row>
    <row r="1030" spans="2:65" s="2" customFormat="1" ht="12.75" customHeight="1" x14ac:dyDescent="0.2">
      <c r="B1030" s="1"/>
      <c r="C1030" s="1"/>
      <c r="E1030" s="1"/>
      <c r="F1030" s="40"/>
      <c r="G1030" s="40"/>
      <c r="H1030" s="40"/>
      <c r="I1030" s="40"/>
      <c r="J1030" s="40"/>
      <c r="K1030" s="40"/>
      <c r="L1030" s="40"/>
      <c r="M1030" s="40"/>
      <c r="N1030" s="40"/>
      <c r="O1030" s="40"/>
      <c r="P1030" s="40"/>
      <c r="Q1030" s="39"/>
      <c r="R1030" s="39"/>
      <c r="S1030" s="39"/>
      <c r="T1030" s="39"/>
      <c r="U1030" s="39"/>
      <c r="V1030" s="39"/>
      <c r="W1030" s="39"/>
      <c r="X1030" s="39"/>
      <c r="Y1030" s="39"/>
      <c r="Z1030" s="39"/>
      <c r="AA1030" s="39"/>
      <c r="AB1030" s="39"/>
      <c r="AC1030" s="39"/>
      <c r="AD1030" s="39"/>
      <c r="AE1030" s="39"/>
      <c r="AF1030" s="39"/>
      <c r="AG1030" s="39"/>
      <c r="AH1030" s="39"/>
      <c r="AI1030" s="39"/>
      <c r="AJ1030" s="39"/>
      <c r="AK1030" s="39"/>
      <c r="AL1030" s="39"/>
      <c r="AM1030" s="39"/>
      <c r="AN1030" s="39"/>
      <c r="AO1030" s="39"/>
      <c r="AP1030" s="39"/>
      <c r="AQ1030" s="39"/>
      <c r="AR1030" s="39"/>
      <c r="AS1030" s="39"/>
      <c r="AT1030" s="39"/>
      <c r="AU1030" s="39"/>
      <c r="AV1030" s="39"/>
      <c r="AW1030" s="39"/>
      <c r="AX1030" s="39"/>
      <c r="AY1030" s="39"/>
      <c r="AZ1030" s="39"/>
      <c r="BA1030" s="39"/>
      <c r="BB1030" s="39"/>
      <c r="BC1030" s="39"/>
      <c r="BD1030" s="39"/>
      <c r="BE1030" s="39"/>
      <c r="BF1030" s="39"/>
      <c r="BG1030" s="39"/>
      <c r="BH1030" s="39"/>
      <c r="BI1030" s="40"/>
      <c r="BJ1030" s="40"/>
      <c r="BK1030" s="40"/>
      <c r="BL1030" s="40"/>
      <c r="BM1030" s="40"/>
    </row>
    <row r="1031" spans="2:65" s="2" customFormat="1" ht="12.75" customHeight="1" x14ac:dyDescent="0.2">
      <c r="B1031" s="1"/>
      <c r="C1031" s="1"/>
      <c r="E1031" s="1"/>
      <c r="F1031" s="40"/>
      <c r="G1031" s="40"/>
      <c r="H1031" s="40"/>
      <c r="I1031" s="40"/>
      <c r="J1031" s="40"/>
      <c r="K1031" s="40"/>
      <c r="L1031" s="40"/>
      <c r="M1031" s="40"/>
      <c r="N1031" s="40"/>
      <c r="O1031" s="40"/>
      <c r="P1031" s="40"/>
      <c r="Q1031" s="39"/>
      <c r="R1031" s="39"/>
      <c r="S1031" s="39"/>
      <c r="T1031" s="39"/>
      <c r="U1031" s="39"/>
      <c r="V1031" s="39"/>
      <c r="W1031" s="39"/>
      <c r="X1031" s="39"/>
      <c r="Y1031" s="39"/>
      <c r="Z1031" s="39"/>
      <c r="AA1031" s="39"/>
      <c r="AB1031" s="39"/>
      <c r="AC1031" s="39"/>
      <c r="AD1031" s="39"/>
      <c r="AE1031" s="39"/>
      <c r="AF1031" s="39"/>
      <c r="AG1031" s="39"/>
      <c r="AH1031" s="39"/>
      <c r="AI1031" s="39"/>
      <c r="AJ1031" s="39"/>
      <c r="AK1031" s="39"/>
      <c r="AL1031" s="39"/>
      <c r="AM1031" s="39"/>
      <c r="AN1031" s="39"/>
      <c r="AO1031" s="39"/>
      <c r="AP1031" s="39"/>
      <c r="AQ1031" s="39"/>
      <c r="AR1031" s="39"/>
      <c r="AS1031" s="39"/>
      <c r="AT1031" s="39"/>
      <c r="AU1031" s="39"/>
      <c r="AV1031" s="39"/>
      <c r="AW1031" s="39"/>
      <c r="AX1031" s="39"/>
      <c r="AY1031" s="39"/>
      <c r="AZ1031" s="39"/>
      <c r="BA1031" s="39"/>
      <c r="BB1031" s="39"/>
      <c r="BC1031" s="39"/>
      <c r="BD1031" s="39"/>
      <c r="BE1031" s="39"/>
      <c r="BF1031" s="39"/>
      <c r="BG1031" s="39"/>
      <c r="BH1031" s="39"/>
      <c r="BI1031" s="40"/>
      <c r="BJ1031" s="40"/>
      <c r="BK1031" s="40"/>
      <c r="BL1031" s="40"/>
      <c r="BM1031" s="40"/>
    </row>
    <row r="1032" spans="2:65" s="2" customFormat="1" ht="12.75" customHeight="1" x14ac:dyDescent="0.2">
      <c r="B1032" s="1"/>
      <c r="C1032" s="1"/>
      <c r="E1032" s="1"/>
      <c r="F1032" s="40"/>
      <c r="G1032" s="40"/>
      <c r="H1032" s="40"/>
      <c r="I1032" s="40"/>
      <c r="J1032" s="40"/>
      <c r="K1032" s="40"/>
      <c r="L1032" s="40"/>
      <c r="M1032" s="40"/>
      <c r="N1032" s="40"/>
      <c r="O1032" s="40"/>
      <c r="P1032" s="40"/>
      <c r="Q1032" s="39"/>
      <c r="R1032" s="39"/>
      <c r="S1032" s="39"/>
      <c r="T1032" s="39"/>
      <c r="U1032" s="39"/>
      <c r="V1032" s="39"/>
      <c r="W1032" s="39"/>
      <c r="X1032" s="39"/>
      <c r="Y1032" s="39"/>
      <c r="Z1032" s="39"/>
      <c r="AA1032" s="39"/>
      <c r="AB1032" s="39"/>
      <c r="AC1032" s="39"/>
      <c r="AD1032" s="39"/>
      <c r="AE1032" s="39"/>
      <c r="AF1032" s="39"/>
      <c r="AG1032" s="39"/>
      <c r="AH1032" s="39"/>
      <c r="AI1032" s="39"/>
      <c r="AJ1032" s="39"/>
      <c r="AK1032" s="39"/>
      <c r="AL1032" s="39"/>
      <c r="AM1032" s="39"/>
      <c r="AN1032" s="39"/>
      <c r="AO1032" s="39"/>
      <c r="AP1032" s="39"/>
      <c r="AQ1032" s="39"/>
      <c r="AR1032" s="39"/>
      <c r="AS1032" s="39"/>
      <c r="AT1032" s="39"/>
      <c r="AU1032" s="39"/>
      <c r="AV1032" s="39"/>
      <c r="AW1032" s="39"/>
      <c r="AX1032" s="39"/>
      <c r="AY1032" s="39"/>
      <c r="AZ1032" s="39"/>
      <c r="BA1032" s="39"/>
      <c r="BB1032" s="39"/>
      <c r="BC1032" s="39"/>
      <c r="BD1032" s="39"/>
      <c r="BE1032" s="39"/>
      <c r="BF1032" s="39"/>
      <c r="BG1032" s="39"/>
      <c r="BH1032" s="39"/>
      <c r="BI1032" s="40"/>
      <c r="BJ1032" s="40"/>
      <c r="BK1032" s="40"/>
      <c r="BL1032" s="40"/>
      <c r="BM1032" s="40"/>
    </row>
    <row r="1033" spans="2:65" s="2" customFormat="1" ht="12.75" customHeight="1" x14ac:dyDescent="0.2">
      <c r="B1033" s="1"/>
      <c r="C1033" s="1"/>
      <c r="E1033" s="1"/>
      <c r="F1033" s="40"/>
      <c r="G1033" s="40"/>
      <c r="H1033" s="40"/>
      <c r="I1033" s="40"/>
      <c r="J1033" s="40"/>
      <c r="K1033" s="40"/>
      <c r="L1033" s="40"/>
      <c r="M1033" s="40"/>
      <c r="N1033" s="40"/>
      <c r="O1033" s="40"/>
      <c r="P1033" s="40"/>
      <c r="Q1033" s="39"/>
      <c r="R1033" s="39"/>
      <c r="S1033" s="39"/>
      <c r="T1033" s="39"/>
      <c r="U1033" s="39"/>
      <c r="V1033" s="39"/>
      <c r="W1033" s="39"/>
      <c r="X1033" s="39"/>
      <c r="Y1033" s="39"/>
      <c r="Z1033" s="39"/>
      <c r="AA1033" s="39"/>
      <c r="AB1033" s="39"/>
      <c r="AC1033" s="39"/>
      <c r="AD1033" s="39"/>
      <c r="AE1033" s="39"/>
      <c r="AF1033" s="39"/>
      <c r="AG1033" s="39"/>
      <c r="AH1033" s="39"/>
      <c r="AI1033" s="39"/>
      <c r="AJ1033" s="39"/>
      <c r="AK1033" s="39"/>
      <c r="AL1033" s="39"/>
      <c r="AM1033" s="39"/>
      <c r="AN1033" s="39"/>
      <c r="AO1033" s="39"/>
      <c r="AP1033" s="39"/>
      <c r="AQ1033" s="39"/>
      <c r="AR1033" s="39"/>
      <c r="AS1033" s="39"/>
      <c r="AT1033" s="39"/>
      <c r="AU1033" s="39"/>
      <c r="AV1033" s="39"/>
      <c r="AW1033" s="39"/>
      <c r="AX1033" s="39"/>
      <c r="AY1033" s="39"/>
      <c r="AZ1033" s="39"/>
      <c r="BA1033" s="39"/>
      <c r="BB1033" s="39"/>
      <c r="BC1033" s="39"/>
      <c r="BD1033" s="39"/>
      <c r="BE1033" s="39"/>
      <c r="BF1033" s="39"/>
      <c r="BG1033" s="39"/>
      <c r="BH1033" s="39"/>
      <c r="BI1033" s="40"/>
      <c r="BJ1033" s="40"/>
      <c r="BK1033" s="40"/>
      <c r="BL1033" s="40"/>
      <c r="BM1033" s="40"/>
    </row>
    <row r="1034" spans="2:65" s="2" customFormat="1" ht="12.75" customHeight="1" x14ac:dyDescent="0.2">
      <c r="B1034" s="1"/>
      <c r="C1034" s="1"/>
      <c r="E1034" s="1"/>
      <c r="F1034" s="40"/>
      <c r="G1034" s="40"/>
      <c r="H1034" s="40"/>
      <c r="I1034" s="40"/>
      <c r="J1034" s="40"/>
      <c r="K1034" s="40"/>
      <c r="L1034" s="40"/>
      <c r="M1034" s="40"/>
      <c r="N1034" s="40"/>
      <c r="O1034" s="40"/>
      <c r="P1034" s="40"/>
      <c r="Q1034" s="39"/>
      <c r="R1034" s="39"/>
      <c r="S1034" s="39"/>
      <c r="T1034" s="39"/>
      <c r="U1034" s="39"/>
      <c r="V1034" s="39"/>
      <c r="W1034" s="39"/>
      <c r="X1034" s="39"/>
      <c r="Y1034" s="39"/>
      <c r="Z1034" s="39"/>
      <c r="AA1034" s="39"/>
      <c r="AB1034" s="39"/>
      <c r="AC1034" s="39"/>
      <c r="AD1034" s="39"/>
      <c r="AE1034" s="39"/>
      <c r="AF1034" s="39"/>
      <c r="AG1034" s="39"/>
      <c r="AH1034" s="39"/>
      <c r="AI1034" s="39"/>
      <c r="AJ1034" s="39"/>
      <c r="AK1034" s="39"/>
      <c r="AL1034" s="39"/>
      <c r="AM1034" s="39"/>
      <c r="AN1034" s="39"/>
      <c r="AO1034" s="39"/>
      <c r="AP1034" s="39"/>
      <c r="AQ1034" s="39"/>
      <c r="AR1034" s="39"/>
      <c r="AS1034" s="39"/>
      <c r="AT1034" s="39"/>
      <c r="AU1034" s="39"/>
      <c r="AV1034" s="39"/>
      <c r="AW1034" s="39"/>
      <c r="AX1034" s="39"/>
      <c r="AY1034" s="39"/>
      <c r="AZ1034" s="39"/>
      <c r="BA1034" s="39"/>
      <c r="BB1034" s="39"/>
      <c r="BC1034" s="39"/>
      <c r="BD1034" s="39"/>
      <c r="BE1034" s="39"/>
      <c r="BF1034" s="39"/>
      <c r="BG1034" s="39"/>
      <c r="BH1034" s="39"/>
      <c r="BI1034" s="40"/>
      <c r="BJ1034" s="40"/>
      <c r="BK1034" s="40"/>
      <c r="BL1034" s="40"/>
      <c r="BM1034" s="40"/>
    </row>
    <row r="1035" spans="2:65" s="2" customFormat="1" ht="12.75" customHeight="1" x14ac:dyDescent="0.2">
      <c r="B1035" s="1"/>
      <c r="C1035" s="1"/>
      <c r="E1035" s="1"/>
      <c r="F1035" s="40"/>
      <c r="G1035" s="40"/>
      <c r="H1035" s="40"/>
      <c r="I1035" s="40"/>
      <c r="J1035" s="40"/>
      <c r="K1035" s="40"/>
      <c r="L1035" s="40"/>
      <c r="M1035" s="40"/>
      <c r="N1035" s="40"/>
      <c r="O1035" s="40"/>
      <c r="P1035" s="40"/>
      <c r="Q1035" s="39"/>
      <c r="R1035" s="39"/>
      <c r="S1035" s="39"/>
      <c r="T1035" s="39"/>
      <c r="U1035" s="39"/>
      <c r="V1035" s="39"/>
      <c r="W1035" s="39"/>
      <c r="X1035" s="39"/>
      <c r="Y1035" s="39"/>
      <c r="Z1035" s="39"/>
      <c r="AA1035" s="39"/>
      <c r="AB1035" s="39"/>
      <c r="AC1035" s="39"/>
      <c r="AD1035" s="39"/>
      <c r="AE1035" s="39"/>
      <c r="AF1035" s="39"/>
      <c r="AG1035" s="39"/>
      <c r="AH1035" s="39"/>
      <c r="AI1035" s="39"/>
      <c r="AJ1035" s="39"/>
      <c r="AK1035" s="39"/>
      <c r="AL1035" s="39"/>
      <c r="AM1035" s="39"/>
      <c r="AN1035" s="39"/>
      <c r="AO1035" s="39"/>
      <c r="AP1035" s="39"/>
      <c r="AQ1035" s="39"/>
      <c r="AR1035" s="39"/>
      <c r="AS1035" s="39"/>
      <c r="AT1035" s="39"/>
      <c r="AU1035" s="39"/>
      <c r="AV1035" s="39"/>
      <c r="AW1035" s="39"/>
      <c r="AX1035" s="39"/>
      <c r="AY1035" s="39"/>
      <c r="AZ1035" s="39"/>
      <c r="BA1035" s="39"/>
      <c r="BB1035" s="39"/>
      <c r="BC1035" s="39"/>
      <c r="BD1035" s="39"/>
      <c r="BE1035" s="39"/>
      <c r="BF1035" s="39"/>
      <c r="BG1035" s="39"/>
      <c r="BH1035" s="39"/>
      <c r="BI1035" s="40"/>
      <c r="BJ1035" s="40"/>
      <c r="BK1035" s="40"/>
      <c r="BL1035" s="40"/>
      <c r="BM1035" s="40"/>
    </row>
    <row r="1036" spans="2:65" s="2" customFormat="1" ht="12.75" customHeight="1" x14ac:dyDescent="0.2">
      <c r="B1036" s="1"/>
      <c r="C1036" s="1"/>
      <c r="E1036" s="1"/>
      <c r="F1036" s="40"/>
      <c r="G1036" s="40"/>
      <c r="H1036" s="40"/>
      <c r="I1036" s="40"/>
      <c r="J1036" s="40"/>
      <c r="K1036" s="40"/>
      <c r="L1036" s="40"/>
      <c r="M1036" s="40"/>
      <c r="N1036" s="40"/>
      <c r="O1036" s="40"/>
      <c r="P1036" s="40"/>
      <c r="Q1036" s="39"/>
      <c r="R1036" s="39"/>
      <c r="S1036" s="39"/>
      <c r="T1036" s="39"/>
      <c r="U1036" s="39"/>
      <c r="V1036" s="39"/>
      <c r="W1036" s="39"/>
      <c r="X1036" s="39"/>
      <c r="Y1036" s="39"/>
      <c r="Z1036" s="39"/>
      <c r="AA1036" s="39"/>
      <c r="AB1036" s="39"/>
      <c r="AC1036" s="39"/>
      <c r="AD1036" s="39"/>
      <c r="AE1036" s="39"/>
      <c r="AF1036" s="39"/>
      <c r="AG1036" s="39"/>
      <c r="AH1036" s="39"/>
      <c r="AI1036" s="39"/>
      <c r="AJ1036" s="39"/>
      <c r="AK1036" s="39"/>
      <c r="AL1036" s="39"/>
      <c r="AM1036" s="39"/>
      <c r="AN1036" s="39"/>
      <c r="AO1036" s="39"/>
      <c r="AP1036" s="39"/>
      <c r="AQ1036" s="39"/>
      <c r="AR1036" s="39"/>
      <c r="AS1036" s="39"/>
      <c r="AT1036" s="39"/>
      <c r="AU1036" s="39"/>
      <c r="AV1036" s="39"/>
      <c r="AW1036" s="39"/>
      <c r="AX1036" s="39"/>
      <c r="AY1036" s="39"/>
      <c r="AZ1036" s="39"/>
      <c r="BA1036" s="39"/>
      <c r="BB1036" s="39"/>
      <c r="BC1036" s="39"/>
      <c r="BD1036" s="39"/>
      <c r="BE1036" s="39"/>
      <c r="BF1036" s="39"/>
      <c r="BG1036" s="39"/>
      <c r="BH1036" s="39"/>
      <c r="BI1036" s="40"/>
      <c r="BJ1036" s="40"/>
      <c r="BK1036" s="40"/>
      <c r="BL1036" s="40"/>
      <c r="BM1036" s="40"/>
    </row>
    <row r="1037" spans="2:65" s="2" customFormat="1" ht="12.75" customHeight="1" x14ac:dyDescent="0.2">
      <c r="B1037" s="1"/>
      <c r="C1037" s="1"/>
      <c r="E1037" s="1"/>
      <c r="F1037" s="40"/>
      <c r="G1037" s="40"/>
      <c r="H1037" s="40"/>
      <c r="I1037" s="40"/>
      <c r="J1037" s="40"/>
      <c r="K1037" s="40"/>
      <c r="L1037" s="40"/>
      <c r="M1037" s="40"/>
      <c r="N1037" s="40"/>
      <c r="O1037" s="40"/>
      <c r="P1037" s="40"/>
      <c r="Q1037" s="39"/>
      <c r="R1037" s="39"/>
      <c r="S1037" s="39"/>
      <c r="T1037" s="39"/>
      <c r="U1037" s="39"/>
      <c r="V1037" s="39"/>
      <c r="W1037" s="39"/>
      <c r="X1037" s="39"/>
      <c r="Y1037" s="39"/>
      <c r="Z1037" s="39"/>
      <c r="AA1037" s="39"/>
      <c r="AB1037" s="39"/>
      <c r="AC1037" s="39"/>
      <c r="AD1037" s="39"/>
      <c r="AE1037" s="39"/>
      <c r="AF1037" s="39"/>
      <c r="AG1037" s="39"/>
      <c r="AH1037" s="39"/>
      <c r="AI1037" s="39"/>
      <c r="AJ1037" s="39"/>
      <c r="AK1037" s="39"/>
      <c r="AL1037" s="39"/>
      <c r="AM1037" s="39"/>
      <c r="AN1037" s="39"/>
      <c r="AO1037" s="39"/>
      <c r="AP1037" s="39"/>
      <c r="AQ1037" s="39"/>
      <c r="AR1037" s="39"/>
      <c r="AS1037" s="39"/>
      <c r="AT1037" s="39"/>
      <c r="AU1037" s="39"/>
      <c r="AV1037" s="39"/>
      <c r="AW1037" s="39"/>
      <c r="AX1037" s="39"/>
      <c r="AY1037" s="39"/>
      <c r="AZ1037" s="39"/>
      <c r="BA1037" s="39"/>
      <c r="BB1037" s="39"/>
      <c r="BC1037" s="39"/>
      <c r="BD1037" s="39"/>
      <c r="BE1037" s="39"/>
      <c r="BF1037" s="39"/>
      <c r="BG1037" s="39"/>
      <c r="BH1037" s="39"/>
      <c r="BI1037" s="40"/>
      <c r="BJ1037" s="40"/>
      <c r="BK1037" s="40"/>
      <c r="BL1037" s="40"/>
      <c r="BM1037" s="40"/>
    </row>
    <row r="1038" spans="2:65" s="2" customFormat="1" ht="12.75" customHeight="1" x14ac:dyDescent="0.2">
      <c r="B1038" s="1"/>
      <c r="C1038" s="1"/>
      <c r="E1038" s="1"/>
      <c r="F1038" s="40"/>
      <c r="G1038" s="40"/>
      <c r="H1038" s="40"/>
      <c r="I1038" s="40"/>
      <c r="J1038" s="40"/>
      <c r="K1038" s="40"/>
      <c r="L1038" s="40"/>
      <c r="M1038" s="40"/>
      <c r="N1038" s="40"/>
      <c r="O1038" s="40"/>
      <c r="P1038" s="40"/>
      <c r="Q1038" s="39"/>
      <c r="R1038" s="39"/>
      <c r="S1038" s="39"/>
      <c r="T1038" s="39"/>
      <c r="U1038" s="39"/>
      <c r="V1038" s="39"/>
      <c r="W1038" s="39"/>
      <c r="X1038" s="39"/>
      <c r="Y1038" s="39"/>
      <c r="Z1038" s="39"/>
      <c r="AA1038" s="39"/>
      <c r="AB1038" s="39"/>
      <c r="AC1038" s="39"/>
      <c r="AD1038" s="39"/>
      <c r="AE1038" s="39"/>
      <c r="AF1038" s="39"/>
      <c r="AG1038" s="39"/>
      <c r="AH1038" s="39"/>
      <c r="AI1038" s="39"/>
      <c r="AJ1038" s="39"/>
      <c r="AK1038" s="39"/>
      <c r="AL1038" s="39"/>
      <c r="AM1038" s="39"/>
      <c r="AN1038" s="39"/>
      <c r="AO1038" s="39"/>
      <c r="AP1038" s="39"/>
      <c r="AQ1038" s="39"/>
      <c r="AR1038" s="39"/>
      <c r="AS1038" s="39"/>
      <c r="AT1038" s="39"/>
      <c r="AU1038" s="39"/>
      <c r="AV1038" s="39"/>
      <c r="AW1038" s="39"/>
      <c r="AX1038" s="39"/>
      <c r="AY1038" s="39"/>
      <c r="AZ1038" s="39"/>
      <c r="BA1038" s="39"/>
      <c r="BB1038" s="39"/>
      <c r="BC1038" s="39"/>
      <c r="BD1038" s="39"/>
      <c r="BE1038" s="39"/>
      <c r="BF1038" s="39"/>
      <c r="BG1038" s="39"/>
      <c r="BH1038" s="39"/>
      <c r="BI1038" s="40"/>
      <c r="BJ1038" s="40"/>
      <c r="BK1038" s="40"/>
      <c r="BL1038" s="40"/>
      <c r="BM1038" s="40"/>
    </row>
    <row r="1039" spans="2:65" s="2" customFormat="1" ht="26.25" customHeight="1" x14ac:dyDescent="0.2">
      <c r="B1039" s="1"/>
      <c r="C1039" s="1"/>
      <c r="E1039" s="1"/>
      <c r="F1039" s="40"/>
      <c r="G1039" s="40"/>
      <c r="H1039" s="40"/>
      <c r="I1039" s="40"/>
      <c r="J1039" s="40"/>
      <c r="K1039" s="40"/>
      <c r="L1039" s="40"/>
      <c r="M1039" s="40"/>
      <c r="N1039" s="40"/>
      <c r="O1039" s="40"/>
      <c r="P1039" s="40"/>
      <c r="Q1039" s="39"/>
      <c r="R1039" s="39"/>
      <c r="S1039" s="39"/>
      <c r="T1039" s="39"/>
      <c r="U1039" s="39"/>
      <c r="V1039" s="39"/>
      <c r="W1039" s="39"/>
      <c r="X1039" s="39"/>
      <c r="Y1039" s="39"/>
      <c r="Z1039" s="39"/>
      <c r="AA1039" s="39"/>
      <c r="AB1039" s="39"/>
      <c r="AC1039" s="39"/>
      <c r="AD1039" s="39"/>
      <c r="AE1039" s="39"/>
      <c r="AF1039" s="39"/>
      <c r="AG1039" s="39"/>
      <c r="AH1039" s="39"/>
      <c r="AI1039" s="39"/>
      <c r="AJ1039" s="39"/>
      <c r="AK1039" s="39"/>
      <c r="AL1039" s="39"/>
      <c r="AM1039" s="39"/>
      <c r="AN1039" s="39"/>
      <c r="AO1039" s="39"/>
      <c r="AP1039" s="39"/>
      <c r="AQ1039" s="39"/>
      <c r="AR1039" s="39"/>
      <c r="AS1039" s="39"/>
      <c r="AT1039" s="39"/>
      <c r="AU1039" s="39"/>
      <c r="AV1039" s="39"/>
      <c r="AW1039" s="39"/>
      <c r="AX1039" s="39"/>
      <c r="AY1039" s="39"/>
      <c r="AZ1039" s="39"/>
      <c r="BA1039" s="39"/>
      <c r="BB1039" s="39"/>
      <c r="BC1039" s="39"/>
      <c r="BD1039" s="39"/>
      <c r="BE1039" s="39"/>
      <c r="BF1039" s="39"/>
      <c r="BG1039" s="39"/>
      <c r="BH1039" s="39"/>
      <c r="BI1039" s="40"/>
      <c r="BJ1039" s="40"/>
      <c r="BK1039" s="40"/>
      <c r="BL1039" s="40"/>
      <c r="BM1039" s="40"/>
    </row>
    <row r="1040" spans="2:65" s="2" customFormat="1" ht="12.75" customHeight="1" x14ac:dyDescent="0.2">
      <c r="B1040" s="1"/>
      <c r="C1040" s="1"/>
      <c r="E1040" s="1"/>
      <c r="F1040" s="40"/>
      <c r="G1040" s="40"/>
      <c r="H1040" s="40"/>
      <c r="I1040" s="40"/>
      <c r="J1040" s="40"/>
      <c r="K1040" s="40"/>
      <c r="L1040" s="40"/>
      <c r="M1040" s="40"/>
      <c r="N1040" s="40"/>
      <c r="O1040" s="40"/>
      <c r="P1040" s="40"/>
      <c r="Q1040" s="39"/>
      <c r="R1040" s="39"/>
      <c r="S1040" s="39"/>
      <c r="T1040" s="39"/>
      <c r="U1040" s="39"/>
      <c r="V1040" s="39"/>
      <c r="W1040" s="39"/>
      <c r="X1040" s="39"/>
      <c r="Y1040" s="39"/>
      <c r="Z1040" s="39"/>
      <c r="AA1040" s="39"/>
      <c r="AB1040" s="39"/>
      <c r="AC1040" s="39"/>
      <c r="AD1040" s="39"/>
      <c r="AE1040" s="39"/>
      <c r="AF1040" s="39"/>
      <c r="AG1040" s="39"/>
      <c r="AH1040" s="39"/>
      <c r="AI1040" s="39"/>
      <c r="AJ1040" s="39"/>
      <c r="AK1040" s="39"/>
      <c r="AL1040" s="39"/>
      <c r="AM1040" s="39"/>
      <c r="AN1040" s="39"/>
      <c r="AO1040" s="39"/>
      <c r="AP1040" s="39"/>
      <c r="AQ1040" s="39"/>
      <c r="AR1040" s="39"/>
      <c r="AS1040" s="39"/>
      <c r="AT1040" s="39"/>
      <c r="AU1040" s="39"/>
      <c r="AV1040" s="39"/>
      <c r="AW1040" s="39"/>
      <c r="AX1040" s="39"/>
      <c r="AY1040" s="39"/>
      <c r="AZ1040" s="39"/>
      <c r="BA1040" s="39"/>
      <c r="BB1040" s="39"/>
      <c r="BC1040" s="39"/>
      <c r="BD1040" s="39"/>
      <c r="BE1040" s="39"/>
      <c r="BF1040" s="39"/>
      <c r="BG1040" s="39"/>
      <c r="BH1040" s="39"/>
      <c r="BI1040" s="40"/>
      <c r="BJ1040" s="40"/>
      <c r="BK1040" s="40"/>
      <c r="BL1040" s="40"/>
      <c r="BM1040" s="40"/>
    </row>
    <row r="1041" spans="1:65" s="2" customFormat="1" ht="12.75" customHeight="1" x14ac:dyDescent="0.2">
      <c r="B1041" s="1"/>
      <c r="C1041" s="1"/>
      <c r="E1041" s="1"/>
      <c r="F1041" s="40"/>
      <c r="G1041" s="40"/>
      <c r="H1041" s="40"/>
      <c r="I1041" s="40"/>
      <c r="J1041" s="40"/>
      <c r="K1041" s="40"/>
      <c r="L1041" s="40"/>
      <c r="M1041" s="40"/>
      <c r="N1041" s="40"/>
      <c r="O1041" s="40"/>
      <c r="P1041" s="40"/>
      <c r="Q1041" s="39"/>
      <c r="R1041" s="39"/>
      <c r="S1041" s="39"/>
      <c r="T1041" s="39"/>
      <c r="U1041" s="39"/>
      <c r="V1041" s="39"/>
      <c r="W1041" s="39"/>
      <c r="X1041" s="39"/>
      <c r="Y1041" s="39"/>
      <c r="Z1041" s="39"/>
      <c r="AA1041" s="39"/>
      <c r="AB1041" s="39"/>
      <c r="AC1041" s="39"/>
      <c r="AD1041" s="39"/>
      <c r="AE1041" s="39"/>
      <c r="AF1041" s="39"/>
      <c r="AG1041" s="39"/>
      <c r="AH1041" s="39"/>
      <c r="AI1041" s="39"/>
      <c r="AJ1041" s="39"/>
      <c r="AK1041" s="39"/>
      <c r="AL1041" s="39"/>
      <c r="AM1041" s="39"/>
      <c r="AN1041" s="39"/>
      <c r="AO1041" s="39"/>
      <c r="AP1041" s="39"/>
      <c r="AQ1041" s="39"/>
      <c r="AR1041" s="39"/>
      <c r="AS1041" s="39"/>
      <c r="AT1041" s="39"/>
      <c r="AU1041" s="39"/>
      <c r="AV1041" s="39"/>
      <c r="AW1041" s="39"/>
      <c r="AX1041" s="39"/>
      <c r="AY1041" s="39"/>
      <c r="AZ1041" s="39"/>
      <c r="BA1041" s="39"/>
      <c r="BB1041" s="39"/>
      <c r="BC1041" s="39"/>
      <c r="BD1041" s="39"/>
      <c r="BE1041" s="39"/>
      <c r="BF1041" s="39"/>
      <c r="BG1041" s="39"/>
      <c r="BH1041" s="39"/>
      <c r="BI1041" s="40"/>
      <c r="BJ1041" s="40"/>
      <c r="BK1041" s="40"/>
      <c r="BL1041" s="40"/>
      <c r="BM1041" s="40"/>
    </row>
    <row r="1042" spans="1:65" s="2" customFormat="1" ht="12.75" customHeight="1" x14ac:dyDescent="0.2">
      <c r="B1042" s="1"/>
      <c r="C1042" s="1"/>
      <c r="E1042" s="1"/>
      <c r="F1042" s="40"/>
      <c r="G1042" s="40"/>
      <c r="H1042" s="40"/>
      <c r="I1042" s="40"/>
      <c r="J1042" s="40"/>
      <c r="K1042" s="40"/>
      <c r="L1042" s="40"/>
      <c r="M1042" s="40"/>
      <c r="N1042" s="40"/>
      <c r="O1042" s="40"/>
      <c r="P1042" s="40"/>
      <c r="Q1042" s="39"/>
      <c r="R1042" s="39"/>
      <c r="S1042" s="39"/>
      <c r="T1042" s="39"/>
      <c r="U1042" s="39"/>
      <c r="V1042" s="39"/>
      <c r="W1042" s="39"/>
      <c r="X1042" s="39"/>
      <c r="Y1042" s="39"/>
      <c r="Z1042" s="39"/>
      <c r="AA1042" s="39"/>
      <c r="AB1042" s="39"/>
      <c r="AC1042" s="39"/>
      <c r="AD1042" s="39"/>
      <c r="AE1042" s="39"/>
      <c r="AF1042" s="39"/>
      <c r="AG1042" s="39"/>
      <c r="AH1042" s="39"/>
      <c r="AI1042" s="39"/>
      <c r="AJ1042" s="39"/>
      <c r="AK1042" s="39"/>
      <c r="AL1042" s="39"/>
      <c r="AM1042" s="39"/>
      <c r="AN1042" s="39"/>
      <c r="AO1042" s="39"/>
      <c r="AP1042" s="39"/>
      <c r="AQ1042" s="39"/>
      <c r="AR1042" s="39"/>
      <c r="AS1042" s="39"/>
      <c r="AT1042" s="39"/>
      <c r="AU1042" s="39"/>
      <c r="AV1042" s="39"/>
      <c r="AW1042" s="39"/>
      <c r="AX1042" s="39"/>
      <c r="AY1042" s="39"/>
      <c r="AZ1042" s="39"/>
      <c r="BA1042" s="39"/>
      <c r="BB1042" s="39"/>
      <c r="BC1042" s="39"/>
      <c r="BD1042" s="39"/>
      <c r="BE1042" s="39"/>
      <c r="BF1042" s="39"/>
      <c r="BG1042" s="39"/>
      <c r="BH1042" s="39"/>
      <c r="BI1042" s="40"/>
      <c r="BJ1042" s="40"/>
      <c r="BK1042" s="40"/>
      <c r="BL1042" s="40"/>
      <c r="BM1042" s="40"/>
    </row>
    <row r="1053" spans="1:65" x14ac:dyDescent="0.2">
      <c r="A1053" s="1"/>
      <c r="C1053" s="2"/>
      <c r="D1053" s="1"/>
      <c r="F1053" s="2"/>
    </row>
    <row r="1054" spans="1:65" x14ac:dyDescent="0.2">
      <c r="A1054" s="1"/>
      <c r="C1054" s="2"/>
      <c r="D1054" s="1"/>
      <c r="F1054" s="2"/>
    </row>
    <row r="1055" spans="1:65" x14ac:dyDescent="0.2">
      <c r="A1055" s="1"/>
      <c r="C1055" s="2"/>
      <c r="D1055" s="1"/>
      <c r="F1055" s="2"/>
    </row>
    <row r="1056" spans="1:65" x14ac:dyDescent="0.2">
      <c r="A1056" s="1"/>
      <c r="C1056" s="2"/>
      <c r="D1056" s="1"/>
      <c r="F1056" s="2"/>
    </row>
    <row r="1057" spans="1:6" x14ac:dyDescent="0.2">
      <c r="A1057" s="1"/>
      <c r="C1057" s="2"/>
      <c r="D1057" s="1"/>
      <c r="F1057" s="2"/>
    </row>
    <row r="1058" spans="1:6" x14ac:dyDescent="0.2">
      <c r="A1058" s="1"/>
      <c r="C1058" s="2"/>
      <c r="D1058" s="1"/>
      <c r="F1058" s="2"/>
    </row>
    <row r="1059" spans="1:6" x14ac:dyDescent="0.2">
      <c r="A1059" s="1"/>
      <c r="C1059" s="2"/>
      <c r="D1059" s="1"/>
      <c r="F1059" s="2"/>
    </row>
    <row r="1060" spans="1:6" x14ac:dyDescent="0.2">
      <c r="A1060" s="1"/>
      <c r="C1060" s="2"/>
      <c r="D1060" s="1"/>
      <c r="F1060" s="2"/>
    </row>
    <row r="1061" spans="1:6" x14ac:dyDescent="0.2">
      <c r="A1061" s="1"/>
      <c r="C1061" s="2"/>
      <c r="D1061" s="1"/>
      <c r="F1061" s="2"/>
    </row>
    <row r="1062" spans="1:6" x14ac:dyDescent="0.2">
      <c r="A1062" s="1"/>
      <c r="C1062" s="2"/>
      <c r="D1062" s="1"/>
      <c r="F1062" s="2"/>
    </row>
    <row r="1063" spans="1:6" x14ac:dyDescent="0.2">
      <c r="A1063" s="1"/>
      <c r="C1063" s="2"/>
      <c r="D1063" s="1"/>
      <c r="F1063" s="2"/>
    </row>
    <row r="1064" spans="1:6" x14ac:dyDescent="0.2">
      <c r="A1064" s="1"/>
      <c r="C1064" s="2"/>
      <c r="D1064" s="1"/>
      <c r="F1064" s="2"/>
    </row>
    <row r="1065" spans="1:6" x14ac:dyDescent="0.2">
      <c r="A1065" s="1"/>
      <c r="C1065" s="2"/>
      <c r="D1065" s="1"/>
      <c r="F1065" s="2"/>
    </row>
    <row r="1066" spans="1:6" x14ac:dyDescent="0.2">
      <c r="A1066" s="1"/>
      <c r="C1066" s="2"/>
      <c r="D1066" s="1"/>
      <c r="F1066" s="2"/>
    </row>
    <row r="1067" spans="1:6" x14ac:dyDescent="0.2">
      <c r="A1067" s="1"/>
      <c r="C1067" s="2"/>
      <c r="D1067" s="1"/>
      <c r="F1067" s="2"/>
    </row>
    <row r="1068" spans="1:6" x14ac:dyDescent="0.2">
      <c r="A1068" s="1"/>
      <c r="C1068" s="2"/>
      <c r="D1068" s="1"/>
      <c r="F1068" s="2"/>
    </row>
    <row r="1069" spans="1:6" x14ac:dyDescent="0.2">
      <c r="A1069" s="1"/>
      <c r="C1069" s="2"/>
      <c r="D1069" s="1"/>
      <c r="F1069" s="2"/>
    </row>
    <row r="1070" spans="1:6" x14ac:dyDescent="0.2">
      <c r="A1070" s="1"/>
      <c r="C1070" s="2"/>
      <c r="D1070" s="1"/>
      <c r="F1070" s="2"/>
    </row>
    <row r="1071" spans="1:6" x14ac:dyDescent="0.2">
      <c r="A1071" s="1"/>
      <c r="C1071" s="2"/>
      <c r="D1071" s="1"/>
      <c r="F1071" s="2"/>
    </row>
    <row r="1072" spans="1:6" x14ac:dyDescent="0.2">
      <c r="A1072" s="1"/>
      <c r="C1072" s="2"/>
      <c r="D1072" s="1"/>
      <c r="F1072" s="2"/>
    </row>
    <row r="1073" spans="1:6" x14ac:dyDescent="0.2">
      <c r="A1073" s="1"/>
      <c r="C1073" s="2"/>
      <c r="D1073" s="1"/>
      <c r="F1073" s="2"/>
    </row>
    <row r="1074" spans="1:6" x14ac:dyDescent="0.2">
      <c r="A1074" s="1"/>
      <c r="C1074" s="2"/>
      <c r="D1074" s="1"/>
      <c r="F1074" s="2"/>
    </row>
    <row r="1075" spans="1:6" x14ac:dyDescent="0.2">
      <c r="A1075" s="1"/>
      <c r="C1075" s="2"/>
      <c r="D1075" s="1"/>
      <c r="F1075" s="2"/>
    </row>
    <row r="1076" spans="1:6" x14ac:dyDescent="0.2">
      <c r="A1076" s="1"/>
      <c r="C1076" s="2"/>
      <c r="D1076" s="1"/>
      <c r="F1076" s="2"/>
    </row>
    <row r="1077" spans="1:6" x14ac:dyDescent="0.2">
      <c r="A1077" s="1"/>
      <c r="C1077" s="2"/>
      <c r="D1077" s="1"/>
      <c r="F1077" s="2"/>
    </row>
    <row r="1078" spans="1:6" x14ac:dyDescent="0.2">
      <c r="A1078" s="1"/>
      <c r="C1078" s="2"/>
      <c r="D1078" s="1"/>
      <c r="F1078" s="2"/>
    </row>
    <row r="1079" spans="1:6" x14ac:dyDescent="0.2">
      <c r="E1079" s="8"/>
    </row>
    <row r="1080" spans="1:6" x14ac:dyDescent="0.2">
      <c r="E1080" s="8"/>
    </row>
  </sheetData>
  <sheetProtection formatCells="0" formatColumns="0" formatRows="0" insertColumns="0" insertRows="0" insertHyperlinks="0" deleteColumns="0" deleteRows="0" selectLockedCells="1" sort="0" autoFilter="0" pivotTables="0"/>
  <dataConsolidate/>
  <mergeCells count="20">
    <mergeCell ref="C6:K6"/>
    <mergeCell ref="C7:K7"/>
    <mergeCell ref="H1:K4"/>
    <mergeCell ref="C3:F3"/>
    <mergeCell ref="C4:F4"/>
    <mergeCell ref="A1:G1"/>
    <mergeCell ref="A2:G2"/>
    <mergeCell ref="A3:B3"/>
    <mergeCell ref="A4:B4"/>
    <mergeCell ref="A6:B6"/>
    <mergeCell ref="A7:B7"/>
    <mergeCell ref="C10:E10"/>
    <mergeCell ref="O11:P11"/>
    <mergeCell ref="D11:G11"/>
    <mergeCell ref="F10:G10"/>
    <mergeCell ref="H11:J11"/>
    <mergeCell ref="K10:L10"/>
    <mergeCell ref="A11:C11"/>
    <mergeCell ref="M11:N11"/>
    <mergeCell ref="K11:L11"/>
  </mergeCells>
  <phoneticPr fontId="6" type="noConversion"/>
  <dataValidations xWindow="564" yWindow="436" count="18">
    <dataValidation allowBlank="1" showInputMessage="1" showErrorMessage="1" prompt="Producto, entregable específico que se obtiene de la implementación de la inciativa estratégica._x000a_" sqref="F252 F153:F156 F13 F182:F185"/>
    <dataValidation type="list" allowBlank="1" showInputMessage="1" showErrorMessage="1" sqref="B61">
      <formula1>oe</formula1>
    </dataValidation>
    <dataValidation allowBlank="1" showInputMessage="1" showErrorMessage="1" promptTitle="Elija la meta para asociar objet" prompt="Los objetivos expresan retos definidos desde la misión para lograr cumplir la visión de la entidad.Los objetivos fueron contruidos de manera participativa por la Gente IDU." sqref="B13"/>
    <dataValidation allowBlank="1" showInputMessage="1" showErrorMessage="1" prompt="Una iniciativa estratégica es una acción o conjunto de acciones, proyectos o programas orientados a alcanzar las metas del periodo y por consiguiente con el tiempo el logro de los objetivos Estratégicos.Las metas deben estar asociadas a un producto." sqref="E13 E103:E109 E252:E257 E269:E276"/>
    <dataValidation allowBlank="1" showInputMessage="1" showErrorMessage="1" prompt="Las metas definen logros concretos y cuantificables que permiten cumplir los objetivos propuestos en el marco de las Funciones y Responsabilidades de cada área" sqref="C13"/>
    <dataValidation allowBlank="1" showInputMessage="1" showErrorMessage="1" prompt="Seleccione el proceso en el cual se desarrollarán las iniciativas estratégicas. (Proceso en el cual se despliega la meta estratégica.)_x000a_" sqref="D252:D257 D13"/>
    <dataValidation allowBlank="1" showInputMessage="1" showErrorMessage="1" error="POR FAVOR ELIJA UNA DE LAS 25 _x000a_METAS ESTRATEGICAS " prompt="Elija una de las 25 metas Estratégicas del IDU" sqref="D335:D338 D167:D170 D297:D305 D320:D327 D345:D725 D735:D743 D747:D65585"/>
    <dataValidation type="list" allowBlank="1" showInputMessage="1" showErrorMessage="1" sqref="C6">
      <formula1>mision</formula1>
    </dataValidation>
    <dataValidation type="list" allowBlank="1" showInputMessage="1" showErrorMessage="1" sqref="C7:C8">
      <formula1>vision</formula1>
    </dataValidation>
    <dataValidation type="list" allowBlank="1" showInputMessage="1" showErrorMessage="1" sqref="C10:E10 D87:D89 D726:D734 D14:D85 D91:D92 D258:D259 D261:D263 D265:D296 D306:D319 D328:D334 D339:D344 D94:D166 D744:D746 D171:D251">
      <formula1>procesos</formula1>
    </dataValidation>
    <dataValidation type="list" allowBlank="1" showInputMessage="1" showErrorMessage="1" sqref="H10 M10">
      <formula1>dia</formula1>
    </dataValidation>
    <dataValidation type="list" allowBlank="1" showInputMessage="1" showErrorMessage="1" sqref="I10 N10">
      <formula1>mes</formula1>
    </dataValidation>
    <dataValidation allowBlank="1" showInputMessage="1" showErrorMessage="1" promptTitle="Solo para reportar avances" prompt="Colocar la fecha de reporte de avances parciales durante la vigencia" sqref="K10:L10"/>
    <dataValidation allowBlank="1" showInputMessage="1" showErrorMessage="1" prompt="Reportar porcentaje parcial de avance de la tarea. " sqref="J13 J252:J257"/>
    <dataValidation type="list" allowBlank="1" showInputMessage="1" showErrorMessage="1" sqref="J10 O10">
      <formula1>anio</formula1>
    </dataValidation>
    <dataValidation type="list" allowBlank="1" showInputMessage="1" showErrorMessage="1" sqref="C726:C746 C14:C344">
      <formula1>aca</formula1>
    </dataValidation>
    <dataValidation type="custom" allowBlank="1" showInputMessage="1" showErrorMessage="1" sqref="B728:B743 B14:B60">
      <formula1>VLOOKUP(B14,consol,2,)</formula1>
    </dataValidation>
    <dataValidation allowBlank="1" showInputMessage="1" showErrorMessage="1" prompt="Producto intermedio: que contribuye a la construcción del producto final_x000a__x000a_Hito: tarea que simboliza o representa avances relevantes  en la obtención del producto o servicio. _x000a_" sqref="F253:F257"/>
  </dataValidations>
  <pageMargins left="0.19685039370078741" right="0.19685039370078741" top="0.55118110236220474" bottom="0.62992125984251968" header="0.27559055118110237" footer="0.47244094488188981"/>
  <pageSetup scale="53" orientation="landscape" horizontalDpi="1200" verticalDpi="1200" r:id="rId1"/>
  <headerFooter>
    <oddFooter>&amp;LFormato: FO-MC-179 Versión: 2&amp;CPágina &amp;P</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L42"/>
  <sheetViews>
    <sheetView topLeftCell="B16" zoomScale="85" zoomScaleNormal="85" zoomScalePageLayoutView="120" workbookViewId="0">
      <selection activeCell="E26" sqref="E26"/>
    </sheetView>
  </sheetViews>
  <sheetFormatPr baseColWidth="10" defaultRowHeight="12.75" x14ac:dyDescent="0.2"/>
  <cols>
    <col min="1" max="1" width="45.140625" customWidth="1"/>
    <col min="2" max="2" width="16" customWidth="1"/>
    <col min="3" max="3" width="41" customWidth="1"/>
    <col min="4" max="4" width="57.140625" customWidth="1"/>
    <col min="5" max="5" width="63.85546875" customWidth="1"/>
    <col min="8" max="8" width="52" customWidth="1"/>
  </cols>
  <sheetData>
    <row r="1" spans="1:12" ht="33.75" customHeight="1" x14ac:dyDescent="0.2">
      <c r="A1" s="10"/>
      <c r="B1" s="18" t="s">
        <v>54</v>
      </c>
      <c r="C1" s="7" t="s">
        <v>7</v>
      </c>
      <c r="D1" s="7" t="s">
        <v>8</v>
      </c>
      <c r="E1" s="7" t="s">
        <v>8</v>
      </c>
      <c r="F1" s="25" t="s">
        <v>91</v>
      </c>
      <c r="J1" t="s">
        <v>105</v>
      </c>
      <c r="K1" t="s">
        <v>106</v>
      </c>
      <c r="L1" t="s">
        <v>107</v>
      </c>
    </row>
    <row r="2" spans="1:12" ht="47.25" x14ac:dyDescent="0.2">
      <c r="A2" s="10" t="s">
        <v>55</v>
      </c>
      <c r="B2" s="134">
        <v>1</v>
      </c>
      <c r="C2" s="33" t="s">
        <v>114</v>
      </c>
      <c r="D2" s="35" t="s">
        <v>113</v>
      </c>
      <c r="E2" s="19" t="s">
        <v>38</v>
      </c>
      <c r="F2" s="24" t="s">
        <v>59</v>
      </c>
      <c r="H2" s="16" t="s">
        <v>447</v>
      </c>
      <c r="J2">
        <v>1</v>
      </c>
      <c r="K2" s="24" t="s">
        <v>93</v>
      </c>
      <c r="L2">
        <v>2015</v>
      </c>
    </row>
    <row r="3" spans="1:12" ht="90" x14ac:dyDescent="0.2">
      <c r="A3" s="10" t="s">
        <v>57</v>
      </c>
      <c r="B3" s="134"/>
      <c r="C3" s="33" t="s">
        <v>115</v>
      </c>
      <c r="D3" s="35" t="s">
        <v>113</v>
      </c>
      <c r="E3" s="20" t="s">
        <v>14</v>
      </c>
      <c r="F3" s="24" t="s">
        <v>60</v>
      </c>
      <c r="H3" s="44" t="s">
        <v>6</v>
      </c>
      <c r="J3">
        <v>2</v>
      </c>
      <c r="K3" s="24" t="s">
        <v>94</v>
      </c>
      <c r="L3">
        <v>2016</v>
      </c>
    </row>
    <row r="4" spans="1:12" ht="47.25" x14ac:dyDescent="0.2">
      <c r="A4" s="10" t="s">
        <v>56</v>
      </c>
      <c r="B4" s="134"/>
      <c r="C4" s="33" t="s">
        <v>116</v>
      </c>
      <c r="D4" s="35" t="s">
        <v>113</v>
      </c>
      <c r="E4" s="21" t="s">
        <v>39</v>
      </c>
      <c r="F4" s="24" t="s">
        <v>61</v>
      </c>
      <c r="H4" s="16" t="s">
        <v>48</v>
      </c>
      <c r="J4">
        <v>3</v>
      </c>
      <c r="K4" s="24" t="s">
        <v>95</v>
      </c>
      <c r="L4">
        <v>2017</v>
      </c>
    </row>
    <row r="5" spans="1:12" ht="45" x14ac:dyDescent="0.2">
      <c r="A5" s="22" t="s">
        <v>58</v>
      </c>
      <c r="B5" s="134"/>
      <c r="C5" s="33" t="s">
        <v>117</v>
      </c>
      <c r="D5" s="35" t="s">
        <v>113</v>
      </c>
      <c r="E5" s="21" t="s">
        <v>40</v>
      </c>
      <c r="F5" s="24" t="s">
        <v>62</v>
      </c>
      <c r="H5" s="16" t="s">
        <v>46</v>
      </c>
      <c r="J5">
        <v>4</v>
      </c>
      <c r="K5" s="24" t="s">
        <v>96</v>
      </c>
      <c r="L5">
        <v>2018</v>
      </c>
    </row>
    <row r="6" spans="1:12" ht="60" x14ac:dyDescent="0.2">
      <c r="A6" s="10"/>
      <c r="B6" s="134"/>
      <c r="C6" s="33" t="s">
        <v>118</v>
      </c>
      <c r="D6" s="35" t="s">
        <v>113</v>
      </c>
      <c r="E6" s="12"/>
      <c r="F6" s="24" t="s">
        <v>63</v>
      </c>
      <c r="H6" s="16" t="s">
        <v>47</v>
      </c>
      <c r="J6">
        <v>5</v>
      </c>
      <c r="K6" s="24" t="s">
        <v>97</v>
      </c>
      <c r="L6">
        <v>2019</v>
      </c>
    </row>
    <row r="7" spans="1:12" ht="60" x14ac:dyDescent="0.2">
      <c r="A7" s="10"/>
      <c r="B7" s="134"/>
      <c r="C7" s="33" t="s">
        <v>119</v>
      </c>
      <c r="D7" s="35" t="s">
        <v>113</v>
      </c>
      <c r="E7" s="12"/>
      <c r="F7" s="24" t="s">
        <v>64</v>
      </c>
      <c r="H7" s="16" t="s">
        <v>49</v>
      </c>
      <c r="J7">
        <v>6</v>
      </c>
      <c r="K7" s="24" t="s">
        <v>98</v>
      </c>
      <c r="L7">
        <v>2020</v>
      </c>
    </row>
    <row r="8" spans="1:12" ht="60" x14ac:dyDescent="0.2">
      <c r="A8" s="10"/>
      <c r="B8" s="135">
        <v>2</v>
      </c>
      <c r="C8" s="33" t="s">
        <v>120</v>
      </c>
      <c r="D8" s="35" t="s">
        <v>113</v>
      </c>
      <c r="E8" s="12"/>
      <c r="F8" s="24" t="s">
        <v>65</v>
      </c>
      <c r="H8" s="44" t="s">
        <v>44</v>
      </c>
      <c r="J8">
        <v>7</v>
      </c>
      <c r="K8" s="24" t="s">
        <v>99</v>
      </c>
      <c r="L8">
        <v>2021</v>
      </c>
    </row>
    <row r="9" spans="1:12" ht="45" x14ac:dyDescent="0.2">
      <c r="A9" s="10"/>
      <c r="B9" s="135"/>
      <c r="C9" s="33" t="s">
        <v>154</v>
      </c>
      <c r="D9" s="36" t="s">
        <v>14</v>
      </c>
      <c r="E9" s="13"/>
      <c r="F9" s="24" t="s">
        <v>66</v>
      </c>
      <c r="H9" s="16" t="s">
        <v>18</v>
      </c>
      <c r="J9">
        <v>8</v>
      </c>
      <c r="K9" s="24" t="s">
        <v>100</v>
      </c>
      <c r="L9">
        <v>2022</v>
      </c>
    </row>
    <row r="10" spans="1:12" ht="30" x14ac:dyDescent="0.2">
      <c r="A10" s="10"/>
      <c r="B10" s="135"/>
      <c r="C10" s="33" t="s">
        <v>122</v>
      </c>
      <c r="D10" s="36" t="s">
        <v>14</v>
      </c>
      <c r="E10" s="13"/>
      <c r="F10" s="24" t="s">
        <v>67</v>
      </c>
      <c r="H10" s="16" t="s">
        <v>17</v>
      </c>
      <c r="J10">
        <v>9</v>
      </c>
      <c r="K10" s="24" t="s">
        <v>101</v>
      </c>
      <c r="L10">
        <v>2023</v>
      </c>
    </row>
    <row r="11" spans="1:12" ht="45" x14ac:dyDescent="0.2">
      <c r="A11" s="10"/>
      <c r="B11" s="135"/>
      <c r="C11" s="33" t="s">
        <v>123</v>
      </c>
      <c r="D11" s="36" t="s">
        <v>14</v>
      </c>
      <c r="E11" s="12"/>
      <c r="F11" s="24" t="s">
        <v>68</v>
      </c>
      <c r="H11" s="16" t="s">
        <v>45</v>
      </c>
      <c r="J11">
        <v>10</v>
      </c>
      <c r="K11" s="24" t="s">
        <v>102</v>
      </c>
      <c r="L11">
        <v>2024</v>
      </c>
    </row>
    <row r="12" spans="1:12" ht="60" x14ac:dyDescent="0.2">
      <c r="A12" s="10"/>
      <c r="B12" s="135"/>
      <c r="C12" s="33" t="s">
        <v>124</v>
      </c>
      <c r="D12" s="36" t="s">
        <v>14</v>
      </c>
      <c r="E12" s="12"/>
      <c r="F12" s="24" t="s">
        <v>69</v>
      </c>
      <c r="H12" s="16" t="s">
        <v>41</v>
      </c>
      <c r="J12">
        <v>11</v>
      </c>
      <c r="K12" s="24" t="s">
        <v>103</v>
      </c>
      <c r="L12">
        <v>2025</v>
      </c>
    </row>
    <row r="13" spans="1:12" ht="90" x14ac:dyDescent="0.2">
      <c r="A13" s="10"/>
      <c r="B13" s="135"/>
      <c r="C13" s="34" t="s">
        <v>155</v>
      </c>
      <c r="D13" s="36" t="s">
        <v>14</v>
      </c>
      <c r="E13" s="12"/>
      <c r="F13" s="24" t="s">
        <v>70</v>
      </c>
      <c r="H13" s="16" t="s">
        <v>20</v>
      </c>
      <c r="J13">
        <v>12</v>
      </c>
      <c r="K13" s="24" t="s">
        <v>104</v>
      </c>
    </row>
    <row r="14" spans="1:12" ht="90" x14ac:dyDescent="0.2">
      <c r="A14" s="10"/>
      <c r="B14" s="135"/>
      <c r="C14" s="33" t="s">
        <v>127</v>
      </c>
      <c r="D14" s="35" t="s">
        <v>126</v>
      </c>
      <c r="E14" s="10"/>
      <c r="F14" s="24" t="s">
        <v>71</v>
      </c>
      <c r="H14" s="16" t="s">
        <v>12</v>
      </c>
      <c r="J14">
        <v>13</v>
      </c>
    </row>
    <row r="15" spans="1:12" ht="75" x14ac:dyDescent="0.2">
      <c r="A15" s="11"/>
      <c r="B15" s="134">
        <v>3</v>
      </c>
      <c r="C15" s="33" t="s">
        <v>128</v>
      </c>
      <c r="D15" s="35" t="s">
        <v>126</v>
      </c>
      <c r="E15" s="12"/>
      <c r="F15" s="24" t="s">
        <v>72</v>
      </c>
      <c r="H15" s="16" t="s">
        <v>19</v>
      </c>
      <c r="J15">
        <v>14</v>
      </c>
    </row>
    <row r="16" spans="1:12" ht="45" x14ac:dyDescent="0.2">
      <c r="A16" s="10"/>
      <c r="B16" s="134"/>
      <c r="C16" s="33" t="s">
        <v>153</v>
      </c>
      <c r="D16" s="35" t="s">
        <v>126</v>
      </c>
      <c r="E16" s="12"/>
      <c r="F16" s="24" t="s">
        <v>73</v>
      </c>
      <c r="H16" s="45" t="s">
        <v>167</v>
      </c>
      <c r="J16">
        <v>15</v>
      </c>
    </row>
    <row r="17" spans="1:10" ht="90" x14ac:dyDescent="0.2">
      <c r="A17" s="10"/>
      <c r="B17" s="134"/>
      <c r="C17" s="33" t="s">
        <v>129</v>
      </c>
      <c r="D17" s="35" t="s">
        <v>126</v>
      </c>
      <c r="E17" s="12"/>
      <c r="F17" s="24" t="s">
        <v>74</v>
      </c>
      <c r="H17" s="16" t="s">
        <v>15</v>
      </c>
      <c r="J17">
        <v>16</v>
      </c>
    </row>
    <row r="18" spans="1:10" ht="60" x14ac:dyDescent="0.2">
      <c r="A18" s="10"/>
      <c r="B18" s="134"/>
      <c r="C18" s="33" t="s">
        <v>130</v>
      </c>
      <c r="D18" s="35" t="s">
        <v>126</v>
      </c>
      <c r="E18" s="12"/>
      <c r="F18" s="24" t="s">
        <v>75</v>
      </c>
      <c r="H18" s="16" t="s">
        <v>11</v>
      </c>
      <c r="J18">
        <v>17</v>
      </c>
    </row>
    <row r="19" spans="1:10" ht="45" x14ac:dyDescent="0.2">
      <c r="A19" s="10"/>
      <c r="B19" s="134"/>
      <c r="C19" s="33" t="s">
        <v>131</v>
      </c>
      <c r="D19" s="35" t="s">
        <v>126</v>
      </c>
      <c r="E19" s="12"/>
      <c r="F19" s="24" t="s">
        <v>76</v>
      </c>
      <c r="H19" s="16" t="s">
        <v>16</v>
      </c>
      <c r="J19">
        <v>18</v>
      </c>
    </row>
    <row r="20" spans="1:10" ht="45" x14ac:dyDescent="0.2">
      <c r="A20" s="11"/>
      <c r="B20" s="134"/>
      <c r="C20" s="33" t="s">
        <v>132</v>
      </c>
      <c r="D20" s="35" t="s">
        <v>126</v>
      </c>
      <c r="E20" s="10"/>
      <c r="F20" s="24" t="s">
        <v>77</v>
      </c>
      <c r="H20" s="16" t="s">
        <v>42</v>
      </c>
      <c r="J20">
        <v>19</v>
      </c>
    </row>
    <row r="21" spans="1:10" ht="75" x14ac:dyDescent="0.2">
      <c r="A21" s="10"/>
      <c r="B21" s="134"/>
      <c r="C21" s="33" t="s">
        <v>133</v>
      </c>
      <c r="D21" s="35" t="s">
        <v>126</v>
      </c>
      <c r="E21" s="12"/>
      <c r="F21" s="24" t="s">
        <v>78</v>
      </c>
      <c r="H21" s="16" t="s">
        <v>21</v>
      </c>
      <c r="J21">
        <v>20</v>
      </c>
    </row>
    <row r="22" spans="1:10" ht="75" x14ac:dyDescent="0.2">
      <c r="A22" s="11"/>
      <c r="B22" s="134"/>
      <c r="C22" s="33" t="s">
        <v>134</v>
      </c>
      <c r="D22" s="35" t="s">
        <v>126</v>
      </c>
      <c r="E22" s="11"/>
      <c r="F22" s="24" t="s">
        <v>79</v>
      </c>
      <c r="H22" s="16" t="s">
        <v>43</v>
      </c>
      <c r="J22">
        <v>21</v>
      </c>
    </row>
    <row r="23" spans="1:10" ht="60" x14ac:dyDescent="0.2">
      <c r="A23" s="11"/>
      <c r="B23" s="134"/>
      <c r="C23" s="33" t="s">
        <v>135</v>
      </c>
      <c r="D23" s="35" t="s">
        <v>126</v>
      </c>
      <c r="E23" s="11"/>
      <c r="F23" s="24" t="s">
        <v>80</v>
      </c>
      <c r="H23" s="16" t="s">
        <v>50</v>
      </c>
      <c r="J23">
        <v>22</v>
      </c>
    </row>
    <row r="24" spans="1:10" ht="60" x14ac:dyDescent="0.2">
      <c r="A24" s="11"/>
      <c r="B24" s="134"/>
      <c r="C24" s="33" t="s">
        <v>136</v>
      </c>
      <c r="D24" s="35" t="s">
        <v>126</v>
      </c>
      <c r="E24" s="11"/>
      <c r="F24" s="24" t="s">
        <v>81</v>
      </c>
      <c r="H24" s="45" t="s">
        <v>10</v>
      </c>
      <c r="J24">
        <v>23</v>
      </c>
    </row>
    <row r="25" spans="1:10" ht="45" x14ac:dyDescent="0.2">
      <c r="A25" s="14"/>
      <c r="B25" s="134"/>
      <c r="C25" s="33" t="s">
        <v>137</v>
      </c>
      <c r="D25" s="35" t="s">
        <v>126</v>
      </c>
      <c r="E25" s="14"/>
      <c r="F25" s="24" t="s">
        <v>82</v>
      </c>
      <c r="H25" s="16"/>
      <c r="J25">
        <v>24</v>
      </c>
    </row>
    <row r="26" spans="1:10" ht="45" x14ac:dyDescent="0.2">
      <c r="A26" s="15"/>
      <c r="B26" s="134"/>
      <c r="C26" s="33" t="s">
        <v>156</v>
      </c>
      <c r="D26" s="35" t="s">
        <v>126</v>
      </c>
      <c r="E26" s="15"/>
      <c r="F26" s="24" t="s">
        <v>82</v>
      </c>
      <c r="H26" s="16"/>
      <c r="J26">
        <v>25</v>
      </c>
    </row>
    <row r="27" spans="1:10" ht="45" x14ac:dyDescent="0.2">
      <c r="A27" s="10"/>
      <c r="B27" s="134"/>
      <c r="C27" s="33" t="s">
        <v>139</v>
      </c>
      <c r="D27" s="35" t="s">
        <v>126</v>
      </c>
      <c r="E27" s="12"/>
      <c r="F27" s="24" t="s">
        <v>83</v>
      </c>
      <c r="H27" s="16"/>
      <c r="J27">
        <v>26</v>
      </c>
    </row>
    <row r="28" spans="1:10" ht="45" x14ac:dyDescent="0.2">
      <c r="A28" s="10"/>
      <c r="B28" s="134"/>
      <c r="C28" s="33" t="s">
        <v>140</v>
      </c>
      <c r="D28" s="35" t="s">
        <v>126</v>
      </c>
      <c r="E28" s="12"/>
      <c r="F28" s="24" t="s">
        <v>84</v>
      </c>
      <c r="H28" s="16"/>
      <c r="J28">
        <v>27</v>
      </c>
    </row>
    <row r="29" spans="1:10" ht="45" x14ac:dyDescent="0.2">
      <c r="A29" s="11"/>
      <c r="B29" s="134"/>
      <c r="C29" s="33" t="s">
        <v>141</v>
      </c>
      <c r="D29" s="35" t="s">
        <v>126</v>
      </c>
      <c r="E29" s="12"/>
      <c r="F29" s="24" t="s">
        <v>85</v>
      </c>
      <c r="J29">
        <v>28</v>
      </c>
    </row>
    <row r="30" spans="1:10" ht="45" x14ac:dyDescent="0.2">
      <c r="A30" s="11"/>
      <c r="B30" s="134"/>
      <c r="C30" s="33" t="s">
        <v>142</v>
      </c>
      <c r="D30" s="35" t="s">
        <v>126</v>
      </c>
      <c r="E30" s="12"/>
      <c r="F30" s="24" t="s">
        <v>86</v>
      </c>
      <c r="J30">
        <v>29</v>
      </c>
    </row>
    <row r="31" spans="1:10" ht="45" x14ac:dyDescent="0.2">
      <c r="A31" s="11"/>
      <c r="B31" s="134"/>
      <c r="C31" s="33" t="s">
        <v>143</v>
      </c>
      <c r="D31" s="35" t="s">
        <v>126</v>
      </c>
      <c r="E31" s="12"/>
      <c r="F31" s="24" t="s">
        <v>87</v>
      </c>
      <c r="J31">
        <v>30</v>
      </c>
    </row>
    <row r="32" spans="1:10" ht="45" x14ac:dyDescent="0.2">
      <c r="A32" s="11"/>
      <c r="B32" s="134"/>
      <c r="C32" s="33" t="s">
        <v>144</v>
      </c>
      <c r="D32" s="35" t="s">
        <v>126</v>
      </c>
      <c r="E32" s="12"/>
      <c r="F32" s="24" t="s">
        <v>88</v>
      </c>
      <c r="J32">
        <v>31</v>
      </c>
    </row>
    <row r="33" spans="1:6" ht="60" x14ac:dyDescent="0.2">
      <c r="A33" s="10"/>
      <c r="B33" s="134"/>
      <c r="C33" s="33" t="s">
        <v>145</v>
      </c>
      <c r="D33" s="35" t="s">
        <v>126</v>
      </c>
      <c r="E33" s="12"/>
      <c r="F33" s="24" t="s">
        <v>89</v>
      </c>
    </row>
    <row r="34" spans="1:6" ht="45" x14ac:dyDescent="0.2">
      <c r="A34" s="10"/>
      <c r="B34" s="134"/>
      <c r="C34" s="33" t="s">
        <v>146</v>
      </c>
      <c r="D34" s="35" t="s">
        <v>126</v>
      </c>
      <c r="E34" s="12"/>
      <c r="F34" s="24" t="s">
        <v>90</v>
      </c>
    </row>
    <row r="35" spans="1:6" ht="45" x14ac:dyDescent="0.2">
      <c r="A35" s="10"/>
      <c r="B35" s="134"/>
      <c r="C35" s="33" t="s">
        <v>147</v>
      </c>
      <c r="D35" s="35" t="s">
        <v>126</v>
      </c>
      <c r="E35" s="12"/>
    </row>
    <row r="36" spans="1:6" ht="60" x14ac:dyDescent="0.2">
      <c r="A36" s="10"/>
      <c r="B36" s="134"/>
      <c r="C36" s="33" t="s">
        <v>148</v>
      </c>
      <c r="D36" s="35" t="s">
        <v>126</v>
      </c>
      <c r="E36" s="12"/>
    </row>
    <row r="37" spans="1:6" ht="75" x14ac:dyDescent="0.2">
      <c r="A37" s="11"/>
      <c r="B37" s="134"/>
      <c r="C37" s="33" t="s">
        <v>149</v>
      </c>
      <c r="D37" s="37" t="s">
        <v>40</v>
      </c>
      <c r="E37" s="12"/>
    </row>
    <row r="38" spans="1:6" ht="60" x14ac:dyDescent="0.2">
      <c r="A38" s="11"/>
      <c r="B38" s="134">
        <v>4</v>
      </c>
      <c r="C38" s="33" t="s">
        <v>150</v>
      </c>
      <c r="D38" s="37" t="s">
        <v>40</v>
      </c>
      <c r="E38" s="12"/>
    </row>
    <row r="39" spans="1:6" ht="45" x14ac:dyDescent="0.2">
      <c r="A39" s="11"/>
      <c r="B39" s="134"/>
      <c r="C39" s="33" t="s">
        <v>151</v>
      </c>
      <c r="D39" s="37" t="s">
        <v>40</v>
      </c>
      <c r="E39" s="12"/>
    </row>
    <row r="40" spans="1:6" ht="45" x14ac:dyDescent="0.2">
      <c r="A40" s="10"/>
      <c r="B40" s="134"/>
      <c r="C40" s="33" t="s">
        <v>152</v>
      </c>
      <c r="D40" s="37" t="s">
        <v>40</v>
      </c>
      <c r="E40" s="12"/>
    </row>
    <row r="41" spans="1:6" ht="15.75" x14ac:dyDescent="0.2">
      <c r="A41" s="10"/>
      <c r="B41" s="134"/>
      <c r="C41" s="17"/>
      <c r="D41" s="9"/>
      <c r="E41" s="10"/>
    </row>
    <row r="42" spans="1:6" ht="15.75" x14ac:dyDescent="0.2">
      <c r="A42" s="10"/>
      <c r="B42" s="134"/>
      <c r="C42" s="17"/>
      <c r="D42" s="9"/>
      <c r="E42" s="10"/>
    </row>
  </sheetData>
  <mergeCells count="4">
    <mergeCell ref="B2:B7"/>
    <mergeCell ref="B8:B14"/>
    <mergeCell ref="B15:B37"/>
    <mergeCell ref="B38:B42"/>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26" sqref="L26:L27"/>
    </sheetView>
  </sheetViews>
  <sheetFormatPr baseColWidth="10" defaultRowHeight="12.75" x14ac:dyDescent="0.2"/>
  <sheetData/>
  <sortState ref="G5:G26">
    <sortCondition ref="G4"/>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D44"/>
  <sheetViews>
    <sheetView zoomScale="55" zoomScaleNormal="55" workbookViewId="0">
      <selection activeCell="C6" sqref="C6:C44"/>
    </sheetView>
  </sheetViews>
  <sheetFormatPr baseColWidth="10" defaultRowHeight="12.75" x14ac:dyDescent="0.2"/>
  <cols>
    <col min="3" max="3" width="63.28515625" customWidth="1"/>
    <col min="4" max="4" width="97.5703125" customWidth="1"/>
  </cols>
  <sheetData>
    <row r="6" spans="3:4" ht="45" x14ac:dyDescent="0.2">
      <c r="C6" s="35" t="s">
        <v>113</v>
      </c>
      <c r="D6" s="33" t="s">
        <v>114</v>
      </c>
    </row>
    <row r="7" spans="3:4" ht="45" x14ac:dyDescent="0.2">
      <c r="C7" s="35" t="s">
        <v>113</v>
      </c>
      <c r="D7" s="33" t="s">
        <v>115</v>
      </c>
    </row>
    <row r="8" spans="3:4" ht="45" x14ac:dyDescent="0.2">
      <c r="C8" s="35" t="s">
        <v>113</v>
      </c>
      <c r="D8" s="33" t="s">
        <v>116</v>
      </c>
    </row>
    <row r="9" spans="3:4" ht="45" x14ac:dyDescent="0.2">
      <c r="C9" s="35" t="s">
        <v>113</v>
      </c>
      <c r="D9" s="33" t="s">
        <v>117</v>
      </c>
    </row>
    <row r="10" spans="3:4" ht="45" x14ac:dyDescent="0.2">
      <c r="C10" s="35" t="s">
        <v>113</v>
      </c>
      <c r="D10" s="33" t="s">
        <v>118</v>
      </c>
    </row>
    <row r="11" spans="3:4" ht="45" x14ac:dyDescent="0.2">
      <c r="C11" s="35" t="s">
        <v>113</v>
      </c>
      <c r="D11" s="33" t="s">
        <v>119</v>
      </c>
    </row>
    <row r="12" spans="3:4" ht="45" x14ac:dyDescent="0.2">
      <c r="C12" s="35" t="s">
        <v>113</v>
      </c>
      <c r="D12" s="33" t="s">
        <v>120</v>
      </c>
    </row>
    <row r="13" spans="3:4" ht="30" x14ac:dyDescent="0.2">
      <c r="C13" s="36" t="s">
        <v>14</v>
      </c>
      <c r="D13" s="33" t="s">
        <v>121</v>
      </c>
    </row>
    <row r="14" spans="3:4" ht="30" x14ac:dyDescent="0.2">
      <c r="C14" s="36" t="s">
        <v>14</v>
      </c>
      <c r="D14" s="33" t="s">
        <v>122</v>
      </c>
    </row>
    <row r="15" spans="3:4" ht="30" x14ac:dyDescent="0.2">
      <c r="C15" s="36" t="s">
        <v>14</v>
      </c>
      <c r="D15" s="33" t="s">
        <v>123</v>
      </c>
    </row>
    <row r="16" spans="3:4" ht="30" x14ac:dyDescent="0.2">
      <c r="C16" s="36" t="s">
        <v>14</v>
      </c>
      <c r="D16" s="33" t="s">
        <v>124</v>
      </c>
    </row>
    <row r="17" spans="3:4" ht="45" x14ac:dyDescent="0.2">
      <c r="C17" s="36" t="s">
        <v>14</v>
      </c>
      <c r="D17" s="34" t="s">
        <v>125</v>
      </c>
    </row>
    <row r="18" spans="3:4" ht="45" x14ac:dyDescent="0.2">
      <c r="C18" s="35" t="s">
        <v>126</v>
      </c>
      <c r="D18" s="33" t="s">
        <v>127</v>
      </c>
    </row>
    <row r="19" spans="3:4" ht="45" x14ac:dyDescent="0.2">
      <c r="C19" s="35" t="s">
        <v>126</v>
      </c>
      <c r="D19" s="33" t="s">
        <v>128</v>
      </c>
    </row>
    <row r="20" spans="3:4" ht="45" x14ac:dyDescent="0.2">
      <c r="C20" s="35" t="s">
        <v>126</v>
      </c>
      <c r="D20" s="33" t="s">
        <v>153</v>
      </c>
    </row>
    <row r="21" spans="3:4" ht="45" x14ac:dyDescent="0.2">
      <c r="C21" s="35" t="s">
        <v>126</v>
      </c>
      <c r="D21" s="33" t="s">
        <v>129</v>
      </c>
    </row>
    <row r="22" spans="3:4" ht="45" x14ac:dyDescent="0.2">
      <c r="C22" s="35" t="s">
        <v>126</v>
      </c>
      <c r="D22" s="33" t="s">
        <v>130</v>
      </c>
    </row>
    <row r="23" spans="3:4" ht="45" x14ac:dyDescent="0.2">
      <c r="C23" s="35" t="s">
        <v>126</v>
      </c>
      <c r="D23" s="33" t="s">
        <v>131</v>
      </c>
    </row>
    <row r="24" spans="3:4" ht="45" x14ac:dyDescent="0.2">
      <c r="C24" s="35" t="s">
        <v>126</v>
      </c>
      <c r="D24" s="33" t="s">
        <v>132</v>
      </c>
    </row>
    <row r="25" spans="3:4" ht="45" x14ac:dyDescent="0.2">
      <c r="C25" s="35" t="s">
        <v>126</v>
      </c>
      <c r="D25" s="33" t="s">
        <v>133</v>
      </c>
    </row>
    <row r="26" spans="3:4" ht="45" x14ac:dyDescent="0.2">
      <c r="C26" s="35" t="s">
        <v>126</v>
      </c>
      <c r="D26" s="33" t="s">
        <v>134</v>
      </c>
    </row>
    <row r="27" spans="3:4" ht="45" x14ac:dyDescent="0.2">
      <c r="C27" s="35" t="s">
        <v>126</v>
      </c>
      <c r="D27" s="33" t="s">
        <v>135</v>
      </c>
    </row>
    <row r="28" spans="3:4" ht="45" x14ac:dyDescent="0.2">
      <c r="C28" s="35" t="s">
        <v>126</v>
      </c>
      <c r="D28" s="33" t="s">
        <v>136</v>
      </c>
    </row>
    <row r="29" spans="3:4" ht="45" x14ac:dyDescent="0.2">
      <c r="C29" s="35" t="s">
        <v>126</v>
      </c>
      <c r="D29" s="33" t="s">
        <v>137</v>
      </c>
    </row>
    <row r="30" spans="3:4" ht="45" x14ac:dyDescent="0.2">
      <c r="C30" s="35" t="s">
        <v>126</v>
      </c>
      <c r="D30" s="33" t="s">
        <v>138</v>
      </c>
    </row>
    <row r="31" spans="3:4" ht="45" x14ac:dyDescent="0.2">
      <c r="C31" s="35" t="s">
        <v>126</v>
      </c>
      <c r="D31" s="33" t="s">
        <v>139</v>
      </c>
    </row>
    <row r="32" spans="3:4" ht="45" x14ac:dyDescent="0.2">
      <c r="C32" s="35" t="s">
        <v>126</v>
      </c>
      <c r="D32" s="33" t="s">
        <v>140</v>
      </c>
    </row>
    <row r="33" spans="3:4" ht="45" x14ac:dyDescent="0.2">
      <c r="C33" s="35" t="s">
        <v>126</v>
      </c>
      <c r="D33" s="33" t="s">
        <v>141</v>
      </c>
    </row>
    <row r="34" spans="3:4" ht="45" x14ac:dyDescent="0.2">
      <c r="C34" s="35" t="s">
        <v>126</v>
      </c>
      <c r="D34" s="33" t="s">
        <v>142</v>
      </c>
    </row>
    <row r="35" spans="3:4" ht="45" x14ac:dyDescent="0.2">
      <c r="C35" s="35" t="s">
        <v>126</v>
      </c>
      <c r="D35" s="33" t="s">
        <v>143</v>
      </c>
    </row>
    <row r="36" spans="3:4" ht="45" x14ac:dyDescent="0.2">
      <c r="C36" s="35" t="s">
        <v>126</v>
      </c>
      <c r="D36" s="33" t="s">
        <v>144</v>
      </c>
    </row>
    <row r="37" spans="3:4" ht="45" x14ac:dyDescent="0.2">
      <c r="C37" s="35" t="s">
        <v>126</v>
      </c>
      <c r="D37" s="33" t="s">
        <v>145</v>
      </c>
    </row>
    <row r="38" spans="3:4" ht="45" x14ac:dyDescent="0.2">
      <c r="C38" s="35" t="s">
        <v>126</v>
      </c>
      <c r="D38" s="33" t="s">
        <v>146</v>
      </c>
    </row>
    <row r="39" spans="3:4" ht="45" x14ac:dyDescent="0.2">
      <c r="C39" s="35" t="s">
        <v>126</v>
      </c>
      <c r="D39" s="33" t="s">
        <v>147</v>
      </c>
    </row>
    <row r="40" spans="3:4" ht="45" x14ac:dyDescent="0.2">
      <c r="C40" s="35" t="s">
        <v>126</v>
      </c>
      <c r="D40" s="33" t="s">
        <v>148</v>
      </c>
    </row>
    <row r="41" spans="3:4" ht="45" x14ac:dyDescent="0.2">
      <c r="C41" s="37" t="s">
        <v>40</v>
      </c>
      <c r="D41" s="33" t="s">
        <v>149</v>
      </c>
    </row>
    <row r="42" spans="3:4" ht="45" x14ac:dyDescent="0.2">
      <c r="C42" s="37" t="s">
        <v>40</v>
      </c>
      <c r="D42" s="33" t="s">
        <v>150</v>
      </c>
    </row>
    <row r="43" spans="3:4" ht="45" x14ac:dyDescent="0.2">
      <c r="C43" s="37" t="s">
        <v>40</v>
      </c>
      <c r="D43" s="33" t="s">
        <v>151</v>
      </c>
    </row>
    <row r="44" spans="3:4" ht="45" x14ac:dyDescent="0.2">
      <c r="C44" s="37" t="s">
        <v>40</v>
      </c>
      <c r="D44" s="33" t="s">
        <v>152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16</vt:i4>
      </vt:variant>
    </vt:vector>
  </HeadingPairs>
  <TitlesOfParts>
    <vt:vector size="21" baseType="lpstr">
      <vt:lpstr>CONSOLIDADO 2016</vt:lpstr>
      <vt:lpstr>Plan de Acción</vt:lpstr>
      <vt:lpstr>param</vt:lpstr>
      <vt:lpstr>Hoja2</vt:lpstr>
      <vt:lpstr>Hoja1</vt:lpstr>
      <vt:lpstr>aca</vt:lpstr>
      <vt:lpstr>acaw</vt:lpstr>
      <vt:lpstr>aja</vt:lpstr>
      <vt:lpstr>anio</vt:lpstr>
      <vt:lpstr>area</vt:lpstr>
      <vt:lpstr>'Plan de Acción'!Área_de_impresión</vt:lpstr>
      <vt:lpstr>coca</vt:lpstr>
      <vt:lpstr>consol</vt:lpstr>
      <vt:lpstr>'Plan de Acción'!Criterios</vt:lpstr>
      <vt:lpstr>dia</vt:lpstr>
      <vt:lpstr>mes</vt:lpstr>
      <vt:lpstr>mision</vt:lpstr>
      <vt:lpstr>oe</vt:lpstr>
      <vt:lpstr>procesos</vt:lpstr>
      <vt:lpstr>ubica</vt:lpstr>
      <vt:lpstr>vision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Fernando Campos Sosa</dc:creator>
  <cp:lastModifiedBy>John Alexander Quiroga Fuquene</cp:lastModifiedBy>
  <cp:lastPrinted>2016-05-12T19:14:25Z</cp:lastPrinted>
  <dcterms:created xsi:type="dcterms:W3CDTF">2013-02-07T17:03:09Z</dcterms:created>
  <dcterms:modified xsi:type="dcterms:W3CDTF">2017-01-16T14:50:38Z</dcterms:modified>
</cp:coreProperties>
</file>