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0" yWindow="60" windowWidth="20490" windowHeight="9405" activeTab="1"/>
  </bookViews>
  <sheets>
    <sheet name="INICIATIA" sheetId="17" r:id="rId1"/>
    <sheet name="Plan de Acción" sheetId="4" r:id="rId2"/>
    <sheet name="Instructivo" sheetId="14" r:id="rId3"/>
    <sheet name="Control" sheetId="2" r:id="rId4"/>
    <sheet name="Firmado" sheetId="15" r:id="rId5"/>
    <sheet name="PARAMETROS" sheetId="13" state="hidden" r:id="rId6"/>
    <sheet name="Hoja1" sheetId="1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2" hidden="1">Instructivo!$A$14:$I$23</definedName>
    <definedName name="_xlnm._FilterDatabase" localSheetId="1" hidden="1">'Plan de Acción'!$A$14:$I$399</definedName>
    <definedName name="aca" localSheetId="4">#REF!</definedName>
    <definedName name="aca">#REF!</definedName>
    <definedName name="acaw" localSheetId="4">#REF!</definedName>
    <definedName name="acaw">#REF!</definedName>
    <definedName name="aja" localSheetId="4">#REF!</definedName>
    <definedName name="aja">#REF!</definedName>
    <definedName name="anio" localSheetId="4">#REF!</definedName>
    <definedName name="anio">#REF!</definedName>
    <definedName name="area" localSheetId="4">#REF!</definedName>
    <definedName name="area">#REF!</definedName>
    <definedName name="_xlnm.Print_Area" localSheetId="3">Control!$A$1:$K$52</definedName>
    <definedName name="_xlnm.Print_Area" localSheetId="4">Firmado!$A$1:$AW$244</definedName>
    <definedName name="_xlnm.Print_Area" localSheetId="2">Instructivo!$A$1:$X$30</definedName>
    <definedName name="_xlnm.Print_Area" localSheetId="1">'Plan de Acción'!$A$1:$X$406</definedName>
    <definedName name="coca" localSheetId="4">#REF!</definedName>
    <definedName name="coca">#REF!</definedName>
    <definedName name="consol" localSheetId="4">#REF!</definedName>
    <definedName name="consol">#REF!</definedName>
    <definedName name="Decision" localSheetId="4">#REF!</definedName>
    <definedName name="Decision" localSheetId="2">#REF!</definedName>
    <definedName name="Decision" localSheetId="1">#REF!</definedName>
    <definedName name="Decision">#REF!</definedName>
    <definedName name="DEPENDENCIA">[1]LISTA!$U$3:$U$36</definedName>
    <definedName name="dia" localSheetId="4">#REF!</definedName>
    <definedName name="dia">#REF!</definedName>
    <definedName name="diana" localSheetId="4">#REF!</definedName>
    <definedName name="diana" localSheetId="2">#REF!</definedName>
    <definedName name="diana">#REF!</definedName>
    <definedName name="ELEMENTO">[2]LISTA!$G$4:$G$20</definedName>
    <definedName name="esc">'[3]mision-visión-objetivos'!$E$21:$E$23</definedName>
    <definedName name="esv">'[3]mision-visión-objetivos'!$F$21:$F$23</definedName>
    <definedName name="FRECUENCIA">[1]LISTA!$Q$3:$Q$11</definedName>
    <definedName name="INDICADOR">[4]LISTA!$I$2:$I$66</definedName>
    <definedName name="INI" localSheetId="4">#REF!</definedName>
    <definedName name="INI" localSheetId="2">#REF!</definedName>
    <definedName name="INI">#REF!</definedName>
    <definedName name="INICIATIVAS" localSheetId="4">Firmado!$B$42:$C$65</definedName>
    <definedName name="INICIATIVAS">Control!$B$42:$C$65</definedName>
    <definedName name="mes" localSheetId="4">#REF!</definedName>
    <definedName name="mes">#REF!</definedName>
    <definedName name="METAS" localSheetId="4">Firmado!$D$42:$D$68</definedName>
    <definedName name="METAS">Control!$D$42:$D$68</definedName>
    <definedName name="mision" localSheetId="4">#REF!</definedName>
    <definedName name="mision">#REF!</definedName>
    <definedName name="MT" localSheetId="4">#REF!</definedName>
    <definedName name="MT" localSheetId="2">#REF!</definedName>
    <definedName name="MT">#REF!</definedName>
    <definedName name="OBJETIVOS" localSheetId="4">Firmado!$A$42:$A$46</definedName>
    <definedName name="OBJETIVOS">Control!$A$42:$A$46</definedName>
    <definedName name="oe" localSheetId="4">'Plan de Acción'!#REF!</definedName>
    <definedName name="oe" localSheetId="2">Instructivo!$B$17</definedName>
    <definedName name="oe">'Plan de Acción'!#REF!</definedName>
    <definedName name="plan">#REF!</definedName>
    <definedName name="PR" localSheetId="4">#REF!</definedName>
    <definedName name="PR" localSheetId="2">#REF!</definedName>
    <definedName name="PR">#REF!</definedName>
    <definedName name="PROCESO">[2]LISTA!$S$3:$S$26</definedName>
    <definedName name="procesos" localSheetId="4">#REF!</definedName>
    <definedName name="procesos">#REF!</definedName>
    <definedName name="RAMA">[2]LISTA!$E$4:$E$9</definedName>
    <definedName name="ROL">[1]LISTA!$K$3:$K$13</definedName>
    <definedName name="TIPO">[1]LISTA!$M$3:$M$16</definedName>
    <definedName name="ubica" localSheetId="4">#REF!</definedName>
    <definedName name="ubica">#REF!</definedName>
    <definedName name="UNIDAD">[1]LISTA!$O$3:$O$14</definedName>
    <definedName name="Valoracion" localSheetId="4">#REF!</definedName>
    <definedName name="Valoracion" localSheetId="2">#REF!</definedName>
    <definedName name="Valoracion" localSheetId="1">#REF!</definedName>
    <definedName name="Valoracion">#REF!</definedName>
    <definedName name="VALORACIÓN" localSheetId="3">#REF!</definedName>
    <definedName name="VALORACIÓN" localSheetId="4">#REF!</definedName>
    <definedName name="VALORACIÓN" localSheetId="2">#REF!</definedName>
    <definedName name="VALORACIÓN" localSheetId="1">#REF!</definedName>
    <definedName name="VALORACIÓN">#REF!</definedName>
    <definedName name="vision" localSheetId="4">#REF!</definedName>
    <definedName name="vision">#REF!</definedName>
  </definedNames>
  <calcPr calcId="145621"/>
  <pivotCaches>
    <pivotCache cacheId="4" r:id="rId36"/>
  </pivotCaches>
</workbook>
</file>

<file path=xl/calcChain.xml><?xml version="1.0" encoding="utf-8"?>
<calcChain xmlns="http://schemas.openxmlformats.org/spreadsheetml/2006/main">
  <c r="R90" i="4" l="1"/>
  <c r="N340" i="4" l="1"/>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W78" i="4"/>
  <c r="T78" i="4"/>
  <c r="Q78" i="4"/>
  <c r="N78" i="4"/>
  <c r="W76" i="4"/>
  <c r="T76" i="4"/>
  <c r="Q76" i="4"/>
  <c r="N76" i="4"/>
  <c r="W14" i="4" l="1"/>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7"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7"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N14" i="4"/>
  <c r="Q16" i="4"/>
  <c r="Q14" i="4"/>
  <c r="Q15"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7"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7"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X59" i="4"/>
  <c r="X58" i="4"/>
  <c r="X285" i="4" l="1"/>
  <c r="X286" i="4"/>
  <c r="X287" i="4"/>
  <c r="X288" i="4"/>
  <c r="X289" i="4"/>
  <c r="X290" i="4"/>
  <c r="X291" i="4"/>
  <c r="X292" i="4"/>
  <c r="X293" i="4"/>
  <c r="X294" i="4"/>
  <c r="X295" i="4"/>
  <c r="X296" i="4"/>
  <c r="X150" i="4" l="1"/>
  <c r="X149" i="4"/>
  <c r="X148" i="4"/>
  <c r="X147" i="4"/>
  <c r="X146" i="4"/>
  <c r="X145" i="4"/>
  <c r="X144" i="4"/>
  <c r="X143" i="4"/>
  <c r="X172" i="4" l="1"/>
  <c r="X171" i="4"/>
  <c r="X170" i="4"/>
  <c r="X169" i="4"/>
  <c r="X168" i="4"/>
  <c r="X167" i="4"/>
  <c r="X166" i="4"/>
  <c r="X226" i="4" l="1"/>
  <c r="X227" i="4"/>
  <c r="X228" i="4"/>
  <c r="X224" i="4"/>
  <c r="X223" i="4"/>
  <c r="X219" i="4"/>
  <c r="X218" i="4" l="1"/>
  <c r="X217" i="4"/>
  <c r="X214" i="4"/>
  <c r="X213" i="4"/>
  <c r="X212" i="4"/>
  <c r="X208" i="4"/>
  <c r="X206" i="4"/>
  <c r="X205" i="4"/>
  <c r="X202" i="4"/>
  <c r="X201" i="4"/>
  <c r="X199" i="4"/>
  <c r="X198" i="4"/>
</calcChain>
</file>

<file path=xl/comments1.xml><?xml version="1.0" encoding="utf-8"?>
<comments xmlns="http://schemas.openxmlformats.org/spreadsheetml/2006/main">
  <authors>
    <author>Gloria Yaneth Arevalo</author>
  </authors>
  <commentList>
    <comment ref="O68" authorId="0">
      <text>
        <r>
          <rPr>
            <b/>
            <sz val="9"/>
            <color indexed="81"/>
            <rFont val="Tahoma"/>
            <family val="2"/>
          </rPr>
          <t>Gloria Yaneth Arévalo:</t>
        </r>
        <r>
          <rPr>
            <sz val="9"/>
            <color indexed="81"/>
            <rFont val="Tahoma"/>
            <family val="2"/>
          </rPr>
          <t xml:space="preserve">
se estructura el programa para los 3 años ya que se cuenta con vigencias futuras.</t>
        </r>
      </text>
    </comment>
  </commentList>
</comments>
</file>

<file path=xl/comments2.xml><?xml version="1.0" encoding="utf-8"?>
<comments xmlns="http://schemas.openxmlformats.org/spreadsheetml/2006/main">
  <authors>
    <author>Edgar Francisco Uribe Ramos</author>
  </authors>
  <commentList>
    <comment ref="C50" authorId="0">
      <text>
        <r>
          <rPr>
            <b/>
            <sz val="9"/>
            <color indexed="81"/>
            <rFont val="Tahoma"/>
            <family val="2"/>
          </rPr>
          <t>Delimitar el alcance del modelo de innovación
DT Construcción podría realimentar de los procesos constructivos que adelantan los contrastistas</t>
        </r>
        <r>
          <rPr>
            <sz val="9"/>
            <color indexed="81"/>
            <rFont val="Tahoma"/>
            <family val="2"/>
          </rPr>
          <t xml:space="preserve">
</t>
        </r>
      </text>
    </comment>
  </commentList>
</comments>
</file>

<file path=xl/sharedStrings.xml><?xml version="1.0" encoding="utf-8"?>
<sst xmlns="http://schemas.openxmlformats.org/spreadsheetml/2006/main" count="4360" uniqueCount="933">
  <si>
    <t>FORMATO</t>
  </si>
  <si>
    <t>CÓDIGO</t>
  </si>
  <si>
    <t>PROCESO</t>
  </si>
  <si>
    <t>VERSIÓN</t>
  </si>
  <si>
    <t>CONTROL DEL FORMATO.</t>
  </si>
  <si>
    <t>Participaron en la elaboración:</t>
  </si>
  <si>
    <t>(El alcance de participación en la elaboración de este documento</t>
  </si>
  <si>
    <t>corresponde a las funciones del área que representan)</t>
  </si>
  <si>
    <t>Control de Versiones</t>
  </si>
  <si>
    <t>Versión</t>
  </si>
  <si>
    <t>Fecha</t>
  </si>
  <si>
    <t>Descripción Modificación</t>
  </si>
  <si>
    <t xml:space="preserve">Folios </t>
  </si>
  <si>
    <t>Versión inicial del documento</t>
  </si>
  <si>
    <t>N.D.</t>
  </si>
  <si>
    <t>Ajuste del formato y convertirlo en plan de acción de la gestión</t>
  </si>
  <si>
    <t>Ajuste del formato de acuerdo a la nueva Planeación Estratégica, Incluye nuevos campos y modificaciones de forma, de acuerdo a la plantilla.</t>
  </si>
  <si>
    <t>PLANEACIÓN ESTRATÉGICA</t>
  </si>
  <si>
    <t>Se eliminan las columnas de subproductos, etapas, indicadores, fuentes e involucrados. Se incluye la columna de actividades</t>
  </si>
  <si>
    <t>PLAN DE ACCIÓN</t>
  </si>
  <si>
    <t>AÑO 2:</t>
  </si>
  <si>
    <t>AÑO 3:</t>
  </si>
  <si>
    <t>AÑO 4:</t>
  </si>
  <si>
    <t>AÑO 1</t>
  </si>
  <si>
    <t>FO-PE-08</t>
  </si>
  <si>
    <t>DG</t>
  </si>
  <si>
    <t>OAC</t>
  </si>
  <si>
    <t>OAP</t>
  </si>
  <si>
    <t>OCD</t>
  </si>
  <si>
    <t>OCI</t>
  </si>
  <si>
    <t>OTC</t>
  </si>
  <si>
    <t>SGDU</t>
  </si>
  <si>
    <t>SGGC</t>
  </si>
  <si>
    <t>SGI</t>
  </si>
  <si>
    <t>SGJ</t>
  </si>
  <si>
    <t>DTAF</t>
  </si>
  <si>
    <t>DTAI</t>
  </si>
  <si>
    <t>DTAV</t>
  </si>
  <si>
    <t>DTC</t>
  </si>
  <si>
    <t>DTD</t>
  </si>
  <si>
    <t>DTDP</t>
  </si>
  <si>
    <t>DTE</t>
  </si>
  <si>
    <t>DTGC</t>
  </si>
  <si>
    <t>DTGJ</t>
  </si>
  <si>
    <t>DTM</t>
  </si>
  <si>
    <t>DTP</t>
  </si>
  <si>
    <t>DTPS</t>
  </si>
  <si>
    <t>STEST</t>
  </si>
  <si>
    <t>STESV</t>
  </si>
  <si>
    <t>STJEF</t>
  </si>
  <si>
    <t>STOP</t>
  </si>
  <si>
    <t>STPC</t>
  </si>
  <si>
    <t>STRF</t>
  </si>
  <si>
    <t>STRH</t>
  </si>
  <si>
    <t>STRT</t>
  </si>
  <si>
    <t>STTR</t>
  </si>
  <si>
    <t>Fecha de elaboración</t>
  </si>
  <si>
    <t>Mes</t>
  </si>
  <si>
    <t>Año</t>
  </si>
  <si>
    <t>Fecha de Reporte</t>
  </si>
  <si>
    <t>Se elimina la columna de ACTIVIDAD, consideradas en las iniciativas estratégicas. Se coloco la columna % de avance</t>
  </si>
  <si>
    <t>AREA</t>
  </si>
  <si>
    <t>RESPONSABLE</t>
  </si>
  <si>
    <t xml:space="preserve">MISIÓN (PROPÓSITO CENTRAL): </t>
  </si>
  <si>
    <t xml:space="preserve">VISIÓN (DESCRIPCIÓN VIVIDA): </t>
  </si>
  <si>
    <t>ROL</t>
  </si>
  <si>
    <t>FCE</t>
  </si>
  <si>
    <t>FCI</t>
  </si>
  <si>
    <t>PESO PRODUCTO %</t>
  </si>
  <si>
    <t>FCG</t>
  </si>
  <si>
    <t>META PROGRAMADA</t>
  </si>
  <si>
    <t>META ALCANZADA</t>
  </si>
  <si>
    <t>% AVANCE</t>
  </si>
  <si>
    <t>META PROGRAMADA2</t>
  </si>
  <si>
    <t>META ALCANZADA3</t>
  </si>
  <si>
    <t>% AVANCE4</t>
  </si>
  <si>
    <t>META PROGRAMADA3</t>
  </si>
  <si>
    <t>META ALCANZADA4</t>
  </si>
  <si>
    <t>META PROGRAMADA4</t>
  </si>
  <si>
    <t>META ALCANZADA2</t>
  </si>
  <si>
    <t>% AVANCE2</t>
  </si>
  <si>
    <t>% AVANCE3</t>
  </si>
  <si>
    <t>6.0</t>
  </si>
  <si>
    <t>ENCARGADO DE LA INFROMACIÓN O DATOS</t>
  </si>
  <si>
    <t>RAMA PRINCIPAL DE LA VISIÓN / COMPONENTE DE LA ESTRATEGIA</t>
  </si>
  <si>
    <t>FIG</t>
  </si>
  <si>
    <t>IPE</t>
  </si>
  <si>
    <t>IPG</t>
  </si>
  <si>
    <t>IPI</t>
  </si>
  <si>
    <t>IIG</t>
  </si>
  <si>
    <t>MES</t>
  </si>
  <si>
    <t>Enero</t>
  </si>
  <si>
    <t>Febrero</t>
  </si>
  <si>
    <t>Marzo</t>
  </si>
  <si>
    <t>Abril</t>
  </si>
  <si>
    <t>Mayo</t>
  </si>
  <si>
    <t>Junio</t>
  </si>
  <si>
    <t>Julio</t>
  </si>
  <si>
    <t>Agosto</t>
  </si>
  <si>
    <t>Septiembre</t>
  </si>
  <si>
    <t>Octubre</t>
  </si>
  <si>
    <t>Noviembre</t>
  </si>
  <si>
    <t>Diciembre</t>
  </si>
  <si>
    <t>John Alexander Quiroga Fúquene, Profesional Especializado, OAP</t>
  </si>
  <si>
    <t>Cesar Orlando Miranda Rivas, Profesional Especializado, OAP</t>
  </si>
  <si>
    <t>María Angélica lugo González, Profesional Especializado, OAP</t>
  </si>
  <si>
    <t>Mejoramiento de canales de servicio al ciudadano</t>
  </si>
  <si>
    <t xml:space="preserve">Apropiación ciudadana y sostenibilidad de los proyectos de ciudad </t>
  </si>
  <si>
    <t>Estrategia para hacer visible la transformación de la imagen de la institución</t>
  </si>
  <si>
    <t>Plan estratégico de TH</t>
  </si>
  <si>
    <t xml:space="preserve">Revisión  y ajuste del modelo de procesos del IDU </t>
  </si>
  <si>
    <t>Modernización de recursos tecnológicos del IDU</t>
  </si>
  <si>
    <t>Modernización física del IDU
(Gestión documental - centro memoria histórica documental, sismoresistencia sede calle 22, sistema electrico calle 22, reposición parque automotor, ascensores)</t>
  </si>
  <si>
    <t>Fortalecimiento de la cultura del control en el IDU</t>
  </si>
  <si>
    <t>Intervención de la cultura organizacional</t>
  </si>
  <si>
    <t>Definición de estándares de efectividad para contratistas (PSP)</t>
  </si>
  <si>
    <t>OBSERVACIÓN</t>
  </si>
  <si>
    <t>(Este indicador hace referencia a proyectos prioritarios para la Dirección General. Algunos criterios para hacer parte de este grupo son: magnitud, impactos sociales</t>
  </si>
  <si>
    <t>(Se refiere al presupuesto de inversión, no al presupuesto propio de las áreas)
Fórmula de cálculo: Comprometido (ya hay un registro presupuestal) / apropiado (presupuesto disponible)
Dic15 SGDU: Las Direcciones Tècnicas de Infraestructura son ordenadores del gasto, por lo cual deberían ser FCE. Pendiente definir tambien SGGC
DIC19: OAP: Este indicador aplica también para reservas presupuestales y pasivos exigibles</t>
  </si>
  <si>
    <t>(es un % de percepción cuya preguntas es "Se siente satisfecho con el estado de las vías en general de Bogotá?". La fuente de información es la encuesta anual publicada en www.bogotacomovamos.org.)
Dic 15 SGGC: Fuentes alternativas de recursos para financiar el PDD. Por ser parte de Bogotá cómo vamos, está asociado a la percepción y asociado en particular al alcalde.
Tener en cuenta que para el ciudadano el entendimiento de las vías no discrimina las que se encuentran bajo la responsabilidad del IDU o de alcalcías locales.</t>
  </si>
  <si>
    <t xml:space="preserve"> Dic 15 SGGC: Plantear la revisión de cómo se están estructurando algunos indicadores. Algunos podrían eliminarse no por gestión sino por limitaciones de la normatividad. Ej: ascensos, redefinición de contratos de prestación de servicios
Lo genera la Alcaldía de Bogotá
Fuente. índice anual calculado por la Dirección de Desarrollo Institucional de la Secretaria general. 
Indicadores incluidos en el IDID:
Dimensión "Gestión presupuestal"
1. Porcentaje modificaciones presupuestales
2. Cantidad de modificaciones presupuestales
3. Porcentaje PAC no ejecutado
4. Porcentaje ejecución de reservas
Dimensión "Cumplimiento plan desarrollo"
5. Promedio % de avance de las metas de gestión y/o resultado del plan de desarrollo
Dimensión "Transparencia"
6. Cumplimiento acceso información pública
7. Cumplimiento transparencia y anticorrupción
8. Porcentaje de contratación directa
Dimensión "Servicio al ciudadano"
9. Tiempo de respuesta PQR
Dimensión "Composición del empleo"
10. Nivel de meritocracia
11. Nivel de estabilidad laboral
12. Nivel de provisionalidad 
13. Nivel oportunidad ascenso
14. Nivel de vacancia
15. Porcentaje contratos prestación de servicios
Dimensión "Mejora de gestión"
16. Porcentaje implementación SIG
Dimensión "Uso sostenible de recursos"
17. Porcentaje implementación PIGA
 Dimensión "Gestión de contratación"
18. Porcentaje de contratación directa</t>
  </si>
  <si>
    <t>Se propone conservar el indicador teniendo en cuenta que la medición se realiza como sector Movilidad
(Tener en cuenta la visibilidad que tiene este indicador por el despliegue que se le da al resultado)
DIC 15: Tener en cuenta que esta encuesta mide percepción. Pero no la individualiza en las entidades que lo conforman: Transmilenio, IDU, movilidad, terminal transporte, unidad de mantenimiento vial. Adicional, siempre inicia con la percepción de favorabilidad del alcalde.
Dic 19: Tener en cuenta que este indicador es divulgado hacia los grupos de interés
FALTA ASIGNAR ROLES</t>
  </si>
  <si>
    <t>(A partir del 2017 lo calcula la Veeduría Distrital. Actualmente transparencia por Colombia lo maneja)
Dic 15 SGGC: Tener en cuenta componentes objetivos y también componentes de percepción. Revisar dado que el IDU ya va a ser medido. ¿Se espera a tener el resultado del primer ejercicio o de una vez el IDU participa? Recomendación SGGC: No incluirlo en el 2017. Esperar el primer resultado que entregue Transparencia por Colombia.</t>
  </si>
  <si>
    <t>(Lo que el IDU desea desarrollar internamente)
Dic19: SGJ: Todos los directores técnicos del IDU son ordenadores de gasto, por lo cual están involucrados en este indicador como FCE. 
Dic21:  OAP sugiere que solo sea el éxito la SGJ y los subdirectores como influencia</t>
  </si>
  <si>
    <t xml:space="preserve">DIC 15: SGGC: La evaluación del desempeño si aplica para los funcionarios de carrera y para los cargos de libre nombramiento se realizará mediante los acuerdos de gestión.
FCE: TODOS LOS JEFES DE LA INSTITUCIÓN 
DIC21: OP: Nivel de Desempeño por dependencias: Promedio de cumplimiento de metas de la dependencia / promedio simple de calificación de desempeño indivual
</t>
  </si>
  <si>
    <t>Fórmula cálculo: (competencia demostrada (a partir Competencias organizacionales) vs competencias requeridas) 
El rol FCI lo tienen todos los evaluadores
Dic15 SGGC: Se requiere de un plan de capacitación que respalde el cierre de la brecha
Dic21: OP: No se toma la sugerencia de FCI para todas las jefaturas. El cierre es una meta de cada funcionario</t>
  </si>
  <si>
    <t xml:space="preserve"> , de los acuerdos de nivel de servicio, o de encuestas de satisfacción según aplique.
(Se entiende que cada vez que se realiza un pago, se han cumplido con los productos)
FCE para indicador sustituto son los supervisores de los contratos (todas las jefaturas) (Subdirectores técnicos o dir, técnicos o profesionales)</t>
  </si>
  <si>
    <t xml:space="preserve">Dic15 SGGC: Ampliar el FCE a nivel de Directores Técnicos, Subdirectores Técnicos Y Oficinas 
Frecuencia: cada 2 años
</t>
  </si>
  <si>
    <t>(PROPUESTA SGDU +  SGGC)
Si este es el escenario definido, revisar los roles de DT's de Infraestructura
Dic21: OP: La relación interinstitucional se da previo a la ejecución, por lo cual se necesita la intervención de SGDU. La articulación es responsabilidad de nivel subdirección</t>
  </si>
  <si>
    <t xml:space="preserve">
el PDD es el que establece las prioridades para APPs</t>
  </si>
  <si>
    <t>Contiene la sumatoria de construcción vías, espacio público y puentes + conservación de vías, espacio público y puentes
Aporte DT Valorización: Tener en cuenta que los proyectos de valorización se realizan en las zonas menos pobladas de la ciudad (este indicador mide el impacto por habitante)</t>
  </si>
  <si>
    <t>Unidad de medida: Km de vía con programa de mantto aplicado y m2 con programa de mantto. aplicado
Este indiador hace referencia a mantenimientos (km) requeridos antes de lo planeado</t>
  </si>
  <si>
    <t>La meta debe ser establecida en cantidad y no en dinero
Dic15 - SGDU: Tener en cuenta que las pólizas pueden ser aplicadas en la fase de ejecución de la obra, por lo cual podría intervenir la DT de Construciones?</t>
  </si>
  <si>
    <t xml:space="preserve">(Instrumentos aplicados por la OTC)
DIC15: Percepción de intervención en obra. Trabajo previo a la obra y estrategia de la gestión social </t>
  </si>
  <si>
    <t>Dic15 SGGC: Estrategia de implementación de la política de gestión social. No es un tema asociado a recursos, siempre debe haber gestión social en una obra</t>
  </si>
  <si>
    <t xml:space="preserve">Implementación de la política de gestión social y servicio a la ciudadanía
</t>
  </si>
  <si>
    <t>dic 15: Revisar duplicidad con la iniciativa de la fila anterior. Homologar roles</t>
  </si>
  <si>
    <t xml:space="preserve">Definición e implementación del modelo de innovación del IDU
(Incluye Referenciación de mejores prácticas en la implementación y administración de infraestructura)
</t>
  </si>
  <si>
    <t>DIC15 SGGC: Se está cerrando innovación únicamente a temas misionales, recordar que innovación no es solo nuevos métodos.
DIC21: falta la implementación del modelo de innovación administrativa, organizacional, SGDU asume tecnología pavimentación y sistemas constructivos</t>
  </si>
  <si>
    <t>(Responsable, fecha culminación)
Dic15 SGGC: Este compromiso está asociado con la iniciativa de definición del modelo de proyectos del IDU</t>
  </si>
  <si>
    <t xml:space="preserve">
Falta definir IPG para esta iniciativa
DIC21: Jefe planeación define su participación como FCI. Sugiere SGGC como IPE (subdirectores IPI)</t>
  </si>
  <si>
    <t>Alineación de procesos de negocio con procesos de TI</t>
  </si>
  <si>
    <t>Dic15 SGGC: ( Incluye: Rediseño de los perfiles del personal de carrera y del manual de funciones. Definición de perfiles para contratistas y para personal altamente especializado)
Dic19 SGJ: Aclaración: cada área es quien define los perfiles que requiere en materia de contratación de PSP</t>
  </si>
  <si>
    <t xml:space="preserve">Mejoramiento de los procesos de selección de personal </t>
  </si>
  <si>
    <t xml:space="preserve">Cierre de brecha de competencias
Necesidades de mejoramiento individual atendidas vs necesidades formuladas a través de diferentes instrumentos (planes de mejoramiento, encuestas de clima, necesidades de los evaluadores)
</t>
  </si>
  <si>
    <t>Los evaluadores serían FCI (jefaturas)
Una vez sea desarrollada la iniciativa, pasa a ser asociado el respectivo indicador que va a medir el desempeño</t>
  </si>
  <si>
    <t xml:space="preserve">Desarrollo de programa de conservación de infraestructura 
(incluye:  inventario, diagnóstico, priorización de mantto (SGDU),mantenimiento rutinario, mantenimiento periodico, rehabilitación y reconstrucción)
DIC19: Se requieren varios progtamas: espacio público, vías, puentes vehiculares y peatonales. La SGDU podría hacer la conceptualización y la planeación de la implementación.
La ejecución estaría en su mayoría en la SGI (Existe una iniciativa para la implementación)
</t>
  </si>
  <si>
    <t>Dic21: OP: La Dir Gral es quien debería dar la definición a seguir. Considerar que una sola área no puede tomar sola las decisiones. También por los costos asociados y los impactos en TH. Incluso podría llegar hasta el nivel del Concejo de Dirección</t>
  </si>
  <si>
    <t xml:space="preserve">Implementación de un modelo de gerencia de proyectos (en todas las etapas: formulación, evaluación, ejecución, control y cierre en el IDU (metodología, roles, sistemas, procesos, cultura))
</t>
  </si>
  <si>
    <t xml:space="preserve">
DIC 15 SGGC: A nivel de subdirección se recomienda ejecutar esta iniciativa
Dic21: La directora es quien aprueba la propuesta de SGDU</t>
  </si>
  <si>
    <t>INDICADOR DE VISIÓN  / INICIATIVA ESTRATÉGICA</t>
  </si>
  <si>
    <t>Corresponde al cargo de acuerdo con la estructura organizacional del IDU, de uno de los varios responsables del cumplimiento del indicador, al cual posteriormente se le asigna el rol con el que participa.</t>
  </si>
  <si>
    <t>Estructuración y ejecución de proyectos de infraestructura estratégicos.</t>
  </si>
  <si>
    <t>Nivel de ejecución presupuestal.</t>
  </si>
  <si>
    <r>
      <t>Satisfacción con las vías de Bogotá.</t>
    </r>
    <r>
      <rPr>
        <i/>
        <sz val="10"/>
        <rFont val="Arial"/>
        <family val="2"/>
      </rPr>
      <t/>
    </r>
  </si>
  <si>
    <t>Posicionamiento del IDU en la encuesta "Bogotá cómo vamos".</t>
  </si>
  <si>
    <r>
      <t>Calificación del índice de transparencia del IDU.</t>
    </r>
    <r>
      <rPr>
        <sz val="10"/>
        <color rgb="FFFF0000"/>
        <rFont val="Arial"/>
        <family val="2"/>
      </rPr>
      <t/>
    </r>
  </si>
  <si>
    <t>Índice de transparencia - Sala transparente.</t>
  </si>
  <si>
    <t>Disminución del contingente judicial.</t>
  </si>
  <si>
    <r>
      <t>Ejecución de programas de conservación de infraestructura.</t>
    </r>
    <r>
      <rPr>
        <sz val="10"/>
        <color theme="4" tint="-0.249977111117893"/>
        <rFont val="Arial"/>
        <family val="2"/>
      </rPr>
      <t/>
    </r>
  </si>
  <si>
    <t>Aprobación de informes de interventoría con calidad, oportunidad y pertinencia.</t>
  </si>
  <si>
    <t>Posicionamiento del IDU en el índice de desarrollo institucional distrital (IDID).</t>
  </si>
  <si>
    <t>Cumplimiento de los acuerdos de servicio / los acuerdos de servicio fijados.</t>
  </si>
  <si>
    <t>Auditorías planeadas / ejecutadas</t>
  </si>
  <si>
    <t>Cumplimiento del plan de auditoría.</t>
  </si>
  <si>
    <t>Disminución de no conformidades por proceso y subsistema derivadas de auditorías internas del sistema integrado de gestión.</t>
  </si>
  <si>
    <t>Programación presupuestal.</t>
  </si>
  <si>
    <t>Nivel de giro de los compromisos.</t>
  </si>
  <si>
    <t>(Nuevo Dic19) 
Fórmula: Nivel de presupuesto asignado por dependencia / nivel de presupuesto solicitado por dependencia</t>
  </si>
  <si>
    <t>(Nuevo Dic19)
Fórmula= Compromisos adquiridos / giros ejecutados</t>
  </si>
  <si>
    <t>Nivel de cumplimiento de los objetivos de los subsistemas de gestión.</t>
  </si>
  <si>
    <t>Calificación del desempeño de funcionarios..</t>
  </si>
  <si>
    <t>Cierre de brecha comportamental (Nuevo indicador).</t>
  </si>
  <si>
    <t>Cumplimiento de los atributos de calidad de los productos por parte de los contratistas de prestación de servicios de apoyo.</t>
  </si>
  <si>
    <t>Cierre de brecha en el resultado de la evaluación de clima.</t>
  </si>
  <si>
    <r>
      <t>Nivel de articulación.</t>
    </r>
    <r>
      <rPr>
        <b/>
        <sz val="10"/>
        <color rgb="FFFF0000"/>
        <rFont val="Arial"/>
        <family val="2"/>
      </rPr>
      <t/>
    </r>
  </si>
  <si>
    <t>Acuerdos de APP firmados (tanto de iniciativa privada como de iniciativa pública ).</t>
  </si>
  <si>
    <t>Adopción de nuevos saberes o tecnologías y de mejores prácticas al interior de la institución.</t>
  </si>
  <si>
    <t>Beneficios obtenidos por el uso de nuevas tecnologías o saberes en el desarrollo misional.</t>
  </si>
  <si>
    <t>Infraestructura vial y espacio público por habitante (Km y m2).</t>
  </si>
  <si>
    <t>Nivel de oportunidad de la respuesta al ciudadano (Meta del PDD programa transparencia, gestión pública y servicio a la ciudadanía).</t>
  </si>
  <si>
    <t>Mantenimiento periódico y rutinario de la infraestructura.</t>
  </si>
  <si>
    <t>Afectación de pólizas de estabilidad y calidad.</t>
  </si>
  <si>
    <r>
      <t>Percepción ciudadana del IDU.</t>
    </r>
    <r>
      <rPr>
        <sz val="10"/>
        <color theme="4" tint="-0.249977111117893"/>
        <rFont val="Arial"/>
        <family val="2"/>
      </rPr>
      <t/>
    </r>
  </si>
  <si>
    <t>Liderazgo.</t>
  </si>
  <si>
    <t>Credibilidad y reconocimiento.</t>
  </si>
  <si>
    <t>Ejes estratégicos.</t>
  </si>
  <si>
    <t>Estrategias de ejes.</t>
  </si>
  <si>
    <t>Estrategias de cierre de brechas.</t>
  </si>
  <si>
    <t>Gerencia eficiente y competitiva.</t>
  </si>
  <si>
    <t>Talento humano comprometido y competente.</t>
  </si>
  <si>
    <t>Articulación interinstitucional.</t>
  </si>
  <si>
    <t>Innovación e investigación.</t>
  </si>
  <si>
    <t>Impacto en el mejoramiento de la calidad de vida de los ciudadanos.</t>
  </si>
  <si>
    <t>Obras con calidad y sostenibilidad.</t>
  </si>
  <si>
    <t>Satisfacción ciudadana.</t>
  </si>
  <si>
    <t>Estrategia eje Desarrollo urbano/ Infraestructura Idónea.</t>
  </si>
  <si>
    <t>Estrategia eje Gerencia integral de proyectos.</t>
  </si>
  <si>
    <t>Estrategia eje Alianzas Público - Privadas.</t>
  </si>
  <si>
    <t>Estrategia eje Gestión social y servicio al ciudadano.</t>
  </si>
  <si>
    <t>Estrategia eje Innovación.</t>
  </si>
  <si>
    <t>Estrategia eje Fortalecimiento de la institucionalidad.</t>
  </si>
  <si>
    <t>Estrategia de cierre de brecha talento humano comprometido y competente.</t>
  </si>
  <si>
    <t>Estrategia de cierre de brecha articulación interinstitucional.</t>
  </si>
  <si>
    <t>Director(a) General.</t>
  </si>
  <si>
    <t>Subdirector(a) General de Desarrollo Urbano.</t>
  </si>
  <si>
    <t>Director(a) Técnico(a) Estratégica.</t>
  </si>
  <si>
    <t>Director(a) Técnico(a) de Proyectos.</t>
  </si>
  <si>
    <t>Subdirector(a) General de Infraestructura.</t>
  </si>
  <si>
    <t>Director(a) Técnico(a) de Construcciones.</t>
  </si>
  <si>
    <t>Subdirector(a) Técnico(a) de Ejecución Subsistema Víal.</t>
  </si>
  <si>
    <t>Subdirector(a) Técnico(a) de Ejecución Subsistema Transporte.</t>
  </si>
  <si>
    <t>Director(a) Técnico(a) de Mantenimiento.</t>
  </si>
  <si>
    <t>Subdirector(a) Técnico(a) de Mantenimiento del Subsistema Vial.</t>
  </si>
  <si>
    <t>Subdirector(a) Técnico(a) de Mantenimiento del Subsistema Transporte.</t>
  </si>
  <si>
    <t>Director(a) Técnico(a) de Predios.</t>
  </si>
  <si>
    <t>Director(a) Técnico(a) de Administración de Infraestructura.</t>
  </si>
  <si>
    <t>Director(a) Técnico(a) de Diseño de Proyectos.</t>
  </si>
  <si>
    <t>Subdirector(a) General Jurídica.</t>
  </si>
  <si>
    <t>Director(a) Técnico(a) de Procesos Selectivos.</t>
  </si>
  <si>
    <t>Director(a) Técnico(a) de Gestión Contractual.</t>
  </si>
  <si>
    <t>Director(a) Técnico(a) de Gestión Judicial.</t>
  </si>
  <si>
    <t>Subdirector(a) General de Gestión Corporativa.</t>
  </si>
  <si>
    <t>Director(a) Técnico(a) Administrativa y Financiera.</t>
  </si>
  <si>
    <t>Subdirector(a) Técnico(a) de Recursos Humanos.</t>
  </si>
  <si>
    <t>Subdirector(a) Técnico(a) de Recursos Físicos.</t>
  </si>
  <si>
    <t>Subdirector(a) Técnico(a) de Recursos Tecnológicos.</t>
  </si>
  <si>
    <t>Subdirector(a) Técnico(a) de Tesorería y Recaudo.</t>
  </si>
  <si>
    <t>Subdirector(a) Técnico(a) de Presupuesto y Contabilidad.</t>
  </si>
  <si>
    <t>Director(a) Técnico(a) de Apoyo a la Valorización.</t>
  </si>
  <si>
    <t>Subdirector(a) Técnico(a) de Operaciones.</t>
  </si>
  <si>
    <t>Subdirector(a) Técnico(a) de Jurídica y de Ejecuciones Fiscales.</t>
  </si>
  <si>
    <t>Jefe de Oficina de Control Disciplinario.</t>
  </si>
  <si>
    <t>Jefe de Oficina de Control Interno.</t>
  </si>
  <si>
    <t>Jefe de Oficina de Atención al Ciudadano.</t>
  </si>
  <si>
    <t>Jefe de Oficina Asesora de Comunicaciones.</t>
  </si>
  <si>
    <t>Jefe de Oficina Asesora de Planeación.</t>
  </si>
  <si>
    <t>Profesionales de apoyo de la SGI.</t>
  </si>
  <si>
    <t>Supervisores de contratos (fuera del alcance).</t>
  </si>
  <si>
    <t>Planeación Estratégica.</t>
  </si>
  <si>
    <t>Gestión Social y Participación Ciudadana.</t>
  </si>
  <si>
    <t>Comunicaciones.</t>
  </si>
  <si>
    <t>Innovación y Gestión del Conocimiento.</t>
  </si>
  <si>
    <t>Gestión Interinstitucional.</t>
  </si>
  <si>
    <t>Factibilidad de Proyectos.</t>
  </si>
  <si>
    <t>Gestión de la Valorización y Financiación.</t>
  </si>
  <si>
    <t>Diseño de Proyectos.</t>
  </si>
  <si>
    <t>Gestión Predial.</t>
  </si>
  <si>
    <t>Ejecución de Obras.</t>
  </si>
  <si>
    <t>Conservación de Infraestructura.</t>
  </si>
  <si>
    <t>Gestión Contractual.</t>
  </si>
  <si>
    <t>Gestión Legal.</t>
  </si>
  <si>
    <t>Gestión del Talento Humano.</t>
  </si>
  <si>
    <t>Gestión Ambiental, Calidad y SST.</t>
  </si>
  <si>
    <t>Gestión Financiera.</t>
  </si>
  <si>
    <t>Gestión Tecnologías de información y comunicación.</t>
  </si>
  <si>
    <t>Gestión de Recursos Físicos.</t>
  </si>
  <si>
    <t>Mejoramiento Continuo.</t>
  </si>
  <si>
    <t>Evaluación y Control.</t>
  </si>
  <si>
    <t>Gestión Integral de Proyectos.</t>
  </si>
  <si>
    <t>Gestión Documental.</t>
  </si>
  <si>
    <t xml:space="preserve">
(Mide el grado de ejecución en relación con un presupuesto asignado).
Fórmula de cálculo: Valor girado / valor programado de giro (Programa Anual Mensualizado de Caja - PAC Lo que está comprometido)
Dic15 SGDU: Las Direcciones Tècnicas de Infraestructura son ordenadores del gasto, por lo cual deberían ser FCE. Pendiente definir tambien SGGC
DIC19: OAP: Este indicador aplica también para reservas presupuestales y pasivos exigibles</t>
  </si>
  <si>
    <t>Nivel de cumplimiento del PAC.</t>
  </si>
  <si>
    <t xml:space="preserve"> (Recaudo efectivo / Recaudo esperado a partir de lo aprobado por el Concejo).</t>
  </si>
  <si>
    <t xml:space="preserve">Recuperación de la cartera. </t>
  </si>
  <si>
    <t>(monto de la cartera de valorización recuperado).</t>
  </si>
  <si>
    <t>Disponibilidad de servicios de TI.</t>
  </si>
  <si>
    <t>Recaudo de recursos de valorización aprobados por el Concejo.</t>
  </si>
  <si>
    <t>STMST</t>
  </si>
  <si>
    <t>STMSV</t>
  </si>
  <si>
    <t>Generar bienestar en los habitantes de la ciudad mejorando la calidad de vida, mediante el desarrollo de infraestructura para la movilidad, contribuyendo a la construcción de una ciudad incluyente, sostenible y moderna.</t>
  </si>
  <si>
    <t>En el 2027 el IDU será la entidad líder en Colombia en la planeación y desarrollo de infraestructura para la movilidad, con credibilidad y reconocimiento en América Latina por su gestión para el desarrollo urbano de Bogotá D.C.</t>
  </si>
  <si>
    <t>META TOTAL</t>
  </si>
  <si>
    <t>Día</t>
  </si>
  <si>
    <t>Establecer el rol que cumple en el indicador o la  iniciativa estratégica, el responsable de la actividad.</t>
  </si>
  <si>
    <t>Escriba la formula que se va a utilizar para medir el avance del indicador.</t>
  </si>
  <si>
    <t>Identifique el proceso con el cual está relacionado el indicador.</t>
  </si>
  <si>
    <t>ELEMENTO DE VISIÓN / EJE ESTRATÉGICO</t>
  </si>
  <si>
    <t>PDD: Construcción de espacio público (andenes, alamedas, bicicarril en andén o en vía, parques y plazoletas).</t>
  </si>
  <si>
    <t>PDD: Construcción de ciclorrutas (km).</t>
  </si>
  <si>
    <t>PDD: Construcción de malla vial (km).</t>
  </si>
  <si>
    <t>PDD: Conservación de espacio público (m2).</t>
  </si>
  <si>
    <t>PDD: Conservación de ciclorrutas (km).</t>
  </si>
  <si>
    <t>PDD: Conservación de malla vial.</t>
  </si>
  <si>
    <t>FÓRMULA INDICADOR DE CUMPLIMIENTO DEL PRODUCTO</t>
  </si>
  <si>
    <t xml:space="preserve">PRODUCTO / ACTIVIDAD PRINCIPAL </t>
  </si>
  <si>
    <t>ÁREA</t>
  </si>
  <si>
    <t>Establecer la rama principal a la cual están relacionados los elementos del árbol de la visión. (1. Liderazgo, 2. Credibilidad y reconocimiento).
Para el caso de las estrategias, identificar el componente al cual está relacionado. (Ejes estratégicos; iniciativas estratégicas).</t>
  </si>
  <si>
    <t>Identifique el Indicador asociado al árbol de la visión o la Iniciativa estratégica relacionada al árbol de estrategia, de acuerdo con el mapa de alineación de la entidad.</t>
  </si>
  <si>
    <t>Escriba la meta alcanzada en el primer año.</t>
  </si>
  <si>
    <t>Escriba la meta alcanzada en el segundo año.</t>
  </si>
  <si>
    <t>Escriba la meta alcanzada en el ercer año.</t>
  </si>
  <si>
    <t>Escriba la meta alcanzada en el cuarto año.</t>
  </si>
  <si>
    <t>% de avance de la meta alcanzada con relación a la meta programada.</t>
  </si>
  <si>
    <t xml:space="preserve">Escriba o identifique el producto a entregar o la actividad principal a realizar por parte del responsable, relacionada con el indicador de visión o la iniciativa estratégica.. </t>
  </si>
  <si>
    <t>Firma Responsable</t>
  </si>
  <si>
    <t>Nombre Responsable</t>
  </si>
  <si>
    <t>Cargo Responsable</t>
  </si>
  <si>
    <t>Se realiza ajuste al formato para que el plan de acción pase de ser consolidado por áreas a ser consolidado por los productos o las actividades requeridas por las diferentes áreas, para lograr las metas de los indicadores de visión o iniciativas estratégicas, establecidas para la entidad, en este caso mediante la metodología de alineación total.</t>
  </si>
  <si>
    <r>
      <rPr>
        <sz val="9"/>
        <color rgb="FFFF0000"/>
        <rFont val="Arial"/>
        <family val="2"/>
      </rPr>
      <t xml:space="preserve">Compromiso: </t>
    </r>
    <r>
      <rPr>
        <sz val="9"/>
        <rFont val="Arial"/>
        <family val="2"/>
      </rPr>
      <t xml:space="preserve">Definición de la forma de lograr que en la ejecución del Plan Vial de la Ciudad, se asegure la integralidad de los proyectos, con estos elementos: Identificación de áreas de oportunidad de nuevos desarrollos inmobiliarios asociados a nuevos proyectos de infraestructura, incorporación de elementos paisajísticos, Gestión acuerdos interinstitucionales, construcción ciudad y ciudadanía </t>
    </r>
    <r>
      <rPr>
        <sz val="9"/>
        <color rgb="FFFF0000"/>
        <rFont val="Arial"/>
        <family val="2"/>
      </rPr>
      <t>(Responsable, fecha culminación)</t>
    </r>
  </si>
  <si>
    <r>
      <rPr>
        <sz val="9"/>
        <color rgb="FFFF0000"/>
        <rFont val="Arial"/>
        <family val="2"/>
      </rPr>
      <t xml:space="preserve">Compromiso: </t>
    </r>
    <r>
      <rPr>
        <sz val="9"/>
        <rFont val="Arial"/>
        <family val="2"/>
      </rPr>
      <t xml:space="preserve">Validación de la pertinencia de los criterios de priorización de los proyectos de infraestructura para la movilidad </t>
    </r>
    <r>
      <rPr>
        <sz val="9"/>
        <color rgb="FFFF0000"/>
        <rFont val="Arial"/>
        <family val="2"/>
      </rPr>
      <t>(Responsable, fecha culminación)</t>
    </r>
  </si>
  <si>
    <r>
      <rPr>
        <sz val="9"/>
        <color rgb="FFFF0000"/>
        <rFont val="Arial"/>
        <family val="2"/>
      </rPr>
      <t xml:space="preserve">Compromiso </t>
    </r>
    <r>
      <rPr>
        <sz val="9"/>
        <rFont val="Arial"/>
        <family val="2"/>
      </rPr>
      <t>Fortalecimiento de las capacidades internas requeridas para desarrollar APPs y definir el plan para tenerlas</t>
    </r>
    <r>
      <rPr>
        <sz val="9"/>
        <color rgb="FFFF0000"/>
        <rFont val="Arial"/>
        <family val="2"/>
      </rPr>
      <t xml:space="preserve">
</t>
    </r>
  </si>
  <si>
    <r>
      <rPr>
        <sz val="9"/>
        <color rgb="FFFF0000"/>
        <rFont val="Arial"/>
        <family val="2"/>
      </rPr>
      <t xml:space="preserve">Compromiso: </t>
    </r>
    <r>
      <rPr>
        <sz val="9"/>
        <rFont val="Arial"/>
        <family val="2"/>
      </rPr>
      <t>Asignación de recursos para la implementación de la política de gestión social y servicio a la ciudadanía</t>
    </r>
    <r>
      <rPr>
        <sz val="9"/>
        <color rgb="FFFF0000"/>
        <rFont val="Arial"/>
        <family val="2"/>
      </rPr>
      <t xml:space="preserve">
</t>
    </r>
  </si>
  <si>
    <r>
      <rPr>
        <sz val="9"/>
        <color rgb="FFFF0000"/>
        <rFont val="Arial"/>
        <family val="2"/>
      </rPr>
      <t>Compromiso:</t>
    </r>
    <r>
      <rPr>
        <sz val="9"/>
        <rFont val="Arial"/>
        <family val="2"/>
      </rPr>
      <t xml:space="preserve"> Definición del enfoque de la estructura organizacional del IDU (proyectos, procesos) </t>
    </r>
  </si>
  <si>
    <r>
      <rPr>
        <sz val="9"/>
        <color rgb="FFFF0000"/>
        <rFont val="Arial"/>
        <family val="2"/>
      </rPr>
      <t>Compromiso:</t>
    </r>
    <r>
      <rPr>
        <sz val="9"/>
        <rFont val="Arial"/>
        <family val="2"/>
      </rPr>
      <t xml:space="preserve"> Revisión de las formas de interactuar con los actores externos y definición de ajustes requeridos. </t>
    </r>
    <r>
      <rPr>
        <sz val="10"/>
        <color rgb="FFFF0000"/>
        <rFont val="Arial"/>
        <family val="2"/>
      </rPr>
      <t/>
    </r>
  </si>
  <si>
    <t xml:space="preserve">Identificar el elemento de la visión al cual está relacionado el respectivo indicador, o el eje estratégico asociado a la iniciativa estratégica respectiva. </t>
  </si>
  <si>
    <t>Seleccionar el área o dependencia de la entidad a la que corresponde el responsable.</t>
  </si>
  <si>
    <t>Escriba el nombre y apellidos de la persona encargada en la dependencia o área, de diligenciar la información relativa al indicador</t>
  </si>
  <si>
    <t>Escriba la meta que se quiere alcanzar, para el primer año.</t>
  </si>
  <si>
    <t>Escriba la meta que se quiere alcanzar, para el segundo año.</t>
  </si>
  <si>
    <t>Escriba la meta que se quiere alcanzar, para el tercer año.</t>
  </si>
  <si>
    <t>Escriba la meta que se quiere alcanzar, para el cuarto año.</t>
  </si>
  <si>
    <t>Resultado o suma de las respectivas metas anuales.</t>
  </si>
  <si>
    <t>Validado y Aprobado por:</t>
  </si>
  <si>
    <t>Isauro Cabrera Vega</t>
  </si>
  <si>
    <t>Jefe Oficina Asesora de Planeación</t>
  </si>
  <si>
    <t xml:space="preserve"> </t>
  </si>
  <si>
    <t>Lineamientos para la gestión de los Acuerdos de valorización para financiar los proyectos de malla vial (km).</t>
  </si>
  <si>
    <t>Acuerdos de valorización para financiar los proyectos de malla vial (km). aprobado</t>
  </si>
  <si>
    <t>Gerencia eficiente y competitiva</t>
  </si>
  <si>
    <t>Informe de Gestión presupuestal</t>
  </si>
  <si>
    <t>Número de informes de ejecución presupuestal / 4</t>
  </si>
  <si>
    <t>Documento de lineas de acción para  la mejora del transparencia con base en el dianóstico</t>
  </si>
  <si>
    <t>Directrices para la gestión de recaudo de recursos de valorización aprobados por el Concejo.</t>
  </si>
  <si>
    <t>Documentos de directrices para la gestión de recaudo de recursos de valorización aprobados por el Concejo.</t>
  </si>
  <si>
    <t>Seguimiento  de la  gestión de Giros</t>
  </si>
  <si>
    <t>Trazar lineamientos y hacer seguimiento al cumplimiento de los objetivos de los subsistemas de gestión</t>
  </si>
  <si>
    <t>(Número de seguimientos cumplimiento de los objetivos de los subsistemas de gestión / 4 ) X 100</t>
  </si>
  <si>
    <t>Talento humano comprometido y competente</t>
  </si>
  <si>
    <t xml:space="preserve">Trazar lineamientos para lograr que los resultados de los funcionarios de planta superen los resultados del área respectiva.
 </t>
  </si>
  <si>
    <t>Determinar los atributos de calidad de los productos entregados por parte de los contratistas de prestación de servicios de apoyo</t>
  </si>
  <si>
    <t>Documento con atributos de calidad de los productos entregados por parte de los contratistas de prestación de servicios de apoyo presentado y aprobado</t>
  </si>
  <si>
    <t>Priorizar las intervenciones del Proyecto de mejora del clima organizacional</t>
  </si>
  <si>
    <t>Documento presentado y aprobado para las intervenciones de mejora del clima organizacional</t>
  </si>
  <si>
    <t>Estrategia eje Innovación</t>
  </si>
  <si>
    <t>Iniciativa Estratégica:
Definición e implementación del modelo de innovación del IDU</t>
  </si>
  <si>
    <t>Trazar lineamientos del Proyecto de modelo de innovación del IDU</t>
  </si>
  <si>
    <t>Proyecto de modelo de innovación del IDU aprobado</t>
  </si>
  <si>
    <t>Estrategia eje Fortalecimiento de la institucionalidad</t>
  </si>
  <si>
    <t>Iniciativa Estratégica:
Estrategia para hacer visible la transformación de la imagen de la institución</t>
  </si>
  <si>
    <t>Trazar lineamientos del Proyecto de transformación de la imagen de la institución</t>
  </si>
  <si>
    <t xml:space="preserve"> Proyecto de transformación de la imagen de la institución aprobado</t>
  </si>
  <si>
    <t>Trazar lineamientos estratégicos en función del Plan de Modernización de recursos tecnológicos del IDU</t>
  </si>
  <si>
    <t>Plan de Modernización de recursos tecnológicos del IDU aprobado</t>
  </si>
  <si>
    <t>Iniciativa Estratégica:
Modernización física del IDU</t>
  </si>
  <si>
    <t>Trazar lineamientos del Plan de modernización física</t>
  </si>
  <si>
    <t>Plan de modernización física aprobado</t>
  </si>
  <si>
    <t>Iniciativa Estratégica:
Alineación de procesos de negocio con procesos de TI</t>
  </si>
  <si>
    <t>Trazar lineamientos del Plan de mejora de los procesos de negocio con procesos de TI</t>
  </si>
  <si>
    <t>Plan de mejora de los procesos de negocio con procesos de TI aprobado</t>
  </si>
  <si>
    <t>Estrategia de cierre de brecha talento humano comprometido y competente</t>
  </si>
  <si>
    <t xml:space="preserve">
Iniciativa Estratégica:
Mejoramiento de los procesos de selección de personal </t>
  </si>
  <si>
    <t>Iniciativa Estratégica:
Intervención de la cultura organizacional</t>
  </si>
  <si>
    <t>Trazar lineamientos del Plan de Intervención de la Cultura IDU</t>
  </si>
  <si>
    <t>Plan de Intervención de la Cultura IDU aprobado</t>
  </si>
  <si>
    <t>Iniciativa Estratégica:
Definición de estándares de efectividad para contratistas (PSP)</t>
  </si>
  <si>
    <t>Trazar lineamientos para el modelo de definición de estándares de productividad para contratistas (PSP)</t>
  </si>
  <si>
    <t>Modelo de definición de estándares de productividad para contratistas (PSP) aprobado</t>
  </si>
  <si>
    <t>Iniciativa Estratégica:
Cierre de brecha de competencias</t>
  </si>
  <si>
    <t xml:space="preserve">Lineamientos para la gestión de los Acuerdos de valorización para financiar los proyectos estratégicos de espacio público y construcción de ciclorrutas km). </t>
  </si>
  <si>
    <t>Acuerdo de valorización para financiar los proyectos estratégicos de espacio público y construcción de ciclorrutas km) aprobado</t>
  </si>
  <si>
    <t>John Cueca</t>
  </si>
  <si>
    <t>Miguel Jimenez</t>
  </si>
  <si>
    <t>Omar Garcia</t>
  </si>
  <si>
    <t>Diego Cadavid</t>
  </si>
  <si>
    <t>Alejandro Gutierrez</t>
  </si>
  <si>
    <t>Ivan Rodriguez</t>
  </si>
  <si>
    <t>Proyectos de Valorización aprobados por la DG</t>
  </si>
  <si>
    <t>Proyectos aprobados por la Direccion General</t>
  </si>
  <si>
    <t>Svetlana  Jimenez P.</t>
  </si>
  <si>
    <t>Definición políticas de recaudo para proyectos de valorización</t>
  </si>
  <si>
    <t>políticas de recaudo para proyectos de valorización aprobadas por la SGGC</t>
  </si>
  <si>
    <t>Nivel de cumplimiento de las políticas de recaudo de avance de contribucion por proyecto</t>
  </si>
  <si>
    <t>((Número de Predios con pago) / (Número de predios Asignados) )*100</t>
  </si>
  <si>
    <t>Nivel de cumplimiento de las políticas de recuperación cartera de avance de contribucion por proyecto</t>
  </si>
  <si>
    <t>((Número de Predios en   Cobro Coactivo) / (Total predios Asignados))*100</t>
  </si>
  <si>
    <t>((Número de recursos  reconsideraciòn radicados) / (Número de recursos  proyectados ))*100</t>
  </si>
  <si>
    <t>Svetlana  Jimenez P</t>
  </si>
  <si>
    <t>Nivel de cumplimiento de la efectividad de cuentas de cobro</t>
  </si>
  <si>
    <t>((No. Cuentas cobro entregadas)  / (No. de cuentas cobro proyectadas )) X 100</t>
  </si>
  <si>
    <t>Nivel de cumplimiento de los CDA requeridos</t>
  </si>
  <si>
    <t>((No. de CDA generados) / (No. de predios que requieren CDA)) X 100</t>
  </si>
  <si>
    <t>Svetlana Jimenez</t>
  </si>
  <si>
    <t>NIvel de atención de las solicitudes de conceptos técnico</t>
  </si>
  <si>
    <t>((No.Solicitudes Conceptos Tecnicos atendidas)  /  (Solicitudes Concepto tecnico radicadas)) X 100</t>
  </si>
  <si>
    <t>Percepción ciudadana del IDU.</t>
  </si>
  <si>
    <t xml:space="preserve">Nivel de Satisfacción ciudadana frente a la atención en los puntos </t>
  </si>
  <si>
    <t>((Total de ciudadanos que calificaron positivamente la atención y servicios ofrecidos en los puntos de atención por valorización) /  ( total de ciudadanos encuestados en el período))  X 100</t>
  </si>
  <si>
    <t>Nivel de cumplimiento de recursos interpuestos</t>
  </si>
  <si>
    <t>((Recursos Resueltos) / (Recursos Interpuestos)) X 100</t>
  </si>
  <si>
    <t>Nivel de recuperación efectiva de cartera</t>
  </si>
  <si>
    <t>((Valor de cartera efectiva recuperada) / (Valor total de cartera a recuperar)) X 100</t>
  </si>
  <si>
    <t xml:space="preserve">Nivel de cumplimiento de las actuaciones procesales </t>
  </si>
  <si>
    <t>(( Actuaciones Procesales realizadas) / (Actuaciones procesales proyectadas)) X 100</t>
  </si>
  <si>
    <t>No. Cuentas cobro entregadas/No. de cuentas cobro proyectadas *100</t>
  </si>
  <si>
    <t>Andrea Moreno</t>
  </si>
  <si>
    <t>Certificados de Deuda Actual generados</t>
  </si>
  <si>
    <t>No. de CDA generados /  No. de predios que requieren CDA *100</t>
  </si>
  <si>
    <t>NIvel de atención de las solicitudes de concepto técnico</t>
  </si>
  <si>
    <t>No.Solicitudes Conceptos Tecnicos atendidas/Solicitudes Concepto tecnico radicadas *100%</t>
  </si>
  <si>
    <t xml:space="preserve">Recursos de Reconsideracion </t>
  </si>
  <si>
    <t>Recursos Resueltos/Recursos Interpuestos*100</t>
  </si>
  <si>
    <t>Tatiana Mahecha Valenzuela</t>
  </si>
  <si>
    <t>Cobro Coactivo</t>
  </si>
  <si>
    <t>((Valor de cartera recuperada) / (Valor de cartera a recuperar))  X 100</t>
  </si>
  <si>
    <t>Definición y seguimiento al cumplimiento de los  acuerdos de disponibilidad de los servicios de TI</t>
  </si>
  <si>
    <t>Seguimiento trimestral realizado</t>
  </si>
  <si>
    <t>GLORIA CASTAÑO Y/O JOSE ISAIRIAS</t>
  </si>
  <si>
    <t xml:space="preserve">
Obtener una relación directa entre  el resultado obtenido por los funcionarios evaluados y la calificación de las metas logradas por la dependencia </t>
  </si>
  <si>
    <t xml:space="preserve">
Evaluación obtenida por los funcionarios (proporcion directa)  calificación obtenida por la dependencia</t>
  </si>
  <si>
    <t>1 análisis</t>
  </si>
  <si>
    <t>3 análisis</t>
  </si>
  <si>
    <t>Atributos de calidad definidos para todos los contratos</t>
  </si>
  <si>
    <t>Documento de análisis y definición del nivel de clima a alcanzar</t>
  </si>
  <si>
    <t>Iniciativa Estratégica:
Plan estratégico de TH</t>
  </si>
  <si>
    <t>Iniciativa Estratégica:
Modernización de recursos tecnológicos del IDU</t>
  </si>
  <si>
    <t xml:space="preserve">Definición del Plan Anual de Modernización Tecnológica  </t>
  </si>
  <si>
    <t xml:space="preserve">Plan Anual de modernización tecnológica definido </t>
  </si>
  <si>
    <t>Gestión de los recursos fisicos y presuestales para ejecutar el Plan de Modernización Tecnológica</t>
  </si>
  <si>
    <t>(Recursos gestionados/Recursos requeridos)*100</t>
  </si>
  <si>
    <t xml:space="preserve">Definir el Plan Anual de Actividades de Modernización Física </t>
  </si>
  <si>
    <t>Plan de Modernización física definido.</t>
  </si>
  <si>
    <t>Definición del plan de acción para intervención de la cultura organizacional con base en los resultados de la medición del Clima</t>
  </si>
  <si>
    <t>Propuesta del plan de acción</t>
  </si>
  <si>
    <t>Validar la propuesta de modelo de cierre de brechas de competencias</t>
  </si>
  <si>
    <t xml:space="preserve">Propuesta metodológica presentada a consideración de la SGGC </t>
  </si>
  <si>
    <t xml:space="preserve">
Definir las conductas a evaluar por cada competencia y realizar seguimiento a las mismas </t>
  </si>
  <si>
    <t>Definición de atributos de calidad por contrato</t>
  </si>
  <si>
    <t xml:space="preserve">
Definir la meta a alcanzar en el índice de clima ICC (superior a 70,3)</t>
  </si>
  <si>
    <t>No. de capacitaciones realizadas / No. capacitaciones programadas</t>
  </si>
  <si>
    <t>Proyecto  de modelo propio de calificación de desempeño de funcionarios liderado por SGGC</t>
  </si>
  <si>
    <t>Actividades realizadas por la STRH en lo de su competencia, en el marco del Sistema propio EDL proyectado / Actividades asignadas a STRH en el Sistema propio propuesto*100</t>
  </si>
  <si>
    <t>Plan Institucional de Capacitación</t>
  </si>
  <si>
    <t xml:space="preserve">Plan Institucional de capacitación PIC realizado / Plan de capacitación PIC formulado </t>
  </si>
  <si>
    <t>Realizar actividades de competencia de STRH establecidas en el modelo de cumplimiento de los atributos de calidad de los productos de los contratistas establecidas por la SGGC.</t>
  </si>
  <si>
    <t>Actividades realizadas por STRH en el modelo de cumplimiento / Actividades asignadas  a STRH en el modelo de cumplimiento</t>
  </si>
  <si>
    <t>Plan de intervenciones e implementación del proyecto de mejora de clima organizacional liderado por la SGGC</t>
  </si>
  <si>
    <t xml:space="preserve">No. de tareas realizadas por STRH en el marco del proyecto de mejora de clima organizacional  / No. de tareas asignadas a  STRH en el marco del proyecto de mejora de clima organizacional  </t>
  </si>
  <si>
    <t xml:space="preserve">Iniciativa Estratégica:
Implementación de un modelo de gerencia de proyectos </t>
  </si>
  <si>
    <t>Realizar la logística desde el sistema de capacitación,para las sensibilizaciones solicitadas para la Gente IDU en el modelo de Gerencia de Proyectos liderado por el área correspondiente.</t>
  </si>
  <si>
    <t>Logística realizada por parte de STRH a las sensibilizaciones establecidas en  el modelo de Gerencia de Proyectos  / Logística solicitada  en las sensibilizaciones establecidas en  el modelo de Gerencia de Proyectos</t>
  </si>
  <si>
    <t xml:space="preserve">
Sugerir variables a evaluar en procesos de selección de personal por parte de la DTAF</t>
  </si>
  <si>
    <t xml:space="preserve">Informe de variables a evaluar </t>
  </si>
  <si>
    <t>Participar en la definición del Plan de Acción para intervención del clima con base en los resultados de la medición de clima</t>
  </si>
  <si>
    <t>Actividades ejecutadas por STRH de su competencia en el Plan de acción para intervención del clima/ Actividades asignadas a STRH en el Plan de acción de intervención del clima programadas *100</t>
  </si>
  <si>
    <t xml:space="preserve">Participar en el cumplimiento de tareas asignadas a STRH del Proyecto de cierre de brechas para optimizar las competencias liderado por la SGGC </t>
  </si>
  <si>
    <t>No. de tareas realizadas de competencia de STRH / No. de tareas programadas de competencia de STRH *100</t>
  </si>
  <si>
    <t>Profesional Especializado 222 - 06: Alejandra Muñoz
Profesional Universitario 219 - 02: Carolina Gutierrez</t>
  </si>
  <si>
    <t>Profesional Universitario 219 - 03: Fulvia Vasquez y equipo interdisciplinario</t>
  </si>
  <si>
    <t>Profesional Universitario 219 - 02: Carolina Gutierrez</t>
  </si>
  <si>
    <t>Subdirector Técnico de Recursos Humanos</t>
  </si>
  <si>
    <t>Profesional Universitario 219 - 03: Fulvia Vasquez</t>
  </si>
  <si>
    <t>Profesional Especializado  222 - 04</t>
  </si>
  <si>
    <t xml:space="preserve">Realizar los trabajos de normalización y actualización del sistema de distribución eléctrico en el edificio sede principal del IDU, dando cumplimiento a la norma RETIE en el edificio sede principal del IDU. </t>
  </si>
  <si>
    <t>Un (1) Sistema de distribución eléctrico normalizado y actualizado</t>
  </si>
  <si>
    <t>SIGA: Elaborar y actualizar los instrumentos archivísticos</t>
  </si>
  <si>
    <t># de instrumentos archivísticos elaborados y actualizados/ total de instrumentos archivísticos a elaborar y actualizar</t>
  </si>
  <si>
    <t>SIGA: Diseñar el Sistema Integrado de Conservación Documental</t>
  </si>
  <si>
    <t xml:space="preserve"> Un (1) diseño elaborado</t>
  </si>
  <si>
    <t>SIGA: Actualizar y remitir a la OAP los procedimientos relacionados con Gestión Documental - Centro de Documentación</t>
  </si>
  <si>
    <t>Dos (2) procedimientos actualizados y entregados a la OAP</t>
  </si>
  <si>
    <t xml:space="preserve">SIGA: Documentar el procedimiento de digitalización y cargue de información en Repositorio Institucional </t>
  </si>
  <si>
    <t>Una (1) Metodología, elaborada y entregada a OAP</t>
  </si>
  <si>
    <t>SIGA: Incentivar la cultura de cero papel, generando instrumentos que permitan la entrega de productos documentales finales en formato digial</t>
  </si>
  <si>
    <t>Una (1) guía de entrega productos digitales elaborada y entregada a la DTE</t>
  </si>
  <si>
    <t xml:space="preserve">Contar con un estudio y diseño de los trabajos de normalización y actualización del sistema de distribución eléctrico bajo la norma RETIE en el edificio sede principal del IDU. </t>
  </si>
  <si>
    <t xml:space="preserve"> Un (1) Estudio y diseño elaborado</t>
  </si>
  <si>
    <t xml:space="preserve">Instalar y poner en funcionamiento dos (2) ascensores eléctricos en el edificio sede principal del IDU. </t>
  </si>
  <si>
    <t xml:space="preserve">N° de ascensores instalados y operativos / 2 </t>
  </si>
  <si>
    <t>Realizar el estudio de patología, vulnerabilidad sísmica y reforzamiento estructural en el edificio sede principal del IDU.</t>
  </si>
  <si>
    <t xml:space="preserve">Un (1) Estudio entregado </t>
  </si>
  <si>
    <t>Solicitar los recursos necesarios para realizar el reforzamiento estructural del edificio sede principal del IDU.</t>
  </si>
  <si>
    <t>Un (1) Anteproyecto de presupuesto de la STRF con los recursos para el reforzamiento estructural</t>
  </si>
  <si>
    <t>Realizar las obras de reforzamiento estructural del edificio sede principal del IDU. (Actividad dependiente del resultado del producto/actividad anterior)</t>
  </si>
  <si>
    <t>Un (1) Reforzamiento estructural realizado</t>
  </si>
  <si>
    <t>Presentar un proyecto de inversión para la adquisición de una nueva sede IDU (Actividad pendiente de los resultados del estudio de vulnerabilidad sísmica y reforzamiento estructural).</t>
  </si>
  <si>
    <t>Un (1) Proyecto de inversión presentado</t>
  </si>
  <si>
    <t>Iniciativa Estratégica:
Modernización parque automotor del IDU</t>
  </si>
  <si>
    <t>Realizar la modernización del parque automotor del IDU.</t>
  </si>
  <si>
    <t>Un (1) parque automotor actualizado</t>
  </si>
  <si>
    <t>Fabian Bonilla</t>
  </si>
  <si>
    <t>Martha Amaya</t>
  </si>
  <si>
    <t>Gina Aristizabal</t>
  </si>
  <si>
    <t>Maira Perez</t>
  </si>
  <si>
    <t>Carlos Eduardo Torres</t>
  </si>
  <si>
    <t>Recaudos en linea</t>
  </si>
  <si>
    <t>( No. de recaudos aplicados en linea en el mes /  No. total de recaudos recibidos ) * 100</t>
  </si>
  <si>
    <t>Nivel de articulación.</t>
  </si>
  <si>
    <t>Conciliaciones de convenios Interistitucionales</t>
  </si>
  <si>
    <t>Conciliaciones efectuadas / Conciliaciones programada * 100</t>
  </si>
  <si>
    <t>Ordenes de pago giradas</t>
  </si>
  <si>
    <t>(No. de ordenes de pago (Facturas) tramitadas y giradas oportunamente / Total de ordenes de pago (Facturas) radicadas en STTR) * 100</t>
  </si>
  <si>
    <t>Iniciativa Estratégica:
Desarrollo de programa de conservación de infraestructura</t>
  </si>
  <si>
    <t>Compromiso Estratégico: 
Asignación de recursos para la implementación de la política de gestión social y servicio a la ciudadanía</t>
  </si>
  <si>
    <t>Iniciativa Estratégica:
Implementación de la política de gestión social y servicio a la ciudadanía</t>
  </si>
  <si>
    <t>Iniciativa Estratégica:
Mejoramiento de canales de servicio al ciudadano</t>
  </si>
  <si>
    <t xml:space="preserve">Iniciativa Estratégica:
Apropiación ciudadana y sostenibilidad de los proyectos de ciudad </t>
  </si>
  <si>
    <t xml:space="preserve">Iniciativa Estratégica:
Revisión  y ajuste del modelo de procesos del IDU </t>
  </si>
  <si>
    <t>Iniciativa Estratégica:
Fortalecimiento de la cultura del control en el IDU</t>
  </si>
  <si>
    <t>Inversiones</t>
  </si>
  <si>
    <t xml:space="preserve">((Sumatoria de las tasas efectivas de cierre de las inversiones en CDTs durante el mes / Número de inversiones del mes) / (Tasa de referencia promedio  DTF 90 días+70pb)) </t>
  </si>
  <si>
    <t>Partidas Conciliatorias</t>
  </si>
  <si>
    <t>(Número de partidas conciliadas en el período / total de registros en el libro de bancos) * 100</t>
  </si>
  <si>
    <t xml:space="preserve">Julio Cesar Cardona (Contratista)  y Luz Marina Rincón (PU1) </t>
  </si>
  <si>
    <t>Eddier Mahecha (TO3)</t>
  </si>
  <si>
    <t xml:space="preserve">Luz Stella Ortiz (TO3) </t>
  </si>
  <si>
    <t>Paola Andrea Zambrano (Contratista)</t>
  </si>
  <si>
    <t>Rafael Angel Rodriguez (PE6)</t>
  </si>
  <si>
    <t>Clara Puerto(PU3), Lina Paola Espejo (PU2), Luz Stella  Ortiz(TO3)</t>
  </si>
  <si>
    <t>Necesidades presupuestales atendidas / Necesidades prespuestales requeridas</t>
  </si>
  <si>
    <t>Seguimiento al PAC</t>
  </si>
  <si>
    <t>No Segumimento realizados / Total de seguimientos programados en la vigencia</t>
  </si>
  <si>
    <t>Conciliaciones de convenios interistitucionales</t>
  </si>
  <si>
    <t>Conciliaciones Efectuadas / Conciliaciones Programadas</t>
  </si>
  <si>
    <t>Claudia Amparo Montes C.</t>
  </si>
  <si>
    <t>Implementación de la estrategia de transparencia y eficiencia en la gestión contractual</t>
  </si>
  <si>
    <t>% avance de la estrategia</t>
  </si>
  <si>
    <t xml:space="preserve">Acompañamiento en acuerdos de APP </t>
  </si>
  <si>
    <t>Acompañamientos realizados / Acompañamientos solicitados</t>
  </si>
  <si>
    <t>Asesoría jurídica a las áreas del IDU</t>
  </si>
  <si>
    <t xml:space="preserve">Asesorías realizadas / asesorias solicitadas </t>
  </si>
  <si>
    <t>Estrategia de prevención de daño antijurídico</t>
  </si>
  <si>
    <t xml:space="preserve">N° de estrategias elaboradas y socializadas </t>
  </si>
  <si>
    <t>Socialización de buenas prácticas</t>
  </si>
  <si>
    <t>N° de asistentes a las socializaciones realizadas / convocados</t>
  </si>
  <si>
    <t>Revisión y ajuste de los procesos a cargo</t>
  </si>
  <si>
    <t xml:space="preserve">N° de procesos realizados y ajustados </t>
  </si>
  <si>
    <t>Programa de fortalecimiento de cultura organizacional al interior de la SGJ</t>
  </si>
  <si>
    <t>Avance del programa de fortalecimiento</t>
  </si>
  <si>
    <t>SGJ / contratista</t>
  </si>
  <si>
    <t>SGJ - DTGJ / contratista</t>
  </si>
  <si>
    <t>SGJ - STGJ- DTPS - DTGC - OAP</t>
  </si>
  <si>
    <t>Proceso de selección</t>
  </si>
  <si>
    <t>Total de procesos de selección aprobados por la DTPS / (Total de procesos adjudicados) * 100</t>
  </si>
  <si>
    <t>Total de procesos licitatorios aprobados por la DTPS / (Total de procesos adjudicados) * 100</t>
  </si>
  <si>
    <t>Diego Galeano</t>
  </si>
  <si>
    <t>Contratos 
Modificaciones
Asesoría y acompañamiento en el trámite de los Procedimientos Administrativos Sancionatorios
Acompañamiento y asesoría en el tramite de las liquidaciones de contratos y/o convenios.
Orientaciones Jurídicas.</t>
  </si>
  <si>
    <t xml:space="preserve">(Total de contratos y modificaciones contractuales elaboradas en los términos establecidos (3 días hábiles) / (Total de contratos y modificaciones contractuales solicitados en la vigencia) * 100
(Total de solicitudes revisadas para establecer el presunto incumplimiento dentro de los términos establecidos (5 días hábiles) / Total de solicitudes radicadas para determinar presunto incumplimiento y el inicio de proceso sancionatorio) * 100
(Total de solicitudes de asesoría y revisión para la liquidación de contratos y/o convenios atendidas en los términos establecidos (6 días hábiles)/ Total de solicitudes radicadas y/o correos electrónicos recibidos) * 100
(Total de orientaciones jurídicas elaboradas (en el 80% del término legal establecido) / Total de orientaciones jurídicas radicadas por las áreas) * 100
</t>
  </si>
  <si>
    <t>Aprobación de garantías</t>
  </si>
  <si>
    <t>(Total de garantías que incluyan el amparo de calidad y estabilidad de la obra aprobadas / Total de garantías que incluyan el amparo de calidad y estabilidad de la obra radicadas) *100</t>
  </si>
  <si>
    <t>Johana Paola Lamilla Sánchez</t>
  </si>
  <si>
    <t>Cumplimiento del Plan de Desarrollo</t>
  </si>
  <si>
    <t>Días efectivos de ejecución en los proyectos</t>
  </si>
  <si>
    <t>((No. dias programados de trabajo al mes) - (No. de dias suspendidos al mes)) / (No. dias programados de trabajo al mes)  * 100</t>
  </si>
  <si>
    <t>Claudia Ximena</t>
  </si>
  <si>
    <t>Mayor al 65%</t>
  </si>
  <si>
    <t>10 proyectos prorizados por SGI, puestos en servicio en la vigencia.</t>
  </si>
  <si>
    <t>(Total de proyectos estratégicos puestos en servicio) / (Total de proyectos estrategicosprogramados para puesta en servicio en la vigencia) * 100</t>
  </si>
  <si>
    <t>Informes trimestarles por ESP</t>
  </si>
  <si>
    <t>(Total de informes presentados a tiempo a la SGDU) / (Total de informes a presentar) * 100</t>
  </si>
  <si>
    <t>Pólizas afectadas</t>
  </si>
  <si>
    <t xml:space="preserve">1 - (No. Contratos de procesos constructivos con afectacion de póliza / No. Procesos requeridos para reparacion de daños) * 100 </t>
  </si>
  <si>
    <t>((Valor de los giros presupuestales de los Pasivos Exigibles del mes + Liberaciones del mes + liquidaciones del mes) / Valor de Pasivos Exigibles a cargo o el establecido en el Acuerdo de Gestión para el mes) *100</t>
  </si>
  <si>
    <t>Gestión Financiera</t>
  </si>
  <si>
    <t>Seguimiento al Plan Anual Mensualizado de Caja PAC Realizados</t>
  </si>
  <si>
    <t>(puntos obtenidos en semaforo PAC / máximo puntaje a obtener en semáforo PAC) * 100</t>
  </si>
  <si>
    <t>Programar y ejecutar de manera eficaz los recursos disponibles para el pago de las obligaciones contraidas por cada una de las áreas ordenadoras del pago.</t>
  </si>
  <si>
    <t>(Total de recursos girados de la vigencia / Total de recursos proyectado a girar  de la vigencia)*100</t>
  </si>
  <si>
    <t>Convenios, Contratos de obra e interventoría  Liquidados</t>
  </si>
  <si>
    <t>(Total de convenios y/o contratos con acta de liquidación) / (Total de Convenios y/o contratos programados para liquidar en la vigencia) x100%</t>
  </si>
  <si>
    <t>Habib Leonardo Mejia</t>
  </si>
  <si>
    <t>Contratos iniciados</t>
  </si>
  <si>
    <t>(Total contratos con acta de inicio) / (Total de  contratos programados por iniciar en la vigencia) x100%</t>
  </si>
  <si>
    <t>Contratos   Terminados</t>
  </si>
  <si>
    <t>(Total de  contratos con acta de terminación) / (Total de  contratos programados a terminar en la vigencia) x100%</t>
  </si>
  <si>
    <t>Reportes en la vigencia 2017 del estado actual de los proyectos priorizados por SGI</t>
  </si>
  <si>
    <t>(Total de reportes realizados del estado actual de los proyectos priorizados) / (Total de reportes programados para enviar a la SGI) x100%</t>
  </si>
  <si>
    <t>Ejecución presupuestal Pasivos Exigibles</t>
  </si>
  <si>
    <t>Ejecución presupuestal Reservas Presupuestales</t>
  </si>
  <si>
    <t>(Valor de los giros presupuestales de las reservas del mes + Liberaciones del mes / Valor de reservas presupuestales asignadas o las establecidas en el Acuerdo de Gestión para el mes) *100</t>
  </si>
  <si>
    <t>Ejecución presupuestal Inversión de la Vigencia</t>
  </si>
  <si>
    <t>(Sumatoria del valor de los CRP / presupuesto programado)*100</t>
  </si>
  <si>
    <t>Indicador Transversal</t>
  </si>
  <si>
    <t>Giros realizados</t>
  </si>
  <si>
    <t>Informes trimestrales por ESP</t>
  </si>
  <si>
    <t>(Total de informes presentados a la SGI) / (Total de informes a presentar) x 100%</t>
  </si>
  <si>
    <t>Número de contratos a los que se Afectación de pólizas de calidad en ejecución de obra</t>
  </si>
  <si>
    <t>(Número de presuntos incumplimientos reportados en informes a la DTGC) / (Número de incumplimientos que se deben reportar ) x 100%</t>
  </si>
  <si>
    <t xml:space="preserve">Acciones del plan de  mejoramiento internos cumplidas </t>
  </si>
  <si>
    <t xml:space="preserve">Acciones del plan de  mejoramiento externo cumplidas </t>
  </si>
  <si>
    <t>95285 m2 de espacio público construido (Troncal Carrera Septima)</t>
  </si>
  <si>
    <t xml:space="preserve">(Total de m2  de espacio publico construido) / (Total de  m2  programados para ejecutar en la vigencia) </t>
  </si>
  <si>
    <t>Sandra Vivian Salazar Rodriguez</t>
  </si>
  <si>
    <t>4,7 Km de ciclorrutas construido (Troncal Carrera Septima)</t>
  </si>
  <si>
    <t>(Total de Km de ciclorrutas construido) / (Total de  Km de ciclorrutas programados para ejecutar en la vigencia)</t>
  </si>
  <si>
    <t>6 conexiones construidas</t>
  </si>
  <si>
    <t xml:space="preserve">(Total de conexiones de ciclorrutas construidas) / (Total de conexión de ciclorrutas programados para ejecutar en la vigencia) </t>
  </si>
  <si>
    <t>Izaje de torres , montaje y puesta en funcionamiento del cable aereo</t>
  </si>
  <si>
    <t>Avance ejecutado del Izaje de torres , montaje y puesta en funcionamiento del cable aereo / Avance programado del Izaje de torres , montaje y puesta en funcionamiento del cable aereo</t>
  </si>
  <si>
    <t xml:space="preserve">4 estaciones de transferencia o iniciales o finales o intermedias de Cable </t>
  </si>
  <si>
    <t>Total de Estaciones construidas / Total de estaciones programadas para construir en la vigencia</t>
  </si>
  <si>
    <t xml:space="preserve">1  estacion de Tm construida
(Estación Primera de Mayo)
</t>
  </si>
  <si>
    <t>Avance de Estación de TM construida / Avance de estación TM programada.</t>
  </si>
  <si>
    <t>5 patios y/o garajes construidos y/o ampliados
(1. Patio Garaje Calle 26 (2017)
2. Patio - Portal Sur (2018)
3. Ampliación Portal Tunal (2019)
4.Ampliación Portal Norte (2019)
5. Patio Americas (2019))</t>
  </si>
  <si>
    <t xml:space="preserve">(Total de patio  y/o garajes construidos y/o ampliados) / (Total de patio  y/o garajes construidos y/o ampliados programados para ejecutar en la vigencia) </t>
  </si>
  <si>
    <t>7,9  km de vía troncal del Sistema  TM (Troncal Carrera Septima)</t>
  </si>
  <si>
    <t>(Total de Km de  malla vial troncal construido) / (Total de Km de  malla vial troncal programados para ejecutar en la vigencia)</t>
  </si>
  <si>
    <t xml:space="preserve">Variación de 3  proyectos de infraestructura estratégicos. 
(1. Estación Primera de Mayo (2017)
2. Patio Garaje Calle 26 (2017)
3. Rampas Calle 26 (2017)).
</t>
  </si>
  <si>
    <t>Sumatoria de los porcentajes de ejecución de etapa de los contratos de infraestructura estratégica / Sumatoria de los porcentajes programados de etapa de los contratos de infraestructura estratégica * 100</t>
  </si>
  <si>
    <t>100% informes revisados</t>
  </si>
  <si>
    <t>(Número de informes aprobados con los parámetros de calidad, oportunidad y pertinencia o devueltos a la interventoría ) / (Número de informes recibidos ).*100</t>
  </si>
  <si>
    <t>(Acciones del plan de mejoramiento interno cumplidas en el periodo   / Acciones del plan de mejoramiento interno programadas en el periodo) * 100</t>
  </si>
  <si>
    <t>Mejoramiento Continuo</t>
  </si>
  <si>
    <t>(Acciones del plan de mejoramiento externo cumplidas en el periodo   / Acciones del plan de mejoramiento externo programadas en el periodo) * 100</t>
  </si>
  <si>
    <t xml:space="preserve">26 convenios, contratos de obra e interventoría terminados </t>
  </si>
  <si>
    <t>(Total de  convenios y/o contratos con acta de terminación ) / (Total de convenios y/o contratos programados para ser terminados en la vigencia) * 100</t>
  </si>
  <si>
    <t xml:space="preserve">Diana Pinzon </t>
  </si>
  <si>
    <t>16  convenios, contratos de obra e interventoría iniciados</t>
  </si>
  <si>
    <t>(Total de  convenios y/o contratos con acta de inicio suscritos dentro de los tiempos contractuales) / (Total de convenios y/o contratos programados por iniciar en la vigencia) * 100</t>
  </si>
  <si>
    <t>63 convenios, contratos de obra e interventoría  Liquidados</t>
  </si>
  <si>
    <t>(Total de convenios y/o contratos con acta de liquidación) / (Total de Convenios y/o contratos programados para liquidar en la vigencia) * 100</t>
  </si>
  <si>
    <t xml:space="preserve">Laura Otero </t>
  </si>
  <si>
    <t>((Valor de los giros presupuestales de los Reservas Presupuestales del mes + Liberaciones del mes + liquidaciones del mes) / Valor de Reservas Presupuestales a cargo o el establecido en el Acuerdo de Gestión para el mes) *100</t>
  </si>
  <si>
    <t>Milciades Arias</t>
  </si>
  <si>
    <t>Ejecución de programas de conservación de infraestructura.</t>
  </si>
  <si>
    <t xml:space="preserve">19  contratos de obra con acta de recibo final </t>
  </si>
  <si>
    <t>(Total de contratos con acta de recibo final  ) / (Total de  contratos programados para ser recibidos en la vigencia) * 100</t>
  </si>
  <si>
    <t>(puntos obtenidos en semaforo PAC / máximo puntaje a obtener en semáforo PA) * 100</t>
  </si>
  <si>
    <t>116 Oficios de aprobación u objeción de informes mensuales en tiempos estableicdos en la DTM</t>
  </si>
  <si>
    <t>Número de oficios de aprobación u objeción a tiempo de los informes mensuales de Interventoria  /Número de Informes mensuales de interventoria radicados</t>
  </si>
  <si>
    <t>Informes trimestrales por Convenios</t>
  </si>
  <si>
    <t xml:space="preserve">Total de informes presentados a tiempo a la SGI / Total de informes a presentar. </t>
  </si>
  <si>
    <t>280,29 km carril de Mantenimiento Periodico y rutinario de Infraestructura</t>
  </si>
  <si>
    <t>Km carril con mantenimiento periodico y rutinario de la Infraestructura</t>
  </si>
  <si>
    <t>Programas ejecutados</t>
  </si>
  <si>
    <t>Programas ejecutados / Programas programados en la vigencia</t>
  </si>
  <si>
    <t>13377 m2 de espacio público conservado</t>
  </si>
  <si>
    <t>Daissy Pulido Robayo</t>
  </si>
  <si>
    <t>127 Km/carril de malla vial Arterial Troncal conservado</t>
  </si>
  <si>
    <t>(Total de Km/carril de malla vial arterial troncal conservado) / (Total de  Km/carril de  malla vial arterial troncal programados para conservar en la vigencia) * 100</t>
  </si>
  <si>
    <t>169 Km/carril de malla vial internedia conservada (SITP)</t>
  </si>
  <si>
    <t>(Total de Km/carril de malla vial intermedia conservado) / (Total de  Km/carril de  malla vial intermedia programados para conservar en la vigencia) * 100</t>
  </si>
  <si>
    <t xml:space="preserve">81 Informes Mensuales de Interventoría aprobados con calidad, oportunidad y pertinencia. </t>
  </si>
  <si>
    <t>(Total de informes mensuales de interventoría aprobados en la vigencia) / (Total de  informes mensuales programados para aprobar) * 100</t>
  </si>
  <si>
    <t>17 Informes Finales de Interventoría aprobados con calidad, oportunidad y pertinencia.</t>
  </si>
  <si>
    <t>(Total de informes finales de interventoría aprobados en la vigencia) / (Total de  informes finales programados para aprobar) * 100</t>
  </si>
  <si>
    <t xml:space="preserve">Cumplimiento del plan de desarrollo </t>
  </si>
  <si>
    <t>Contratos de obra con póliza de estabilidad vigente, en seguimiento.</t>
  </si>
  <si>
    <t>(# contratos visitados según plazos de ley / # contratos programados para visita de ley)*100</t>
  </si>
  <si>
    <t>DTAI - Ricardo Andrés Mosquera Noguera</t>
  </si>
  <si>
    <t>Contratos de aprovechamiento económico por corto plazo suscritos</t>
  </si>
  <si>
    <t>(recursos recibidos por contratos de aprovechamiento económico de corto plazo / recursos programados por contratos de aprovechamiento económico de corto plazo)* 100</t>
  </si>
  <si>
    <t>DTAI - Magda Cristina Amado Galindo</t>
  </si>
  <si>
    <t>Contratos de aprovechamiento económico por campamentos de obra y/o ocupaciones temporales</t>
  </si>
  <si>
    <t>(recursos recibidos por contratos de aprovechamiento económico por campamentos de obra y/o ocupaciones temporales / recursos programados por contratos de aprovechamiento económico por campamentos de obra y/o ocupaciones temporales)* 100</t>
  </si>
  <si>
    <t>Monitoreo de pasos elevados</t>
  </si>
  <si>
    <t>(# estructuras inspeccionadas con informe / # estructuras programadas para seguimiento)* 100</t>
  </si>
  <si>
    <t>DTAI - Andrés Mauricio Rincón Castañeda</t>
  </si>
  <si>
    <t>Interventoría a urbanizadores</t>
  </si>
  <si>
    <t>(# diseños evaluados y atendidos / # diseños radicados)* 100</t>
  </si>
  <si>
    <t>DTAI - Ricardo Bermúdez Ramírez</t>
  </si>
  <si>
    <t>Licencias de excavación</t>
  </si>
  <si>
    <t>(# de resoluciones que otorgan, niegan y/o desisten la licencia de excavación / # de licencias de excavación solicitadas)* 100</t>
  </si>
  <si>
    <t>DTAI - Álvaro Enrique Reinoso Guerra</t>
  </si>
  <si>
    <t>(# requerimientos realizados a contratistas / # contratos con daños imputables al contratista)*100</t>
  </si>
  <si>
    <t>Cruce de cuentas con empresas de servicios públicos</t>
  </si>
  <si>
    <t>DTAI - Martha Lucia Corredor Quintero</t>
  </si>
  <si>
    <t>244130 m2 de espacio público conservado</t>
  </si>
  <si>
    <t>(Total de m2  de espacio publico conservado) / (Total de  m2  programados para conservar en la vigencia) * 100</t>
  </si>
  <si>
    <t>Pablo Vargas G</t>
  </si>
  <si>
    <t>9 puentes peatonales  conservados</t>
  </si>
  <si>
    <t>(Total de puentes peatonales conservados) / (Total de  puentes peatonales para conservar en la vigencia) * 100</t>
  </si>
  <si>
    <t>18 km de ciclorrutas conservadas</t>
  </si>
  <si>
    <t>(Total de km de ciclorrutas conservadas) / (Total de  km de ciclorrutas programados para conservar en la vigencia) * 100</t>
  </si>
  <si>
    <t>51,2 km carril de malla vial arterial no troncal conservada</t>
  </si>
  <si>
    <t>(Total de km carril de malla vial arterial no troncal conservada) / (Total de km carril de malla vial arterial no troncal programados para conservar en la vigencia) * 100</t>
  </si>
  <si>
    <t>0,61 km carril de malla vial intermedia conservada</t>
  </si>
  <si>
    <t>(Total de km carril de malla vial intermedia conservada) / (Total de  km carril de  malla vial intermedia programados para conservar en la vigencia) * 100</t>
  </si>
  <si>
    <t xml:space="preserve">6 puentes vehículares conservados
</t>
  </si>
  <si>
    <t>(Total de puentes vehiculares conservados) / (Total de  puentes vehiculares para conservar en la vigencia) * 100</t>
  </si>
  <si>
    <t>36 informes mensuales de interventoría aprobados en la vigencia</t>
  </si>
  <si>
    <t>Edna  Vallejo</t>
  </si>
  <si>
    <t>13 informes de seguimiento a polizas aprobados por DTAI en la vigencia</t>
  </si>
  <si>
    <t>(Total de informes mensuales de seguimiento a pólizas aprobados en la vigencia) / (Total de  informes de seguimiento programados para aprobar) * 100</t>
  </si>
  <si>
    <t>17 informes finales de interventoria  aprobados en la vigencia</t>
  </si>
  <si>
    <t>4 informes de seguimiento a convenios presentados ante SGI</t>
  </si>
  <si>
    <t>(Total de informes de seguimiento a convenios presentados en la vigencia) / (Total de  informes de seguimiento programados para presentar) * 100</t>
  </si>
  <si>
    <t xml:space="preserve">708,8 km carril de malla vial arterial no troncal conservada de impacto </t>
  </si>
  <si>
    <t>(Total de km carril de malla vial arterial no troncal conservada de impacto) / (Total de km carril de malla vial arterial no troncal de impacto programados para conservar en la vigencia) * 100</t>
  </si>
  <si>
    <t>Adelantar actividades mensuales de prevención diseñadas por la OCD a través de las estratégias que considere pertinentes (flash IDU, Recomendaciones, Capacitaciones etc), para redicir el riesgo en relacion a que los sujetos disciplinarios incurran por desconocimiento en conductas que puedan constituir falta disciplinaria.</t>
  </si>
  <si>
    <t>((Número de actividades efectuadas / actividades programadas)*100)</t>
  </si>
  <si>
    <t>100% Porcentaje de cumplimeinto del programa</t>
  </si>
  <si>
    <t>Porcentaje de cumplimiento</t>
  </si>
  <si>
    <t>Iniciativa estrategica cumplida al 100%</t>
  </si>
  <si>
    <t>Número de piezas presentadas/Número de piezas proyectadas</t>
  </si>
  <si>
    <t>Fortalecimiento de la institucionalidad</t>
  </si>
  <si>
    <t>Reporte de los planes de mejoramiento internos en forma oportuna</t>
  </si>
  <si>
    <t>(Reporte entregado dentro de los primeros 8 días calendarios / Reporte por entregar) * 100</t>
  </si>
  <si>
    <t>Reporte de los planes de mejoramiento externos en forma oportuna</t>
  </si>
  <si>
    <t>Objetivos del SIG implementados</t>
  </si>
  <si>
    <t>(Actividades Terminadas por subsistema / Actividades planeadas por subsistema) * 100</t>
  </si>
  <si>
    <t>Derechos de Petición respondidos con oportunidad</t>
  </si>
  <si>
    <t>Derechos de petición respondidos dentro términos / Derechos de Petición Radicados</t>
  </si>
  <si>
    <t>Satisfacción ciudadana frente a la atención por canales</t>
  </si>
  <si>
    <t xml:space="preserve">N° de ciudadanos que calificaron positivamente la atención y servicio ofrecido/ total de ciudadanos encuestados. </t>
  </si>
  <si>
    <t>Actualización e implementación del marco de acción de la política de gestión social y servicio a la ciudadanía</t>
  </si>
  <si>
    <t>Avance en la implementación del marco de acción de la política de gestión social y participación ciudadana</t>
  </si>
  <si>
    <t>Integración de los sistemas de información del IDU (BACHUÉ y ORFEO) con el Sistema Distrital de Quejas y Soluciones – SDQS.</t>
  </si>
  <si>
    <t>Integración Bachué y SDQS (2017) e Integración Orfeo y SDQS (2019)</t>
  </si>
  <si>
    <t>Satisfacción con los proyectos IDU como aporte en la mejoría de calidad de vida de los ciudadanos</t>
  </si>
  <si>
    <t>60 puntos o más en el Indice de Satisfacción de los proyectos IDU culminados</t>
  </si>
  <si>
    <t>Estrategia de Rendicion de cuentas del PAAC</t>
  </si>
  <si>
    <t>Actividades Ejecutadas RC/Actividades programadas RC *100</t>
  </si>
  <si>
    <t>Piezas de comunicación solicitadas por el area responsable de la gestión social, divulgar qué se está logrando la apropiación ciudadana, Indices de percepción, divulgar los resultados</t>
  </si>
  <si>
    <t>(No. De piezas de comunicación elaboradas / No. De piezas de comunicación solicitadas)*100</t>
  </si>
  <si>
    <t>Campañas de comunicación que se adelanten en medios internos y externos.</t>
  </si>
  <si>
    <t>Piezas de comunicación solicitadas por la Dirección Tecnica Administrativa y Financiera</t>
  </si>
  <si>
    <t>Estrategia eje Gestión social y servicio al ciudadano</t>
  </si>
  <si>
    <t>Piezas de comunicación solicitadas por el area responsable de la gestión social</t>
  </si>
  <si>
    <t xml:space="preserve">Acciones de divulgación de tramites y servicios de IDU, solicitadas por el area responsable de la gestión social </t>
  </si>
  <si>
    <t>(No. De acciones realizadas / No. De accines solicitadas)*100</t>
  </si>
  <si>
    <t xml:space="preserve">Proyecto de presupuesto </t>
  </si>
  <si>
    <t>No de acciones programadas/No de acciones ejecutadas*100</t>
  </si>
  <si>
    <t>Estructuración, formulación y documentación del modelo de gerencia de proyectos del IDU bajo los lineamientos del PMI, así como su documentación en un Manual de Gestión de Proyectos corporativo</t>
  </si>
  <si>
    <t>Modelo de procesos Definido e implementado</t>
  </si>
  <si>
    <t>Productos del Modelo de Procesos implementados / Productos del plan de Acción (MP) programados * 100%</t>
  </si>
  <si>
    <t>Planes de mejoramiento efectivos</t>
  </si>
  <si>
    <t>Asignación de recursos para la ejecución del componente social y de servicio a la ciudadanía de la Entidad como politica de programación presupuestal</t>
  </si>
  <si>
    <t>Recursos asignados para la gestión social y de servicio a la cidadanía/Recursos solicitados para el componente social y de servicio a la ciudadanía *100</t>
  </si>
  <si>
    <t># de proyectos de infraestructura estratégicos con monitoreo de métricas de Valor Ganado / # total de proyectos de infraestructura estratégicos</t>
  </si>
  <si>
    <t>Informe de ejecución presupuestal por vigencia</t>
  </si>
  <si>
    <t>Recursos ejecutados por la dependencia/Recursos programados por la Dependencia *100</t>
  </si>
  <si>
    <t>Propuestas de convenios marco para generar los estudios previos con las Empresas de Servicios Públicos</t>
  </si>
  <si>
    <t>No. de propuestas de convenios generadas
/ 
No. total de propuestas de convenios marco programadas * 100</t>
  </si>
  <si>
    <t>Actualización Guía de Coordinación IDU, ESP y TIC en Proyectos de Infraestructura de Transporte Público</t>
  </si>
  <si>
    <t>No. de documentos actualizados
/
No. total de documentos programados * 100</t>
  </si>
  <si>
    <t xml:space="preserve">Estudios previos con terceros </t>
  </si>
  <si>
    <t>No. de estudios previos generados 
/ 
No. total de estudios previos programados *100</t>
  </si>
  <si>
    <t>Identificación de compromisos de los actos administrativos adoptados en virtud de cargas urbanísticas</t>
  </si>
  <si>
    <t>No. de actos administrativos revisados
/
No. total de actos administrativos programados *100</t>
  </si>
  <si>
    <t>Documento para otorgamiento de Permisos Voluntarios</t>
  </si>
  <si>
    <t>No. de documentos generados
 /
No. total de documentos programados * 100</t>
  </si>
  <si>
    <t>Estructuración acuerdos de APP de iniciativa pública</t>
  </si>
  <si>
    <t>No. de procesos estructurados
/
No. total de procesos programados * 100</t>
  </si>
  <si>
    <t>Evaluación propuestas de APP de iniciativa privada</t>
  </si>
  <si>
    <t>No. de propuestas evaluadas
/
No. total de propuestas de APP programadas * 100</t>
  </si>
  <si>
    <t xml:space="preserve">Viabilidades prediales </t>
  </si>
  <si>
    <t>(Total de viabilidades prediales entregadas a la DTC) / (Total de viabilidades programadas a entregar en la vigencia) * 100</t>
  </si>
  <si>
    <t>Contratos por año</t>
  </si>
  <si>
    <t>Informes de supervisión aprobados / Numero de informes de supervisión requeridos</t>
  </si>
  <si>
    <t>Actividades ejecutadas / Actividades programadas</t>
  </si>
  <si>
    <t>Politicas de reasentamiento integral</t>
  </si>
  <si>
    <t xml:space="preserve">Modelamiento del sistema de adquisición predial y reasentamiento </t>
  </si>
  <si>
    <t>Oscar Cortés Manrique</t>
  </si>
  <si>
    <t>JEFE OFICINA</t>
  </si>
  <si>
    <t>Mejoramiento continuo</t>
  </si>
  <si>
    <t>Diana Carolina Ramirez</t>
  </si>
  <si>
    <t>Luisa Fda Aguilar</t>
  </si>
  <si>
    <t>Diana Patricia Ramirez</t>
  </si>
  <si>
    <t>Rodrigo Flores</t>
  </si>
  <si>
    <t>Richard Pinzon</t>
  </si>
  <si>
    <t>Olga Lucía López</t>
  </si>
  <si>
    <t>José Guillermo Rodríguez</t>
  </si>
  <si>
    <t>Cristina Navarro</t>
  </si>
  <si>
    <t>Erick Villanueva</t>
  </si>
  <si>
    <t>Carlos Campos</t>
  </si>
  <si>
    <t>John Quiroga</t>
  </si>
  <si>
    <t>Adriana Parra</t>
  </si>
  <si>
    <t>Cristina Navarro / Adriana Parra</t>
  </si>
  <si>
    <t>Profesional SGDU y equipo de contratistas</t>
  </si>
  <si>
    <t>Equipo de profesionales y contratistas SGDU</t>
  </si>
  <si>
    <t>Profesional SGDU</t>
  </si>
  <si>
    <t>Equipo de contratistas SGDU</t>
  </si>
  <si>
    <t>LUIS FERNANDO TORRES GARCIA</t>
  </si>
  <si>
    <t>EDUAR FERNANDO CESPEDES HUERTAS</t>
  </si>
  <si>
    <t>LUISA FERNANDA NIETO MONRROY</t>
  </si>
  <si>
    <t>AMANDA CUMANDA OJEDA</t>
  </si>
  <si>
    <t>NORA ELIZABETH ZAMORA SANTACRUZ</t>
  </si>
  <si>
    <t>Visor Directorio de Proveedores IDU</t>
  </si>
  <si>
    <t>Base de datos de precios de referencia actualizada</t>
  </si>
  <si>
    <t>Número de actualizaciones de la base de datos de precios de referencia realizadas anualmente.</t>
  </si>
  <si>
    <t>Número de hectáreas rurales revisadas y capturadas</t>
  </si>
  <si>
    <t>Número de hectáreas rurales revisadas y capturadas/ total del área rural x 100%</t>
  </si>
  <si>
    <t>Servicios Web y/o aplicaciones geográficas actualizadas o creadas</t>
  </si>
  <si>
    <t>Divulgaciones nuevos saberes</t>
  </si>
  <si>
    <t>Nuevas especificaciones tecnicas IDU-ET.</t>
  </si>
  <si>
    <t>% de avance de la actualización de las especificaciones técnicas IDU-ET-2011</t>
  </si>
  <si>
    <t>Documentos técnicos, boletines y visores publicados.</t>
  </si>
  <si>
    <t>Nuevas tecnologías presentadas.</t>
  </si>
  <si>
    <t>Tramos testigo.</t>
  </si>
  <si>
    <t>SIIPVIALES Componente Geomatica</t>
  </si>
  <si>
    <t>SIIPVIALES Componente innovación</t>
  </si>
  <si>
    <t>SIIPVIALES Componente Innovación</t>
  </si>
  <si>
    <t>SIIPVIALES Componente Directorio de Proveedores - Ambiental</t>
  </si>
  <si>
    <t>SIIPVIALES Componente económico</t>
  </si>
  <si>
    <t>Martha Yaneth Vargas Romero</t>
  </si>
  <si>
    <t>SIIPVIALES Componente Geomatica
Luis Hernán Pérez Silva</t>
  </si>
  <si>
    <t>Pasos estructurados para el programa / Total de pasos establecidos</t>
  </si>
  <si>
    <t>Subdirector(a) Técnico(a) de Ejecución Subsistema Vial.</t>
  </si>
  <si>
    <t>(Total de m2  de espacio publico construido) / (Total de  m2  programados para ejecutar en la vigencia) * 100</t>
  </si>
  <si>
    <t>Total de puentes peatonales construidos / Total de puentes programados para ejecutar en la Vigencia x 100 %</t>
  </si>
  <si>
    <t>1 ciclo puente construidos</t>
  </si>
  <si>
    <t>(Total de ciclo puentes construidos) / (Total de ciclo puentes programados para ejecutar en la vigencia) * 100</t>
  </si>
  <si>
    <t>(Total de Km de ciclorrutas construido) / (Total de  Km de ciclorrutas programados para ejecutar en la vigencia) * 100</t>
  </si>
  <si>
    <t>(Total de Km de  malla vial construido) / (Total de Km de  malla vial programados para ejecutar en la vigencia) * 100</t>
  </si>
  <si>
    <t>10 Puentes vehiculares construidos</t>
  </si>
  <si>
    <t>Total de puentes vehiculares construidos / Total de puentes vehiculares por construir en la vigencia x 100%</t>
  </si>
  <si>
    <t xml:space="preserve">Variación de %  proyectos de infraestructura estratégicos </t>
  </si>
  <si>
    <t>Sumatoria de los porcentajes de ejecución de etapa de los contratos de infraestructura estratégica / Sumatoria de los porcentajes programados de etapa de los contratos de infraestructura estratégica</t>
  </si>
  <si>
    <t>informes Presentados</t>
  </si>
  <si>
    <t>(Número de informes de interventoría  presentados o devueltos) / (Número de informes que se deben presentar)</t>
  </si>
  <si>
    <t>Jose Luis Florián Quiroga</t>
  </si>
  <si>
    <t>Procesos judiciales atendidos en el eje estragégico</t>
  </si>
  <si>
    <t>Omar Prada</t>
  </si>
  <si>
    <t>Plataforma tecnológica para realizar el recaudo disponible</t>
  </si>
  <si>
    <t>(Nro de horas de disponibilidad de la plataforma / Nro total horas acordadas) * 100</t>
  </si>
  <si>
    <t>Servicios de TI disponibles</t>
  </si>
  <si>
    <t>(Nro de horas de disponibilidad de los servicios / Nro total horas acordadas) * 100</t>
  </si>
  <si>
    <t>(Actividades Terminadas / Actividades planeadas) * 100</t>
  </si>
  <si>
    <t xml:space="preserve">Definición de atributos de calidad por producto </t>
  </si>
  <si>
    <t>(Número de atributos de calidad cumplidos a satisfacción  / Total de Atributos acordados con el contratista) * 100</t>
  </si>
  <si>
    <t>Participación en las actividades de adopción de nuevos saberes o tecnologías</t>
  </si>
  <si>
    <t>Herramientas tecnológicas necesarias para mejorar la percepción ciudadana de la entidad disponibles</t>
  </si>
  <si>
    <t>Herramientas tecnológicas necesarias para implementar el modelo de gerencia de proyectos disponibles</t>
  </si>
  <si>
    <t>Herramientas tecnológicas necesarias para que los canales de servicio al ciudadano operen normalmente.</t>
  </si>
  <si>
    <t>Apoyo a las actividades de innovación que involucren elementos tecnológicos.</t>
  </si>
  <si>
    <t>Plan de modernización tecnológica ejecutado.</t>
  </si>
  <si>
    <t>Participación en las actividades de alineación de los procesos de negocio con los procesos de TI</t>
  </si>
  <si>
    <t>Yadira Muñoz / Marco Guerrero</t>
  </si>
  <si>
    <t>Héctor Andrés Mafla Trujillo</t>
  </si>
  <si>
    <t>Marco Guerrero / Leonardo Mayorga / Cinxgler Mariaca / Yadira Muñoz / Héctor Mafla</t>
  </si>
  <si>
    <t>Marco Guerrero / Leonardo Mayorga / Cinxgler Mariaca</t>
  </si>
  <si>
    <t>Marco Guerrero / Leonardo Mayorga / Cinxgler Mariaca / Juan C. Paz / Héctor Mafla</t>
  </si>
  <si>
    <t xml:space="preserve">Número de procesos judiciales contestados relacionados con plan de desarrollo 2016-2019 / Número deprocesos judiciales recibidos relacionados con plan de desarrollo 2016-2019 </t>
  </si>
  <si>
    <t>Apoyo a las actividades de modernización física que involucren elementos tecnológicos. (Gestión documental - centro memoria histórica documental, sismoresistencia sede calle 22, sistema electrico calle 22, reposición parque automotor, ascensores)</t>
  </si>
  <si>
    <t>Lineamientos para la mejora del transparencia con base en el diagnóstico</t>
  </si>
  <si>
    <t>Cumplimiento del programa de auditoría.</t>
  </si>
  <si>
    <t>182 procesos estructurados para contratos de obra, conservación y estudios y diseños e interventorías</t>
  </si>
  <si>
    <t>(Total de procesos estructurados) / (Total de procesos a ser estructurados en la vigencia) * 100</t>
  </si>
  <si>
    <t>59  contratos iniciados de estudios y diseños</t>
  </si>
  <si>
    <t>(Total de  contratos con acta de inicio) / (Total de  contratos programados por iniciar en la vigencia) * 100</t>
  </si>
  <si>
    <t xml:space="preserve"> 77 Contratos terminados de estudios y diseños</t>
  </si>
  <si>
    <t>(Total de  contratos con acta de terminación) / (Total de  contratos programados a terminar en la vigencia) * 100</t>
  </si>
  <si>
    <t>34 contratos liquidados de estudios y diseños</t>
  </si>
  <si>
    <t>(Total de  contratos liquidados) / (Total de  contratos programados a ser liquidados en la vigencia) * 100</t>
  </si>
  <si>
    <t xml:space="preserve"> Informes aprobados de estudios y diseños.</t>
  </si>
  <si>
    <t>(No. de informes aprobados) / (No. de informes mensuales presentados, en la vigencia)</t>
  </si>
  <si>
    <t xml:space="preserve">procesos estructurados que incluyen el programa de mantenimiento periódico y rutinario. (Cartilla) </t>
  </si>
  <si>
    <t>(Número de procesos estructurados que incluyen el programa de mantenimiento periódico y rutinario) / (El total de procesos estructurados).</t>
  </si>
  <si>
    <t xml:space="preserve">Priorización de proyectos -  Programa de Conservación de espacio publico </t>
  </si>
  <si>
    <t>Formulación de Programa de Conservación de espacio público</t>
  </si>
  <si>
    <t xml:space="preserve">Priorización de proyectos de Conservación de espacio publico </t>
  </si>
  <si>
    <t xml:space="preserve">Formulación de Programa de Conservación de malla vial  </t>
  </si>
  <si>
    <t>Estudios de Preinversion( perfiles de proyectos, prefactibilidades, DTS)</t>
  </si>
  <si>
    <t>Cantidad  de Prefactibilidades Proyectadas/ Cantidades de prefactibilidades ejecutadas</t>
  </si>
  <si>
    <t>Priorización de proyectos -  Programa de Conservación de puentes</t>
  </si>
  <si>
    <t>Imelda Bernal Raquira</t>
  </si>
  <si>
    <t>(Número de campañas realizadas  / Número de campañas programadas)*100</t>
  </si>
  <si>
    <r>
      <t>PDD: Conservación de espacio público (m</t>
    </r>
    <r>
      <rPr>
        <vertAlign val="superscript"/>
        <sz val="10"/>
        <rFont val="Arial"/>
        <family val="2"/>
      </rPr>
      <t>2</t>
    </r>
    <r>
      <rPr>
        <sz val="10"/>
        <rFont val="Arial"/>
        <family val="2"/>
      </rPr>
      <t>).</t>
    </r>
  </si>
  <si>
    <r>
      <t>(Total de m</t>
    </r>
    <r>
      <rPr>
        <vertAlign val="superscript"/>
        <sz val="10"/>
        <rFont val="Arial"/>
        <family val="2"/>
      </rPr>
      <t>2</t>
    </r>
    <r>
      <rPr>
        <sz val="10"/>
        <rFont val="Arial"/>
        <family val="2"/>
      </rPr>
      <t xml:space="preserve">  de espacio publico conservado) / (Total de  m</t>
    </r>
    <r>
      <rPr>
        <vertAlign val="superscript"/>
        <sz val="10"/>
        <rFont val="Arial"/>
        <family val="2"/>
      </rPr>
      <t>2</t>
    </r>
    <r>
      <rPr>
        <sz val="10"/>
        <rFont val="Arial"/>
        <family val="2"/>
      </rPr>
      <t xml:space="preserve">  programados para conservar en la vigencia) * 100</t>
    </r>
  </si>
  <si>
    <t>100% - (# hallazgos de auditoria por subsistema/Línea Base por subsistema * 100)
Línea base: Número de hallazgos de la auditoria realizada en 2016 o el primer ciclo de auditoria interna
El indicador agregado se cálcula promediando el resultado por subsistema.</t>
  </si>
  <si>
    <t># de áreas de conocimiento del PMI efectivamente incluidas en el modelo de gerencia de proyectos corporativo / # total de áreas de conocimiento del PMI
El plan gradual consiste en tener efectivamente incluidas en el modelo de gerencia de proyectos corporativo cuatro (4) áreas de conocimiento del PMI en el año 1 (integración, alcance, tiempo y costo) y las demás seis (6) áreas de conocimiento en el año 2 (calidad, recursos humanos, comunicaciones, riesgos, adquisiciones e interesados)</t>
  </si>
  <si>
    <t>Utilización de métricas de Valor Ganado (ej.: Schedule Performance Index - SPI, Cost Performance Index - CPI) como herramienta para la generación de alarmas tempranas sobre el estado de los proyectos
NOTA: Para los proyectos en etapa de Factibilidad y/o Diseño sólo se monitorearán las métricas de Valor Ganado asociadas con el tiempo, mientras que para los proyectos en etapa de Construcción y/o Conservación se monitorearán métricas asociadas con el tiempo y el costo.</t>
  </si>
  <si>
    <r>
      <t>(# actas [</t>
    </r>
    <r>
      <rPr>
        <i/>
        <sz val="10"/>
        <rFont val="Arial"/>
        <family val="2"/>
      </rPr>
      <t>recibo de obras suscritas con las ESP</t>
    </r>
    <r>
      <rPr>
        <sz val="10"/>
        <rFont val="Arial"/>
        <family val="2"/>
      </rPr>
      <t>] validadas oportunamente para cruce de cuentas / # actas [</t>
    </r>
    <r>
      <rPr>
        <i/>
        <sz val="10"/>
        <rFont val="Arial"/>
        <family val="2"/>
      </rPr>
      <t>recibo de obra suscritas con la ESP</t>
    </r>
    <r>
      <rPr>
        <sz val="10"/>
        <rFont val="Arial"/>
        <family val="2"/>
      </rPr>
      <t>] recibidas)*100</t>
    </r>
  </si>
  <si>
    <t>(Actividades Terminadas por subsistema / Actividades planeadas por subsistema) * 100
Aplica para el SGSI</t>
  </si>
  <si>
    <t>Claudia Amparo Mojica</t>
  </si>
  <si>
    <t>(Actividades Terminadas por subsistema / Actividades planeadas por subsistema) * 100
Aplica para SGSST</t>
  </si>
  <si>
    <t>Hector Mafla</t>
  </si>
  <si>
    <t>(Actividades Terminadas por subsistema / Actividades planeadas por subsistema) * 100
Aplica para el SIGA</t>
  </si>
  <si>
    <t>Jhoan Matallana</t>
  </si>
  <si>
    <t>Blanca Nubia Peñuela</t>
  </si>
  <si>
    <t>100% - (# hallazgos de auditoria por subsistema/Línea Base por subsistema * 100)
Línea base: Número de hallazgos de la auditoria realizada en 2015, para el SGSST</t>
  </si>
  <si>
    <t>100% - (# hallazgos de auditoria por subsistema/Línea Base por subsistema * 100)
Línea base: Número de hallazgos de la auditoria realizada en 2015 o el primer ciclo de auditoria interna
El indicador agregado se cálcula promediando el resultado de los Subsistemas. Para 2017 SGA</t>
  </si>
  <si>
    <t>100% - (# hallazgos de auditoria por subsistema/Línea Base por subsistema * 100)
Línea base: Número de hallazgos de la auditoria realizada en 2015 o el primer ciclo de auditoria interna
El indicador agregado se cálcula promediando el resultado de los Subsistemas. Para 2017 SGSST</t>
  </si>
  <si>
    <t xml:space="preserve">  DTAF</t>
  </si>
  <si>
    <t xml:space="preserve">  DTAI</t>
  </si>
  <si>
    <t xml:space="preserve">  DTE</t>
  </si>
  <si>
    <t xml:space="preserve">  DTGJ</t>
  </si>
  <si>
    <t xml:space="preserve">  DTP</t>
  </si>
  <si>
    <t>(Total de reportes mensuales realizados dentro de los primeros 8 días calendario siguientes al mes que cierra / Total de reportes mensuales programados en la vigencia -12-)*100</t>
  </si>
  <si>
    <t>Estrategias para mitigar las principales causas de las acciones judiciales</t>
  </si>
  <si>
    <t>Gestión Legal</t>
  </si>
  <si>
    <t>(Acciones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t>
  </si>
  <si>
    <t>(Socializaciones estrategias de las Políticas de Prevención del Daño Anti-jurídico asiganadas al área / Socializaciones programadas para las estrategias de la Política de Prevención del Daño Anti-jurídico) *100</t>
  </si>
  <si>
    <t>Nuevos saberes o tecnologías y de mejores prácticas al interior de la institución.</t>
  </si>
  <si>
    <t>Base de datos SIGIDU actualizada con la información del inventario y diagnostico de la infraestructura vial y espacio publico, entregada por contratista IDU y terceros.</t>
  </si>
  <si>
    <t xml:space="preserve">(Numero de elementos actualizados/Numero de elementos recibidos) x 100% </t>
  </si>
  <si>
    <t>SIIPVIALES Componente Geomatica
Componente Innovación</t>
  </si>
  <si>
    <t>Consultoria para  la actualización del inventario y diagnostico realizado de los elementos del sistema de movilidad y espacio público de la ciudad.</t>
  </si>
  <si>
    <t>(% de avance de la consultoría para la actualización del inventario y para realizar el diagnóstico de los elementos del sistema de movilidad y espacio público de la ciudad) / (Total contratado)*100</t>
  </si>
  <si>
    <t>(Número de actualizaciones anuales realizadas del Directorio de Proveedores) / ( Total programado en la vigrncia)*100</t>
  </si>
  <si>
    <t>Sistema experto, fortalecido con información relacionada con presupuesto de contratos en sus diferentes fases del ciclo de vida de los proyectos</t>
  </si>
  <si>
    <t>(Número de contratos incluidos en el sistema experto) / (Total de contratos programados) *100</t>
  </si>
  <si>
    <t>Documento tecnico del Software para la actualización y administración de: Insumos, APUS, Capitulo de presupuestos, Sistema experto, Indice de precios de referencia, laboratorio de ICCP, Directorio de proveedores</t>
  </si>
  <si>
    <t>Documento tecnico para la adquisición de software para administración, actualización y manejo de la base de datos de precios de referencia</t>
  </si>
  <si>
    <t>Base de datos SIG IDU actualizada con la información de reservas viales y reportes de seguimiento enviados por las areas tecnicas.</t>
  </si>
  <si>
    <t>Número de requerimientos atendidos (Sistema de Información Geográfico) / Número de requerimientos recibidos  (Sistema de Información Geográfico)* 100%</t>
  </si>
  <si>
    <t>Contratos revisados (Estándar geográfico IDU)</t>
  </si>
  <si>
    <t>Número de contratos revisados(Estándar geográfico IDU) / Número de contratos recibidos x 100%</t>
  </si>
  <si>
    <t>Anexo tecnico para el Licenciamiento de imágenes de satélite al IDU.</t>
  </si>
  <si>
    <t>Documento anexo tecnico de adquisición del Licenciamiento de imágenes de satélite al IDU.</t>
  </si>
  <si>
    <t>(Número de servicios Web y/o aplicaciones geográficas actualizadas y/o creadas) /
(Número de servicios Web y/o aplicaciones geográficas programadas)*100</t>
  </si>
  <si>
    <t>(Número de socializaciones realizadas) / (Número de socializaciones programadas)*100</t>
  </si>
  <si>
    <t>(Número de documentos técnicos generados y/o actualizados y publicados) / (Total  de documentos técnicos Programados)*100</t>
  </si>
  <si>
    <t>(Cantidad de propuestas de nuevas alternativas  evaluadas) / (Cantidad de propuestas presentadas)*100</t>
  </si>
  <si>
    <t>(Número de seguimiento a tramos testigos realizados) / (Numero de seguimiento a Tramos testigo programados)*100</t>
  </si>
  <si>
    <t>(Número de seguimientos de la  gestión de Giro realizados / Seguimientos Programados ) X 100</t>
  </si>
  <si>
    <t>Seguimiento al nivel de giro de los compromisos de las dependencias realizados</t>
  </si>
  <si>
    <t>Articulación interinstitucional</t>
  </si>
  <si>
    <t>Impacto en el mejoramiento de la calidad de vida de los ciudadanos</t>
  </si>
  <si>
    <t>Satisfacción ciudadana</t>
  </si>
  <si>
    <t>Estrategia eje Desarrollo urbano/ Infraestructura Idónea</t>
  </si>
  <si>
    <t>Innovación e investigación</t>
  </si>
  <si>
    <t>Obras con calidad y sostenibilidad</t>
  </si>
  <si>
    <t>Estrategia eje Gerencia integral de proyectos</t>
  </si>
  <si>
    <t>Estrategia de cierre de brecha articulación interinstitucional</t>
  </si>
  <si>
    <t xml:space="preserve">  OAC</t>
  </si>
  <si>
    <t xml:space="preserve">    STRF</t>
  </si>
  <si>
    <t xml:space="preserve">    STRH</t>
  </si>
  <si>
    <t xml:space="preserve">    STRT</t>
  </si>
  <si>
    <t xml:space="preserve">  DTD</t>
  </si>
  <si>
    <t xml:space="preserve">  DTDP</t>
  </si>
  <si>
    <t xml:space="preserve">  OAP</t>
  </si>
  <si>
    <t xml:space="preserve">  OTC</t>
  </si>
  <si>
    <t xml:space="preserve">    STPC</t>
  </si>
  <si>
    <t xml:space="preserve">    STTR</t>
  </si>
  <si>
    <t xml:space="preserve">  DTAV</t>
  </si>
  <si>
    <t xml:space="preserve">  DTM</t>
  </si>
  <si>
    <t>ENCARGADO DE LA INFOrMACIÓN O DATOS</t>
  </si>
  <si>
    <t>Total general</t>
  </si>
  <si>
    <t>Etiquetas de fila</t>
  </si>
  <si>
    <t xml:space="preserve">OMAR GARCIA </t>
  </si>
  <si>
    <t xml:space="preserve">Capacitar en un adecuado proceso de contratacion y supervisión de contratos de prestacion de servicios personales. Con apoyo de la DTGC y DTGJ.
</t>
  </si>
  <si>
    <t>Disponibilidad de los recursos presupuestales (Consolidación plan financiero presupuesto anual, anteproyecto, cargue presupuesto al sistema, expedición de CDP Y CRP, trámite modificaciones presupuestales y cambios de fuentes)</t>
  </si>
  <si>
    <t xml:space="preserve"> DTE</t>
  </si>
  <si>
    <t xml:space="preserve"> ((Resultado de la evaluación de la gestión del área )/ (promedio de la evaluación de los funcionarios) ) X 100</t>
  </si>
  <si>
    <t>Ana Claudia Mahecha</t>
  </si>
  <si>
    <t>(Competencias demostradas/competencias requeridas) *100</t>
  </si>
  <si>
    <t>1,139,290  m2 de espacio público  construido</t>
  </si>
  <si>
    <t>11 Puentes Peatonales construido</t>
  </si>
  <si>
    <t>81,89 Km de ciclorrutas construido</t>
  </si>
  <si>
    <t>51,79 Km de  malla vial construido</t>
  </si>
  <si>
    <t>Habib Leonardo Mejia (Incluye pasivos exigibles de DTC, STESV, STEST)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</si>
</sst>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 #,##0.00_);_(&quot;$&quot;\ * \(#,##0.00\);_(&quot;$&quot;\ * &quot;-&quot;??_);_(@_)"/>
    <numFmt numFmtId="43" formatCode="_(* #,##0.00_);_(* \(#,##0.00\);_(* &quot;-&quot;??_);_(@_)"/>
    <numFmt numFmtId="164" formatCode="dd/mmmm/yyyy"/>
    <numFmt numFmtId="165" formatCode="0.0%"/>
    <numFmt numFmtId="166" formatCode="0.0"/>
    <numFmt numFmtId="167" formatCode="_(* #,##0_);_(* \(#,##0\);_(* &quot;-&quot;??_);_(@_)"/>
    <numFmt numFmtId="168" formatCode="_-* #,##0.00_-;\-* #,##0.00_-;_-* &quot;-&quot;??_-;_-@_-"/>
    <numFmt numFmtId="169" formatCode="_-* #,##0_-;\-* #,##0_-;_-* &quot;-&quot;??_-;_-@_-"/>
    <numFmt numFmtId="170" formatCode="_(&quot;$&quot;\ * #,##0_);_(&quot;$&quot;\ * \(#,##0\);_(&quot;$&quot;\ * &quot;-&quot;??_);_(@_)"/>
    <numFmt numFmtId="171" formatCode="_-&quot;$&quot;* #,##0.00_-;\-&quot;$&quot;* #,##0.00_-;_-&quot;$&quot;* &quot;-&quot;??_-;_-@_-"/>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9"/>
      <name val="Arial"/>
      <family val="2"/>
    </font>
    <font>
      <sz val="9"/>
      <name val="Arial"/>
      <family val="2"/>
    </font>
    <font>
      <b/>
      <sz val="10"/>
      <name val="Arial"/>
      <family val="2"/>
    </font>
    <font>
      <b/>
      <sz val="11"/>
      <name val="Arial"/>
      <family val="2"/>
    </font>
    <font>
      <sz val="11"/>
      <name val="Arial"/>
      <family val="2"/>
    </font>
    <font>
      <sz val="8"/>
      <name val="Arial"/>
      <family val="2"/>
    </font>
    <font>
      <b/>
      <sz val="12"/>
      <name val="Arial"/>
      <family val="2"/>
    </font>
    <font>
      <sz val="14"/>
      <color rgb="FF0000FF"/>
      <name val="Arial"/>
      <family val="2"/>
    </font>
    <font>
      <b/>
      <sz val="8"/>
      <name val="Arial"/>
      <family val="2"/>
    </font>
    <font>
      <sz val="10"/>
      <color indexed="8"/>
      <name val="Arial"/>
      <family val="2"/>
    </font>
    <font>
      <sz val="12"/>
      <name val="Arial"/>
      <family val="2"/>
    </font>
    <font>
      <u/>
      <sz val="10"/>
      <color theme="10"/>
      <name val="Arial"/>
      <family val="2"/>
    </font>
    <font>
      <u/>
      <sz val="10"/>
      <color theme="11"/>
      <name val="Arial"/>
      <family val="2"/>
    </font>
    <font>
      <sz val="10"/>
      <name val="Arial"/>
      <family val="2"/>
    </font>
    <font>
      <i/>
      <sz val="10"/>
      <name val="Arial"/>
      <family val="2"/>
    </font>
    <font>
      <i/>
      <sz val="9"/>
      <color rgb="FF1104BC"/>
      <name val="Arial"/>
      <family val="2"/>
    </font>
    <font>
      <b/>
      <i/>
      <sz val="9"/>
      <color rgb="FF1104BC"/>
      <name val="Arial"/>
      <family val="2"/>
    </font>
    <font>
      <sz val="10"/>
      <color theme="4" tint="-0.249977111117893"/>
      <name val="Arial"/>
      <family val="2"/>
    </font>
    <font>
      <sz val="10"/>
      <color rgb="FFFF0000"/>
      <name val="Arial"/>
      <family val="2"/>
    </font>
    <font>
      <b/>
      <sz val="10"/>
      <color rgb="FFFF0000"/>
      <name val="Arial"/>
      <family val="2"/>
    </font>
    <font>
      <sz val="9"/>
      <color indexed="81"/>
      <name val="Tahoma"/>
      <family val="2"/>
    </font>
    <font>
      <b/>
      <sz val="9"/>
      <color indexed="81"/>
      <name val="Tahoma"/>
      <family val="2"/>
    </font>
    <font>
      <sz val="8"/>
      <color theme="0"/>
      <name val="Arial"/>
      <family val="2"/>
    </font>
    <font>
      <sz val="9"/>
      <color rgb="FFFF0000"/>
      <name val="Arial"/>
      <family val="2"/>
    </font>
    <font>
      <sz val="10"/>
      <name val="Arial"/>
      <family val="2"/>
    </font>
    <font>
      <sz val="11"/>
      <color rgb="FF006100"/>
      <name val="Calibri"/>
      <family val="2"/>
      <scheme val="minor"/>
    </font>
    <font>
      <sz val="10"/>
      <color theme="1"/>
      <name val="Arial"/>
      <family val="2"/>
    </font>
    <font>
      <vertAlign val="superscript"/>
      <sz val="10"/>
      <name val="Arial"/>
      <family val="2"/>
    </font>
    <font>
      <sz val="11"/>
      <color theme="1"/>
      <name val="Arial"/>
      <family val="2"/>
    </font>
    <font>
      <sz val="12"/>
      <color theme="1"/>
      <name val="Arial"/>
      <family val="2"/>
    </font>
    <font>
      <sz val="9"/>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59999389629810485"/>
        <bgColor indexed="64"/>
      </patternFill>
    </fill>
    <fill>
      <patternFill patternType="solid">
        <fgColor rgb="FF00B050"/>
        <bgColor indexed="64"/>
      </patternFill>
    </fill>
    <fill>
      <patternFill patternType="solid">
        <fgColor theme="1"/>
        <bgColor indexed="64"/>
      </patternFill>
    </fill>
    <fill>
      <patternFill patternType="solid">
        <fgColor theme="6"/>
        <bgColor indexed="64"/>
      </patternFill>
    </fill>
    <fill>
      <patternFill patternType="solid">
        <fgColor rgb="FFC6EFCE"/>
      </patternFill>
    </fill>
    <fill>
      <patternFill patternType="solid">
        <fgColor theme="0"/>
        <bgColor theme="0" tint="-0.14999847407452621"/>
      </patternFill>
    </fill>
    <fill>
      <patternFill patternType="solid">
        <fgColor theme="6"/>
        <bgColor theme="0" tint="-0.14999847407452621"/>
      </patternFill>
    </fill>
    <fill>
      <patternFill patternType="solid">
        <fgColor theme="9" tint="0.39997558519241921"/>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theme="0"/>
      </bottom>
      <diagonal/>
    </border>
    <border>
      <left style="thin">
        <color theme="0"/>
      </left>
      <right style="thin">
        <color theme="0"/>
      </right>
      <top style="thin">
        <color theme="0"/>
      </top>
      <bottom style="thin">
        <color theme="0"/>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right/>
      <top style="thin">
        <color auto="1"/>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FFFFFF"/>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top/>
      <bottom/>
      <diagonal/>
    </border>
    <border>
      <left style="thin">
        <color indexed="64"/>
      </left>
      <right style="thin">
        <color auto="1"/>
      </right>
      <top style="thin">
        <color theme="1"/>
      </top>
      <bottom style="thin">
        <color auto="1"/>
      </bottom>
      <diagonal/>
    </border>
  </borders>
  <cellStyleXfs count="135">
    <xf numFmtId="0" fontId="0" fillId="0" borderId="0"/>
    <xf numFmtId="0" fontId="4" fillId="0" borderId="0"/>
    <xf numFmtId="9" fontId="4" fillId="0" borderId="0" applyFont="0" applyFill="0" applyBorder="0" applyAlignment="0" applyProtection="0"/>
    <xf numFmtId="0" fontId="3"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4" fontId="18" fillId="0" borderId="0" applyFont="0" applyFill="0" applyBorder="0" applyAlignment="0" applyProtection="0"/>
    <xf numFmtId="0" fontId="30" fillId="1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 fillId="0" borderId="0" applyFont="0" applyFill="0" applyBorder="0" applyAlignment="0" applyProtection="0"/>
    <xf numFmtId="171" fontId="1" fillId="0" borderId="0" applyFont="0" applyFill="0" applyBorder="0" applyAlignment="0" applyProtection="0"/>
  </cellStyleXfs>
  <cellXfs count="418">
    <xf numFmtId="0" fontId="0" fillId="0" borderId="0" xfId="0"/>
    <xf numFmtId="0" fontId="10" fillId="0" borderId="0" xfId="0" applyFont="1"/>
    <xf numFmtId="0" fontId="11" fillId="0" borderId="0" xfId="0" applyFont="1"/>
    <xf numFmtId="0" fontId="6" fillId="0" borderId="0" xfId="0" applyFont="1" applyAlignment="1">
      <alignment horizontal="center"/>
    </xf>
    <xf numFmtId="0" fontId="8"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0" xfId="0" applyFont="1" applyAlignment="1">
      <alignment horizontal="center"/>
    </xf>
    <xf numFmtId="0" fontId="0" fillId="0" borderId="0" xfId="0" applyFont="1" applyBorder="1"/>
    <xf numFmtId="0" fontId="0" fillId="0" borderId="0" xfId="0" applyFont="1"/>
    <xf numFmtId="0" fontId="0" fillId="0" borderId="0" xfId="0" applyFont="1" applyAlignment="1">
      <alignment horizontal="left"/>
    </xf>
    <xf numFmtId="0" fontId="0" fillId="0" borderId="0" xfId="0" applyFont="1" applyAlignment="1">
      <alignment horizontal="left" vertical="center" wrapText="1"/>
    </xf>
    <xf numFmtId="0" fontId="0" fillId="0" borderId="0" xfId="0" applyFont="1" applyAlignment="1">
      <alignment horizontal="center"/>
    </xf>
    <xf numFmtId="0" fontId="0" fillId="0" borderId="1" xfId="0" applyFont="1" applyBorder="1" applyAlignment="1">
      <alignment horizontal="left"/>
    </xf>
    <xf numFmtId="0" fontId="0" fillId="0" borderId="4"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1" applyFont="1" applyFill="1" applyBorder="1" applyAlignment="1">
      <alignment vertical="center" wrapText="1"/>
    </xf>
    <xf numFmtId="0" fontId="7" fillId="0" borderId="0" xfId="1" applyFont="1" applyFill="1" applyBorder="1" applyAlignment="1">
      <alignment horizontal="center" vertical="center" wrapText="1"/>
    </xf>
    <xf numFmtId="1" fontId="14" fillId="0" borderId="0" xfId="0" applyNumberFormat="1" applyFont="1" applyBorder="1" applyAlignment="1">
      <alignment horizontal="center" vertical="center" wrapText="1"/>
    </xf>
    <xf numFmtId="15" fontId="14" fillId="0" borderId="0" xfId="0" applyNumberFormat="1"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6" fillId="0" borderId="0" xfId="0" applyFont="1" applyAlignment="1">
      <alignment horizontal="center"/>
    </xf>
    <xf numFmtId="0" fontId="0" fillId="0" borderId="2" xfId="1" applyFont="1" applyFill="1" applyBorder="1" applyAlignment="1">
      <alignment vertical="center" wrapText="1"/>
    </xf>
    <xf numFmtId="0" fontId="0" fillId="0" borderId="1" xfId="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0" fillId="0" borderId="1" xfId="1" applyFont="1" applyFill="1" applyBorder="1" applyAlignment="1" applyProtection="1">
      <alignment vertical="center" wrapText="1"/>
      <protection locked="0"/>
    </xf>
    <xf numFmtId="1" fontId="14" fillId="0" borderId="1" xfId="0" applyNumberFormat="1" applyFont="1" applyBorder="1" applyAlignment="1" applyProtection="1">
      <alignment horizontal="center" vertical="center" wrapText="1"/>
      <protection locked="0"/>
    </xf>
    <xf numFmtId="164" fontId="7" fillId="0" borderId="1" xfId="0" applyNumberFormat="1" applyFont="1" applyFill="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64" fontId="7" fillId="0" borderId="2" xfId="0" applyNumberFormat="1" applyFont="1" applyBorder="1" applyAlignment="1" applyProtection="1">
      <alignment horizontal="center" vertical="center" wrapText="1"/>
      <protection locked="0"/>
    </xf>
    <xf numFmtId="164" fontId="7" fillId="0" borderId="5" xfId="0" applyNumberFormat="1" applyFont="1" applyBorder="1" applyAlignment="1" applyProtection="1">
      <alignment horizontal="center" vertical="center" wrapText="1"/>
      <protection locked="0"/>
    </xf>
    <xf numFmtId="0" fontId="0" fillId="0" borderId="0" xfId="0" applyFont="1" applyBorder="1" applyAlignment="1" applyProtection="1">
      <alignment vertical="center" wrapText="1"/>
      <protection locked="0"/>
    </xf>
    <xf numFmtId="0" fontId="7" fillId="0" borderId="0" xfId="1" applyFont="1" applyFill="1" applyBorder="1" applyAlignment="1" applyProtection="1">
      <alignment vertical="center" wrapText="1"/>
      <protection locked="0"/>
    </xf>
    <xf numFmtId="0" fontId="7" fillId="0" borderId="0" xfId="0" applyFont="1" applyBorder="1" applyAlignment="1">
      <alignment horizontal="center" vertical="center"/>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4" xfId="0" applyFont="1" applyBorder="1" applyAlignment="1" applyProtection="1">
      <alignment horizontal="center" vertical="center" wrapText="1"/>
      <protection locked="0"/>
    </xf>
    <xf numFmtId="0" fontId="7" fillId="0" borderId="12" xfId="1" applyFont="1" applyFill="1" applyBorder="1" applyAlignment="1" applyProtection="1">
      <alignment vertical="center" wrapText="1"/>
      <protection locked="0"/>
    </xf>
    <xf numFmtId="0" fontId="15" fillId="0" borderId="1" xfId="0" applyFont="1" applyBorder="1" applyAlignment="1" applyProtection="1">
      <alignment horizontal="center" vertical="center"/>
      <protection locked="0"/>
    </xf>
    <xf numFmtId="0" fontId="7" fillId="0" borderId="8" xfId="1" applyFont="1" applyFill="1" applyBorder="1" applyAlignment="1" applyProtection="1">
      <alignment vertical="center" wrapText="1"/>
      <protection locked="0"/>
    </xf>
    <xf numFmtId="0" fontId="7" fillId="5" borderId="0" xfId="1" applyFont="1" applyFill="1" applyBorder="1" applyAlignment="1" applyProtection="1">
      <alignment horizontal="center" vertical="center" wrapText="1"/>
      <protection locked="0"/>
    </xf>
    <xf numFmtId="0" fontId="7" fillId="5" borderId="0" xfId="1" applyFont="1" applyFill="1" applyBorder="1" applyAlignment="1" applyProtection="1">
      <alignment vertical="center" wrapText="1"/>
      <protection locked="0"/>
    </xf>
    <xf numFmtId="0" fontId="0" fillId="5" borderId="0" xfId="0" applyFont="1" applyFill="1" applyBorder="1"/>
    <xf numFmtId="9" fontId="7" fillId="0" borderId="3" xfId="108" applyFont="1" applyFill="1" applyBorder="1" applyAlignment="1" applyProtection="1">
      <alignment horizontal="center" vertical="center" wrapText="1"/>
      <protection locked="0"/>
    </xf>
    <xf numFmtId="9" fontId="7" fillId="0" borderId="4" xfId="108" applyFont="1" applyFill="1" applyBorder="1" applyAlignment="1" applyProtection="1">
      <alignment horizontal="center" vertical="center" wrapText="1"/>
      <protection locked="0"/>
    </xf>
    <xf numFmtId="9" fontId="7" fillId="0" borderId="1" xfId="108" applyFont="1" applyFill="1" applyBorder="1" applyAlignment="1" applyProtection="1">
      <alignment horizontal="center" vertical="center" wrapText="1"/>
      <protection locked="0"/>
    </xf>
    <xf numFmtId="0" fontId="18" fillId="0" borderId="1" xfId="1" applyFont="1" applyFill="1" applyBorder="1" applyAlignment="1" applyProtection="1">
      <alignment horizontal="center" vertical="center" wrapText="1"/>
      <protection locked="0"/>
    </xf>
    <xf numFmtId="0" fontId="0" fillId="0" borderId="9" xfId="1" applyNumberFormat="1" applyFont="1" applyFill="1" applyBorder="1" applyAlignment="1">
      <alignment vertical="center" wrapText="1"/>
    </xf>
    <xf numFmtId="0" fontId="0" fillId="0" borderId="0" xfId="0" applyFont="1" applyBorder="1" applyAlignment="1">
      <alignment horizontal="left"/>
    </xf>
    <xf numFmtId="0" fontId="0" fillId="3" borderId="1" xfId="1" applyFont="1" applyFill="1" applyBorder="1" applyAlignment="1" applyProtection="1">
      <alignment horizontal="center" vertical="center" wrapText="1"/>
      <protection locked="0"/>
    </xf>
    <xf numFmtId="0" fontId="0" fillId="0" borderId="0" xfId="1" applyNumberFormat="1" applyFont="1" applyFill="1" applyBorder="1" applyAlignment="1">
      <alignment vertical="center" wrapText="1"/>
    </xf>
    <xf numFmtId="0" fontId="0" fillId="0" borderId="0" xfId="1" applyFont="1" applyFill="1" applyBorder="1" applyAlignment="1" applyProtection="1">
      <alignment vertical="center" wrapText="1"/>
      <protection locked="0"/>
    </xf>
    <xf numFmtId="0" fontId="0"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horizontal="center" vertical="center" wrapText="1"/>
      <protection locked="0"/>
    </xf>
    <xf numFmtId="1" fontId="14" fillId="0" borderId="0" xfId="0" applyNumberFormat="1" applyFont="1" applyBorder="1" applyAlignment="1" applyProtection="1">
      <alignment horizontal="center" vertical="center" wrapText="1"/>
      <protection locked="0"/>
    </xf>
    <xf numFmtId="9" fontId="7" fillId="0" borderId="0" xfId="108" applyFont="1" applyFill="1" applyBorder="1" applyAlignment="1" applyProtection="1">
      <alignment horizontal="center" vertical="center" wrapText="1"/>
      <protection locked="0"/>
    </xf>
    <xf numFmtId="164" fontId="7" fillId="0" borderId="0" xfId="0" applyNumberFormat="1" applyFont="1" applyFill="1" applyBorder="1" applyAlignment="1" applyProtection="1">
      <alignment horizontal="center" vertical="center" wrapText="1"/>
      <protection locked="0"/>
    </xf>
    <xf numFmtId="164" fontId="7" fillId="0" borderId="0" xfId="0" applyNumberFormat="1" applyFont="1" applyBorder="1" applyAlignment="1" applyProtection="1">
      <alignment horizontal="center" vertical="center" wrapText="1"/>
      <protection locked="0"/>
    </xf>
    <xf numFmtId="0" fontId="0" fillId="0" borderId="2" xfId="1" applyFont="1" applyFill="1" applyBorder="1" applyAlignment="1" applyProtection="1">
      <alignment vertical="center" wrapText="1"/>
      <protection locked="0"/>
    </xf>
    <xf numFmtId="0" fontId="19" fillId="0" borderId="0" xfId="0" applyFont="1" applyBorder="1" applyAlignment="1">
      <alignment horizontal="center"/>
    </xf>
    <xf numFmtId="0" fontId="0" fillId="0" borderId="0" xfId="0" applyFont="1" applyBorder="1" applyAlignment="1">
      <alignment horizontal="center" vertical="center"/>
    </xf>
    <xf numFmtId="0" fontId="20" fillId="0" borderId="9" xfId="1" applyNumberFormat="1" applyFont="1" applyFill="1" applyBorder="1" applyAlignment="1">
      <alignment vertical="center" wrapText="1"/>
    </xf>
    <xf numFmtId="0" fontId="20" fillId="0" borderId="2" xfId="1" applyFont="1" applyFill="1" applyBorder="1" applyAlignment="1">
      <alignment vertical="center" wrapText="1"/>
    </xf>
    <xf numFmtId="0" fontId="20" fillId="0" borderId="1" xfId="1" applyFont="1" applyFill="1" applyBorder="1" applyAlignment="1">
      <alignment vertical="center" wrapText="1"/>
    </xf>
    <xf numFmtId="0" fontId="20" fillId="0" borderId="3" xfId="1" applyFont="1" applyFill="1" applyBorder="1" applyAlignment="1" applyProtection="1">
      <alignment horizontal="center" vertical="center" wrapText="1"/>
      <protection locked="0"/>
    </xf>
    <xf numFmtId="0" fontId="20" fillId="0" borderId="1" xfId="1" applyFont="1" applyFill="1" applyBorder="1" applyAlignment="1" applyProtection="1">
      <alignment vertical="center" wrapText="1"/>
      <protection locked="0"/>
    </xf>
    <xf numFmtId="0" fontId="21" fillId="0" borderId="1" xfId="1" applyFont="1" applyFill="1" applyBorder="1" applyAlignment="1" applyProtection="1">
      <alignment horizontal="center" vertical="center" wrapText="1"/>
      <protection locked="0"/>
    </xf>
    <xf numFmtId="1" fontId="20" fillId="0" borderId="1" xfId="0" applyNumberFormat="1" applyFont="1" applyBorder="1" applyAlignment="1" applyProtection="1">
      <alignment horizontal="center" vertical="center" wrapText="1"/>
      <protection locked="0"/>
    </xf>
    <xf numFmtId="164" fontId="21" fillId="0" borderId="14" xfId="0" applyNumberFormat="1" applyFont="1" applyFill="1" applyBorder="1" applyAlignment="1" applyProtection="1">
      <alignment horizontal="center" vertical="center" wrapText="1"/>
      <protection locked="0"/>
    </xf>
    <xf numFmtId="164" fontId="21" fillId="0" borderId="1" xfId="0" applyNumberFormat="1" applyFont="1" applyFill="1" applyBorder="1" applyAlignment="1" applyProtection="1">
      <alignment horizontal="center" vertical="center" wrapText="1"/>
      <protection locked="0"/>
    </xf>
    <xf numFmtId="0" fontId="20" fillId="0" borderId="0" xfId="0" applyFont="1" applyBorder="1"/>
    <xf numFmtId="0" fontId="20" fillId="0" borderId="0" xfId="0" applyFont="1"/>
    <xf numFmtId="0" fontId="0" fillId="5" borderId="1" xfId="0" applyFont="1" applyFill="1" applyBorder="1" applyAlignment="1">
      <alignment horizontal="center" vertical="center"/>
    </xf>
    <xf numFmtId="0" fontId="19"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Alignment="1">
      <alignment horizontal="center" vertical="center"/>
    </xf>
    <xf numFmtId="0" fontId="0" fillId="0" borderId="5" xfId="0" applyFont="1" applyBorder="1" applyAlignment="1" applyProtection="1">
      <alignment horizontal="center" vertical="center" wrapText="1"/>
      <protection locked="0"/>
    </xf>
    <xf numFmtId="0" fontId="18" fillId="0" borderId="3" xfId="1" applyFont="1" applyFill="1" applyBorder="1" applyAlignment="1" applyProtection="1">
      <alignment vertical="center" wrapText="1"/>
      <protection locked="0"/>
    </xf>
    <xf numFmtId="0" fontId="18" fillId="0" borderId="0" xfId="1" applyFont="1" applyFill="1" applyBorder="1" applyAlignment="1" applyProtection="1">
      <alignment vertical="center" wrapText="1"/>
      <protection locked="0"/>
    </xf>
    <xf numFmtId="0" fontId="18" fillId="5" borderId="0" xfId="1" applyFont="1" applyFill="1" applyBorder="1" applyAlignment="1" applyProtection="1">
      <alignment horizontal="center" vertical="center" wrapText="1"/>
      <protection locked="0"/>
    </xf>
    <xf numFmtId="0" fontId="18" fillId="5" borderId="0" xfId="1" applyFont="1" applyFill="1" applyBorder="1" applyAlignment="1" applyProtection="1">
      <alignment vertical="center" wrapText="1"/>
      <protection locked="0"/>
    </xf>
    <xf numFmtId="0" fontId="18" fillId="2" borderId="1" xfId="1" applyFont="1" applyFill="1" applyBorder="1" applyAlignment="1" applyProtection="1">
      <alignment horizontal="center" vertical="center" wrapText="1"/>
      <protection locked="0"/>
    </xf>
    <xf numFmtId="0" fontId="18" fillId="6" borderId="1" xfId="1" applyFont="1" applyFill="1" applyBorder="1" applyAlignment="1" applyProtection="1">
      <alignment horizontal="center" vertical="center" wrapText="1"/>
      <protection locked="0"/>
    </xf>
    <xf numFmtId="0" fontId="18" fillId="0" borderId="8" xfId="1" applyFont="1" applyFill="1" applyBorder="1" applyAlignment="1" applyProtection="1">
      <alignment vertical="center" wrapText="1"/>
      <protection locked="0"/>
    </xf>
    <xf numFmtId="0" fontId="18" fillId="0" borderId="12" xfId="1" applyFont="1" applyFill="1" applyBorder="1" applyAlignment="1" applyProtection="1">
      <alignment vertical="center" wrapText="1"/>
      <protection locked="0"/>
    </xf>
    <xf numFmtId="0" fontId="10" fillId="7" borderId="15" xfId="1" applyFont="1" applyFill="1" applyBorder="1" applyAlignment="1" applyProtection="1">
      <alignment horizontal="center" vertical="center" wrapText="1"/>
      <protection locked="0"/>
    </xf>
    <xf numFmtId="0" fontId="10" fillId="0" borderId="15" xfId="1" applyFont="1" applyFill="1" applyBorder="1" applyAlignment="1" applyProtection="1">
      <alignment horizontal="center" vertical="center" wrapText="1"/>
      <protection locked="0"/>
    </xf>
    <xf numFmtId="0" fontId="10" fillId="7" borderId="19" xfId="1" applyFont="1" applyFill="1" applyBorder="1" applyAlignment="1" applyProtection="1">
      <alignment horizontal="center" vertical="center" wrapText="1"/>
      <protection locked="0"/>
    </xf>
    <xf numFmtId="0" fontId="10" fillId="7" borderId="20" xfId="1" applyFont="1" applyFill="1" applyBorder="1" applyAlignment="1" applyProtection="1">
      <alignment horizontal="center" vertical="center" wrapText="1"/>
      <protection locked="0"/>
    </xf>
    <xf numFmtId="0" fontId="10" fillId="7" borderId="21" xfId="1" applyFont="1" applyFill="1" applyBorder="1" applyAlignment="1" applyProtection="1">
      <alignment horizontal="center" vertical="center" wrapText="1"/>
      <protection locked="0"/>
    </xf>
    <xf numFmtId="0" fontId="10" fillId="7" borderId="22" xfId="1" applyFont="1" applyFill="1" applyBorder="1" applyAlignment="1" applyProtection="1">
      <alignment horizontal="center" vertical="center" wrapText="1"/>
      <protection locked="0"/>
    </xf>
    <xf numFmtId="0" fontId="18" fillId="0" borderId="0" xfId="1" applyNumberFormat="1" applyFont="1" applyFill="1" applyBorder="1" applyAlignment="1">
      <alignment vertical="center" wrapText="1"/>
    </xf>
    <xf numFmtId="0" fontId="18" fillId="0" borderId="0" xfId="1" applyFont="1" applyFill="1" applyBorder="1" applyAlignment="1">
      <alignment vertical="center" wrapText="1"/>
    </xf>
    <xf numFmtId="9" fontId="18" fillId="0" borderId="0" xfId="108" applyFont="1" applyFill="1" applyBorder="1" applyAlignment="1" applyProtection="1">
      <alignment horizontal="center" vertical="center" wrapText="1"/>
      <protection locked="0"/>
    </xf>
    <xf numFmtId="164" fontId="0" fillId="0" borderId="0" xfId="0" applyNumberFormat="1" applyFont="1" applyFill="1" applyBorder="1" applyAlignment="1" applyProtection="1">
      <alignment horizontal="center" vertical="center" wrapText="1"/>
      <protection locked="0"/>
    </xf>
    <xf numFmtId="164" fontId="0" fillId="0" borderId="0" xfId="0" applyNumberFormat="1" applyFont="1" applyBorder="1" applyAlignment="1" applyProtection="1">
      <alignment horizontal="center" vertical="center" wrapText="1"/>
      <protection locked="0"/>
    </xf>
    <xf numFmtId="0" fontId="18" fillId="0" borderId="0" xfId="1"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9" fillId="0" borderId="0" xfId="1" applyFont="1" applyBorder="1" applyAlignment="1" applyProtection="1">
      <alignment horizontal="center" vertical="center" wrapText="1"/>
      <protection locked="0"/>
    </xf>
    <xf numFmtId="0" fontId="10" fillId="7" borderId="25"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0" fillId="6" borderId="1" xfId="1" applyFont="1" applyFill="1" applyBorder="1" applyAlignment="1" applyProtection="1">
      <alignment horizontal="center" vertical="center" wrapText="1"/>
      <protection locked="0"/>
    </xf>
    <xf numFmtId="0" fontId="27" fillId="7" borderId="15" xfId="1" applyFont="1" applyFill="1" applyBorder="1" applyAlignment="1" applyProtection="1">
      <alignment horizontal="center" vertical="center" wrapText="1"/>
      <protection locked="0"/>
    </xf>
    <xf numFmtId="0" fontId="10" fillId="8" borderId="15" xfId="1" applyFont="1" applyFill="1" applyBorder="1" applyAlignment="1" applyProtection="1">
      <alignment horizontal="center" vertical="center" wrapText="1"/>
      <protection locked="0"/>
    </xf>
    <xf numFmtId="0" fontId="13" fillId="7" borderId="26" xfId="1" applyFont="1" applyFill="1" applyBorder="1" applyAlignment="1" applyProtection="1">
      <alignment horizontal="center" vertical="center" wrapText="1"/>
      <protection locked="0"/>
    </xf>
    <xf numFmtId="0" fontId="18" fillId="0" borderId="2" xfId="1" applyFont="1" applyFill="1" applyBorder="1" applyAlignment="1" applyProtection="1">
      <alignment vertical="center" wrapText="1"/>
      <protection locked="0"/>
    </xf>
    <xf numFmtId="0" fontId="10" fillId="7" borderId="27" xfId="1" applyFont="1" applyFill="1" applyBorder="1" applyAlignment="1" applyProtection="1">
      <alignment horizontal="center" vertical="center" wrapText="1"/>
      <protection locked="0"/>
    </xf>
    <xf numFmtId="0" fontId="10" fillId="7" borderId="28" xfId="1" applyFont="1" applyFill="1" applyBorder="1" applyAlignment="1" applyProtection="1">
      <alignment horizontal="center" vertical="center" wrapText="1"/>
      <protection locked="0"/>
    </xf>
    <xf numFmtId="0" fontId="10" fillId="7" borderId="29" xfId="1" applyFont="1" applyFill="1" applyBorder="1" applyAlignment="1" applyProtection="1">
      <alignment horizontal="center" vertical="center" wrapText="1"/>
      <protection locked="0"/>
    </xf>
    <xf numFmtId="0" fontId="5" fillId="7" borderId="23" xfId="1" applyFont="1" applyFill="1" applyBorder="1" applyAlignment="1" applyProtection="1">
      <alignment horizontal="center" vertical="center" wrapText="1"/>
      <protection locked="0"/>
    </xf>
    <xf numFmtId="0" fontId="5" fillId="7" borderId="15" xfId="1" applyFont="1" applyFill="1" applyBorder="1" applyAlignment="1" applyProtection="1">
      <alignment horizontal="center" vertical="center" wrapText="1"/>
      <protection locked="0"/>
    </xf>
    <xf numFmtId="0" fontId="5" fillId="7" borderId="24" xfId="1" applyFont="1" applyFill="1" applyBorder="1" applyAlignment="1" applyProtection="1">
      <alignment horizontal="center" vertical="center" wrapText="1"/>
      <protection locked="0"/>
    </xf>
    <xf numFmtId="0" fontId="6" fillId="0" borderId="0" xfId="0" applyFont="1" applyBorder="1"/>
    <xf numFmtId="0" fontId="6" fillId="0" borderId="0" xfId="0" applyFont="1"/>
    <xf numFmtId="0" fontId="6" fillId="0" borderId="1" xfId="0" applyFont="1" applyBorder="1" applyAlignment="1" applyProtection="1">
      <alignment vertical="center" wrapText="1"/>
      <protection locked="0"/>
    </xf>
    <xf numFmtId="0" fontId="6" fillId="5" borderId="3" xfId="0" applyFont="1" applyFill="1" applyBorder="1" applyAlignment="1">
      <alignment vertical="center" wrapText="1"/>
    </xf>
    <xf numFmtId="0" fontId="6"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5" borderId="1" xfId="0" applyFont="1" applyFill="1" applyBorder="1" applyAlignment="1">
      <alignment vertical="center" wrapText="1"/>
    </xf>
    <xf numFmtId="0" fontId="6" fillId="0" borderId="1" xfId="0" applyFont="1" applyBorder="1" applyAlignment="1">
      <alignment horizontal="center"/>
    </xf>
    <xf numFmtId="0" fontId="6" fillId="0" borderId="1" xfId="0" applyFont="1" applyBorder="1"/>
    <xf numFmtId="0" fontId="10" fillId="0" borderId="0" xfId="0" applyFont="1" applyBorder="1"/>
    <xf numFmtId="0" fontId="11" fillId="0" borderId="0" xfId="0" applyFont="1" applyBorder="1"/>
    <xf numFmtId="0" fontId="6" fillId="0" borderId="0" xfId="0" applyFont="1" applyBorder="1" applyAlignment="1">
      <alignment horizontal="center"/>
    </xf>
    <xf numFmtId="0" fontId="9" fillId="0" borderId="0" xfId="0" applyFont="1" applyFill="1" applyBorder="1" applyAlignment="1">
      <alignment horizontal="center" vertical="center" wrapText="1"/>
    </xf>
    <xf numFmtId="0" fontId="5" fillId="0" borderId="0" xfId="0" applyFont="1" applyBorder="1" applyAlignment="1">
      <alignment vertical="center" wrapText="1"/>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pplyAlignment="1"/>
    <xf numFmtId="0" fontId="6" fillId="0" borderId="0" xfId="0" applyFont="1" applyBorder="1" applyAlignment="1">
      <alignment wrapText="1"/>
    </xf>
    <xf numFmtId="0" fontId="12" fillId="0" borderId="0" xfId="0" applyFont="1" applyFill="1" applyBorder="1" applyAlignment="1"/>
    <xf numFmtId="0" fontId="13" fillId="0" borderId="0" xfId="110" applyFont="1" applyFill="1" applyBorder="1" applyAlignment="1"/>
    <xf numFmtId="0" fontId="10" fillId="0" borderId="0" xfId="110" applyFont="1" applyFill="1" applyBorder="1" applyAlignment="1"/>
    <xf numFmtId="0" fontId="9" fillId="0" borderId="0" xfId="0" applyFont="1" applyBorder="1" applyAlignment="1">
      <alignment vertical="center"/>
    </xf>
    <xf numFmtId="0" fontId="9" fillId="0" borderId="0" xfId="0" applyFont="1" applyFill="1" applyBorder="1" applyAlignment="1">
      <alignment vertical="center" wrapText="1"/>
    </xf>
    <xf numFmtId="14" fontId="9" fillId="0" borderId="0" xfId="0" applyNumberFormat="1" applyFont="1" applyBorder="1" applyAlignment="1">
      <alignment vertical="center"/>
    </xf>
    <xf numFmtId="0" fontId="8" fillId="5" borderId="0" xfId="0" applyFont="1" applyFill="1" applyBorder="1" applyAlignment="1">
      <alignment horizontal="center" vertical="center" wrapText="1"/>
    </xf>
    <xf numFmtId="0" fontId="8" fillId="5" borderId="0" xfId="0" applyFont="1" applyFill="1" applyBorder="1" applyAlignment="1">
      <alignment vertical="center" wrapText="1"/>
    </xf>
    <xf numFmtId="1" fontId="29" fillId="0" borderId="1" xfId="0" applyNumberFormat="1" applyFont="1" applyFill="1" applyBorder="1" applyAlignment="1" applyProtection="1">
      <alignment horizontal="center" vertical="center" wrapText="1"/>
      <protection locked="0"/>
    </xf>
    <xf numFmtId="1" fontId="18" fillId="0" borderId="1" xfId="108" applyNumberFormat="1" applyFont="1" applyFill="1" applyBorder="1" applyAlignment="1" applyProtection="1">
      <alignment horizontal="center" vertical="center" wrapText="1"/>
      <protection locked="0"/>
    </xf>
    <xf numFmtId="9" fontId="0" fillId="0" borderId="5" xfId="108" applyFont="1" applyFill="1" applyBorder="1" applyAlignment="1" applyProtection="1">
      <alignment horizontal="center" vertical="center" wrapText="1"/>
      <protection locked="0"/>
    </xf>
    <xf numFmtId="1" fontId="14" fillId="0" borderId="1" xfId="109" applyNumberFormat="1" applyFont="1" applyFill="1" applyBorder="1" applyAlignment="1" applyProtection="1">
      <alignment horizontal="center" vertical="center" wrapText="1"/>
      <protection locked="0"/>
    </xf>
    <xf numFmtId="1" fontId="0" fillId="0" borderId="5" xfId="109" applyNumberFormat="1" applyFont="1" applyFill="1" applyBorder="1" applyAlignment="1" applyProtection="1">
      <alignment horizontal="center" vertical="center" wrapText="1"/>
      <protection locked="0"/>
    </xf>
    <xf numFmtId="164" fontId="18" fillId="0" borderId="1" xfId="109" applyNumberFormat="1" applyFont="1" applyFill="1" applyBorder="1" applyAlignment="1" applyProtection="1">
      <alignment horizontal="center" vertical="center" wrapText="1"/>
      <protection locked="0"/>
    </xf>
    <xf numFmtId="164" fontId="0" fillId="0" borderId="1" xfId="109" applyNumberFormat="1" applyFont="1" applyFill="1" applyBorder="1" applyAlignment="1" applyProtection="1">
      <alignment horizontal="center" vertical="center" wrapText="1"/>
      <protection locked="0"/>
    </xf>
    <xf numFmtId="0" fontId="18" fillId="0" borderId="2" xfId="1" applyNumberFormat="1" applyFont="1" applyFill="1" applyBorder="1" applyAlignment="1">
      <alignment vertical="top" wrapText="1"/>
    </xf>
    <xf numFmtId="0" fontId="18" fillId="0" borderId="1" xfId="1" applyFont="1" applyFill="1" applyBorder="1" applyAlignment="1" applyProtection="1">
      <alignment vertical="top" wrapText="1"/>
      <protection locked="0"/>
    </xf>
    <xf numFmtId="0" fontId="18" fillId="0" borderId="2" xfId="1" applyFont="1" applyFill="1" applyBorder="1" applyAlignment="1">
      <alignment vertical="top" wrapText="1"/>
    </xf>
    <xf numFmtId="1" fontId="0" fillId="3" borderId="1" xfId="0" applyNumberFormat="1" applyFont="1" applyFill="1" applyBorder="1" applyAlignment="1" applyProtection="1">
      <alignment horizontal="center" vertical="center" wrapText="1"/>
      <protection locked="0"/>
    </xf>
    <xf numFmtId="1" fontId="0" fillId="9" borderId="1" xfId="0" applyNumberFormat="1" applyFont="1" applyFill="1" applyBorder="1" applyAlignment="1" applyProtection="1">
      <alignment horizontal="center" vertical="center" wrapText="1"/>
      <protection locked="0"/>
    </xf>
    <xf numFmtId="0" fontId="0" fillId="9" borderId="0" xfId="0" applyFont="1" applyFill="1" applyBorder="1"/>
    <xf numFmtId="0" fontId="0" fillId="9" borderId="0" xfId="0" applyFont="1" applyFill="1"/>
    <xf numFmtId="9" fontId="14" fillId="9" borderId="1" xfId="108" applyFont="1" applyFill="1" applyBorder="1" applyAlignment="1" applyProtection="1">
      <alignment horizontal="center" vertical="center" wrapText="1"/>
      <protection locked="0"/>
    </xf>
    <xf numFmtId="1" fontId="18" fillId="0" borderId="1" xfId="109" applyNumberFormat="1" applyFont="1" applyBorder="1" applyAlignment="1" applyProtection="1">
      <alignment horizontal="center" vertical="center" wrapText="1"/>
      <protection locked="0"/>
    </xf>
    <xf numFmtId="1" fontId="18" fillId="9" borderId="1" xfId="0" applyNumberFormat="1" applyFont="1" applyFill="1" applyBorder="1" applyAlignment="1" applyProtection="1">
      <alignment horizontal="center" vertical="center" wrapText="1"/>
      <protection locked="0"/>
    </xf>
    <xf numFmtId="1" fontId="31" fillId="9" borderId="1" xfId="0" applyNumberFormat="1" applyFont="1" applyFill="1" applyBorder="1" applyAlignment="1">
      <alignment horizontal="center" vertical="center" wrapText="1"/>
    </xf>
    <xf numFmtId="0" fontId="18" fillId="0" borderId="2" xfId="1" applyFont="1" applyFill="1" applyBorder="1" applyAlignment="1" applyProtection="1">
      <alignment horizontal="left" vertical="center" wrapText="1"/>
      <protection locked="0"/>
    </xf>
    <xf numFmtId="0" fontId="0" fillId="0" borderId="5" xfId="1" applyFont="1" applyFill="1" applyBorder="1" applyAlignment="1" applyProtection="1">
      <alignment horizontal="center" vertical="center" wrapText="1"/>
      <protection locked="0"/>
    </xf>
    <xf numFmtId="164" fontId="18" fillId="0" borderId="1" xfId="108" applyNumberFormat="1" applyFont="1" applyFill="1" applyBorder="1" applyAlignment="1" applyProtection="1">
      <alignment horizontal="center" vertical="center" wrapText="1"/>
      <protection locked="0"/>
    </xf>
    <xf numFmtId="1" fontId="18" fillId="5" borderId="5" xfId="0" applyNumberFormat="1" applyFont="1" applyFill="1" applyBorder="1" applyAlignment="1">
      <alignment horizontal="center" vertical="center" wrapText="1"/>
    </xf>
    <xf numFmtId="1" fontId="18" fillId="11" borderId="5" xfId="0" applyNumberFormat="1" applyFont="1" applyFill="1" applyBorder="1" applyAlignment="1">
      <alignment horizontal="center" vertical="center" wrapText="1"/>
    </xf>
    <xf numFmtId="9" fontId="0" fillId="9" borderId="1" xfId="0" applyNumberFormat="1" applyFont="1" applyFill="1" applyBorder="1" applyAlignment="1" applyProtection="1">
      <alignment horizontal="center" vertical="center" wrapText="1"/>
      <protection locked="0"/>
    </xf>
    <xf numFmtId="10" fontId="18" fillId="0" borderId="1" xfId="109" applyNumberFormat="1" applyFont="1" applyFill="1" applyBorder="1" applyAlignment="1" applyProtection="1">
      <alignment horizontal="center" vertical="center" wrapText="1"/>
      <protection locked="0"/>
    </xf>
    <xf numFmtId="0" fontId="0" fillId="0" borderId="0" xfId="0" applyFont="1" applyBorder="1"/>
    <xf numFmtId="0" fontId="0" fillId="0" borderId="0" xfId="0" applyFont="1"/>
    <xf numFmtId="0" fontId="0" fillId="0" borderId="2" xfId="1" applyFont="1" applyFill="1" applyBorder="1" applyAlignment="1">
      <alignment vertical="center" wrapText="1"/>
    </xf>
    <xf numFmtId="0" fontId="0" fillId="0" borderId="1" xfId="1" applyFont="1" applyFill="1" applyBorder="1" applyAlignment="1" applyProtection="1">
      <alignment vertical="center" wrapText="1"/>
      <protection locked="0"/>
    </xf>
    <xf numFmtId="0" fontId="0" fillId="0" borderId="2" xfId="1" applyFont="1" applyFill="1" applyBorder="1" applyAlignment="1" applyProtection="1">
      <alignment vertical="center" wrapText="1"/>
      <protection locked="0"/>
    </xf>
    <xf numFmtId="0" fontId="18" fillId="0" borderId="9" xfId="1" applyNumberFormat="1" applyFont="1" applyFill="1" applyBorder="1" applyAlignment="1">
      <alignment vertical="center" wrapText="1"/>
    </xf>
    <xf numFmtId="0" fontId="18" fillId="0" borderId="2" xfId="1" applyFont="1" applyFill="1" applyBorder="1" applyAlignment="1">
      <alignment vertical="center" wrapText="1"/>
    </xf>
    <xf numFmtId="0" fontId="18" fillId="0" borderId="1" xfId="1" applyFont="1" applyFill="1" applyBorder="1" applyAlignment="1" applyProtection="1">
      <alignment vertical="center" wrapText="1"/>
      <protection locked="0"/>
    </xf>
    <xf numFmtId="43" fontId="18" fillId="0" borderId="5" xfId="109"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1" fontId="0" fillId="0" borderId="1" xfId="0" applyNumberFormat="1" applyFont="1" applyFill="1" applyBorder="1" applyAlignment="1" applyProtection="1">
      <alignment horizontal="center" vertical="center" wrapText="1"/>
      <protection locked="0"/>
    </xf>
    <xf numFmtId="9" fontId="0" fillId="0" borderId="1" xfId="108" applyFont="1" applyFill="1" applyBorder="1" applyAlignment="1" applyProtection="1">
      <alignment horizontal="center" vertical="center" wrapText="1"/>
      <protection locked="0"/>
    </xf>
    <xf numFmtId="0" fontId="18" fillId="0" borderId="2" xfId="1" applyFont="1" applyFill="1" applyBorder="1" applyAlignment="1" applyProtection="1">
      <alignment horizontal="center" vertical="center" wrapText="1"/>
      <protection locked="0"/>
    </xf>
    <xf numFmtId="0" fontId="0" fillId="0" borderId="2" xfId="1" applyNumberFormat="1" applyFont="1" applyFill="1" applyBorder="1" applyAlignment="1">
      <alignment vertical="center" wrapText="1"/>
    </xf>
    <xf numFmtId="1" fontId="0" fillId="0" borderId="1" xfId="109" applyNumberFormat="1" applyFont="1" applyFill="1" applyBorder="1" applyAlignment="1" applyProtection="1">
      <alignment horizontal="center" vertical="center" wrapText="1"/>
      <protection locked="0"/>
    </xf>
    <xf numFmtId="164" fontId="0" fillId="0" borderId="1" xfId="0" applyNumberFormat="1" applyFont="1" applyFill="1" applyBorder="1" applyAlignment="1" applyProtection="1">
      <alignment horizontal="center" vertical="center" wrapText="1"/>
      <protection locked="0"/>
    </xf>
    <xf numFmtId="1" fontId="18" fillId="0" borderId="1" xfId="0" applyNumberFormat="1" applyFont="1" applyFill="1" applyBorder="1" applyAlignment="1" applyProtection="1">
      <alignment horizontal="center" vertical="center" wrapText="1"/>
      <protection locked="0"/>
    </xf>
    <xf numFmtId="9" fontId="18" fillId="0" borderId="1" xfId="108" applyFont="1" applyFill="1" applyBorder="1" applyAlignment="1" applyProtection="1">
      <alignment horizontal="center" vertical="center" wrapText="1"/>
      <protection locked="0"/>
    </xf>
    <xf numFmtId="1" fontId="18" fillId="0" borderId="1" xfId="109" applyNumberFormat="1" applyFont="1" applyFill="1" applyBorder="1" applyAlignment="1" applyProtection="1">
      <alignment horizontal="center" vertical="center" wrapText="1"/>
      <protection locked="0"/>
    </xf>
    <xf numFmtId="164" fontId="18" fillId="0" borderId="1" xfId="0" applyNumberFormat="1" applyFont="1" applyFill="1" applyBorder="1" applyAlignment="1" applyProtection="1">
      <alignment horizontal="center" vertical="center" wrapText="1"/>
      <protection locked="0"/>
    </xf>
    <xf numFmtId="0" fontId="18" fillId="0" borderId="2" xfId="1" applyNumberFormat="1" applyFont="1" applyFill="1" applyBorder="1" applyAlignment="1">
      <alignment vertical="center" wrapText="1"/>
    </xf>
    <xf numFmtId="9" fontId="0" fillId="0" borderId="1" xfId="0" applyNumberFormat="1" applyFont="1" applyFill="1" applyBorder="1" applyAlignment="1" applyProtection="1">
      <alignment horizontal="center" vertical="center" wrapText="1"/>
      <protection locked="0"/>
    </xf>
    <xf numFmtId="9" fontId="18" fillId="0" borderId="5" xfId="109" applyNumberFormat="1" applyFont="1" applyFill="1" applyBorder="1" applyAlignment="1" applyProtection="1">
      <alignment horizontal="center" vertical="center" wrapText="1"/>
      <protection locked="0"/>
    </xf>
    <xf numFmtId="10" fontId="18" fillId="0" borderId="1" xfId="109" applyNumberFormat="1" applyFont="1" applyBorder="1" applyAlignment="1" applyProtection="1">
      <alignment horizontal="center" vertical="center" wrapText="1"/>
      <protection locked="0"/>
    </xf>
    <xf numFmtId="1" fontId="18" fillId="0" borderId="1" xfId="1" applyNumberFormat="1" applyFont="1" applyFill="1" applyBorder="1" applyAlignment="1" applyProtection="1">
      <alignment horizontal="center" vertical="center" wrapText="1"/>
      <protection locked="0"/>
    </xf>
    <xf numFmtId="9" fontId="18" fillId="0" borderId="1" xfId="109" applyNumberFormat="1" applyFont="1" applyBorder="1" applyAlignment="1" applyProtection="1">
      <alignment horizontal="center" vertical="center" wrapText="1"/>
      <protection locked="0"/>
    </xf>
    <xf numFmtId="10" fontId="18" fillId="0" borderId="1" xfId="108" applyNumberFormat="1" applyFont="1" applyFill="1" applyBorder="1" applyAlignment="1" applyProtection="1">
      <alignment horizontal="center" vertical="center" wrapText="1"/>
      <protection locked="0"/>
    </xf>
    <xf numFmtId="9" fontId="18" fillId="0" borderId="1" xfId="0" applyNumberFormat="1" applyFont="1" applyFill="1" applyBorder="1" applyAlignment="1" applyProtection="1">
      <alignment horizontal="center" vertical="center" wrapText="1"/>
      <protection locked="0"/>
    </xf>
    <xf numFmtId="0" fontId="18" fillId="0" borderId="7" xfId="1" applyNumberFormat="1" applyFont="1" applyFill="1" applyBorder="1" applyAlignment="1">
      <alignment vertical="center" wrapText="1"/>
    </xf>
    <xf numFmtId="0" fontId="18" fillId="0" borderId="5" xfId="1" applyFont="1" applyFill="1" applyBorder="1" applyAlignment="1" applyProtection="1">
      <alignment vertical="center" wrapText="1"/>
      <protection locked="0"/>
    </xf>
    <xf numFmtId="0" fontId="18" fillId="0" borderId="7" xfId="1" applyFont="1" applyFill="1" applyBorder="1" applyAlignment="1">
      <alignment vertical="center" wrapText="1"/>
    </xf>
    <xf numFmtId="0" fontId="18" fillId="0" borderId="5" xfId="1" applyFont="1" applyFill="1" applyBorder="1" applyAlignment="1" applyProtection="1">
      <alignment horizontal="center" vertical="center" wrapText="1"/>
      <protection locked="0"/>
    </xf>
    <xf numFmtId="0" fontId="18" fillId="0" borderId="7" xfId="1" applyFont="1" applyFill="1" applyBorder="1" applyAlignment="1" applyProtection="1">
      <alignment horizontal="center" vertical="center" wrapText="1"/>
      <protection locked="0"/>
    </xf>
    <xf numFmtId="1" fontId="18" fillId="0" borderId="5" xfId="1" applyNumberFormat="1" applyFont="1" applyFill="1" applyBorder="1" applyAlignment="1" applyProtection="1">
      <alignment horizontal="center" vertical="center" wrapText="1"/>
      <protection locked="0"/>
    </xf>
    <xf numFmtId="9" fontId="18" fillId="0" borderId="5" xfId="108" applyFont="1" applyFill="1" applyBorder="1" applyAlignment="1" applyProtection="1">
      <alignment horizontal="center" vertical="center" wrapText="1"/>
      <protection locked="0"/>
    </xf>
    <xf numFmtId="9" fontId="18" fillId="11" borderId="1" xfId="0" applyNumberFormat="1" applyFont="1" applyFill="1" applyBorder="1" applyAlignment="1">
      <alignment horizontal="center" vertical="center" wrapText="1"/>
    </xf>
    <xf numFmtId="9" fontId="18" fillId="5" borderId="1" xfId="0" applyNumberFormat="1" applyFont="1" applyFill="1" applyBorder="1" applyAlignment="1">
      <alignment horizontal="center" vertical="center" wrapText="1"/>
    </xf>
    <xf numFmtId="1" fontId="31" fillId="5" borderId="1" xfId="0" applyNumberFormat="1" applyFont="1" applyFill="1" applyBorder="1" applyAlignment="1">
      <alignment horizontal="center" vertical="center" wrapText="1"/>
    </xf>
    <xf numFmtId="9" fontId="18" fillId="12" borderId="1" xfId="0" applyNumberFormat="1" applyFont="1" applyFill="1" applyBorder="1" applyAlignment="1">
      <alignment horizontal="center" vertical="center" wrapText="1"/>
    </xf>
    <xf numFmtId="1" fontId="29" fillId="9" borderId="1" xfId="0" applyNumberFormat="1" applyFont="1" applyFill="1" applyBorder="1" applyAlignment="1" applyProtection="1">
      <alignment horizontal="center" vertical="center" wrapText="1"/>
      <protection locked="0"/>
    </xf>
    <xf numFmtId="1" fontId="33" fillId="9" borderId="1" xfId="0" applyNumberFormat="1" applyFont="1" applyFill="1" applyBorder="1" applyAlignment="1" applyProtection="1">
      <alignment horizontal="center" vertical="center" wrapText="1"/>
      <protection locked="0"/>
    </xf>
    <xf numFmtId="9" fontId="33" fillId="0" borderId="1" xfId="108" applyNumberFormat="1" applyFont="1" applyFill="1" applyBorder="1" applyAlignment="1" applyProtection="1">
      <alignment horizontal="center" vertical="center" wrapText="1"/>
      <protection locked="0"/>
    </xf>
    <xf numFmtId="9" fontId="33" fillId="2" borderId="1" xfId="108" applyNumberFormat="1" applyFont="1" applyFill="1" applyBorder="1" applyAlignment="1">
      <alignment horizontal="center" vertical="center" wrapText="1"/>
    </xf>
    <xf numFmtId="9" fontId="33" fillId="0" borderId="1" xfId="108" applyNumberFormat="1" applyFont="1" applyBorder="1" applyAlignment="1">
      <alignment horizontal="center" vertical="center" wrapText="1"/>
    </xf>
    <xf numFmtId="1" fontId="34" fillId="9" borderId="1" xfId="113" applyNumberFormat="1" applyFont="1" applyFill="1" applyBorder="1" applyAlignment="1">
      <alignment horizontal="center" vertical="center"/>
    </xf>
    <xf numFmtId="1" fontId="34" fillId="0" borderId="1" xfId="113" applyNumberFormat="1" applyFont="1" applyFill="1" applyBorder="1" applyAlignment="1">
      <alignment horizontal="center" vertical="center"/>
    </xf>
    <xf numFmtId="167" fontId="34" fillId="0" borderId="1" xfId="114" applyNumberFormat="1" applyFont="1" applyFill="1" applyBorder="1" applyAlignment="1">
      <alignment horizontal="center" vertical="center" wrapText="1"/>
    </xf>
    <xf numFmtId="166" fontId="31" fillId="5" borderId="1" xfId="0" applyNumberFormat="1" applyFont="1" applyFill="1" applyBorder="1" applyAlignment="1">
      <alignment horizontal="center" vertical="center" wrapText="1"/>
    </xf>
    <xf numFmtId="2" fontId="31" fillId="5" borderId="1" xfId="0" applyNumberFormat="1" applyFont="1" applyFill="1" applyBorder="1" applyAlignment="1">
      <alignment horizontal="center" vertical="center" wrapText="1"/>
    </xf>
    <xf numFmtId="9" fontId="31" fillId="5" borderId="1" xfId="108" applyFont="1" applyFill="1" applyBorder="1" applyAlignment="1">
      <alignment horizontal="center" vertical="center" wrapText="1"/>
    </xf>
    <xf numFmtId="2" fontId="18" fillId="0" borderId="1" xfId="108" applyNumberFormat="1" applyFont="1" applyFill="1" applyBorder="1" applyAlignment="1" applyProtection="1">
      <alignment horizontal="center" vertical="center" wrapText="1"/>
      <protection locked="0"/>
    </xf>
    <xf numFmtId="0" fontId="18" fillId="0" borderId="1" xfId="1" applyFont="1" applyFill="1" applyBorder="1" applyAlignment="1" applyProtection="1">
      <alignment horizontal="left" vertical="center" wrapText="1"/>
      <protection locked="0"/>
    </xf>
    <xf numFmtId="1" fontId="18" fillId="0" borderId="1" xfId="1" applyNumberFormat="1" applyFont="1" applyFill="1" applyBorder="1" applyAlignment="1" applyProtection="1">
      <alignment horizontal="left" vertical="center" wrapText="1"/>
      <protection locked="0"/>
    </xf>
    <xf numFmtId="0" fontId="0" fillId="0" borderId="1" xfId="109" applyNumberFormat="1" applyFont="1" applyFill="1" applyBorder="1" applyAlignment="1" applyProtection="1">
      <alignment horizontal="center" vertical="center" wrapText="1"/>
      <protection locked="0"/>
    </xf>
    <xf numFmtId="0" fontId="0" fillId="0" borderId="1" xfId="108" applyNumberFormat="1" applyFont="1" applyFill="1" applyBorder="1" applyAlignment="1" applyProtection="1">
      <alignment horizontal="center" vertical="center" wrapText="1"/>
      <protection locked="0"/>
    </xf>
    <xf numFmtId="0" fontId="18" fillId="0" borderId="5" xfId="109" applyNumberFormat="1" applyFont="1" applyFill="1" applyBorder="1" applyAlignment="1" applyProtection="1">
      <alignment horizontal="center" vertical="center" wrapText="1"/>
      <protection locked="0"/>
    </xf>
    <xf numFmtId="1" fontId="0" fillId="5" borderId="1" xfId="0" applyNumberFormat="1" applyFont="1" applyFill="1" applyBorder="1" applyAlignment="1" applyProtection="1">
      <alignment horizontal="center" vertical="center" wrapText="1"/>
      <protection locked="0"/>
    </xf>
    <xf numFmtId="9" fontId="0" fillId="5" borderId="1" xfId="108" applyFont="1" applyFill="1" applyBorder="1" applyAlignment="1" applyProtection="1">
      <alignment horizontal="center" vertical="center" wrapText="1"/>
      <protection locked="0"/>
    </xf>
    <xf numFmtId="170" fontId="0" fillId="5" borderId="1" xfId="111" applyNumberFormat="1" applyFont="1" applyFill="1" applyBorder="1" applyAlignment="1" applyProtection="1">
      <alignment horizontal="center" vertical="center" wrapText="1"/>
      <protection locked="0"/>
    </xf>
    <xf numFmtId="9" fontId="18" fillId="5" borderId="5" xfId="109" applyNumberFormat="1" applyFont="1" applyFill="1" applyBorder="1" applyAlignment="1" applyProtection="1">
      <alignment horizontal="center" vertical="center" wrapText="1"/>
      <protection locked="0"/>
    </xf>
    <xf numFmtId="9" fontId="18" fillId="0" borderId="1" xfId="108" applyNumberFormat="1" applyFont="1" applyFill="1" applyBorder="1" applyAlignment="1" applyProtection="1">
      <alignment horizontal="center" vertical="center" wrapText="1"/>
      <protection locked="0"/>
    </xf>
    <xf numFmtId="167" fontId="18" fillId="0" borderId="5" xfId="109" applyNumberFormat="1" applyFont="1" applyFill="1" applyBorder="1" applyAlignment="1" applyProtection="1">
      <alignment horizontal="left" vertical="center" wrapText="1"/>
      <protection locked="0"/>
    </xf>
    <xf numFmtId="167" fontId="18" fillId="0" borderId="5" xfId="109" applyNumberFormat="1" applyFont="1" applyFill="1" applyBorder="1" applyAlignment="1" applyProtection="1">
      <alignment horizontal="center" vertical="center" wrapText="1"/>
      <protection locked="0"/>
    </xf>
    <xf numFmtId="0" fontId="18" fillId="0" borderId="1" xfId="108" applyNumberFormat="1" applyFont="1" applyFill="1" applyBorder="1" applyAlignment="1" applyProtection="1">
      <alignment horizontal="center" vertical="center" wrapText="1"/>
      <protection locked="0"/>
    </xf>
    <xf numFmtId="9" fontId="0" fillId="0" borderId="1" xfId="108" applyNumberFormat="1" applyFont="1" applyFill="1" applyBorder="1" applyAlignment="1" applyProtection="1">
      <alignment horizontal="center" vertical="center" wrapText="1"/>
      <protection locked="0"/>
    </xf>
    <xf numFmtId="9" fontId="18" fillId="9" borderId="1" xfId="109" applyNumberFormat="1" applyFont="1" applyFill="1" applyBorder="1" applyAlignment="1" applyProtection="1">
      <alignment horizontal="center" vertical="center" wrapText="1"/>
      <protection locked="0"/>
    </xf>
    <xf numFmtId="0" fontId="18" fillId="0" borderId="1" xfId="1" applyNumberFormat="1" applyFont="1" applyFill="1" applyBorder="1" applyAlignment="1">
      <alignment vertical="center" wrapText="1"/>
    </xf>
    <xf numFmtId="0" fontId="18" fillId="0" borderId="1" xfId="1" applyNumberFormat="1" applyFont="1" applyFill="1" applyBorder="1" applyAlignment="1">
      <alignment horizontal="center" vertical="center" wrapText="1"/>
    </xf>
    <xf numFmtId="0" fontId="0" fillId="13" borderId="0" xfId="0" applyFont="1" applyFill="1" applyBorder="1"/>
    <xf numFmtId="0" fontId="0" fillId="13" borderId="0" xfId="0" applyFont="1" applyFill="1"/>
    <xf numFmtId="9" fontId="18" fillId="13" borderId="1" xfId="0" applyNumberFormat="1" applyFont="1" applyFill="1" applyBorder="1" applyAlignment="1">
      <alignment horizontal="center" vertical="center" wrapText="1"/>
    </xf>
    <xf numFmtId="43" fontId="31" fillId="0" borderId="1" xfId="109" applyFont="1" applyBorder="1" applyAlignment="1">
      <alignment horizontal="center" vertical="center" wrapText="1"/>
    </xf>
    <xf numFmtId="43" fontId="31" fillId="9" borderId="1" xfId="109" applyFont="1" applyFill="1" applyBorder="1" applyAlignment="1">
      <alignment horizontal="center" vertical="center" wrapText="1"/>
    </xf>
    <xf numFmtId="0" fontId="18" fillId="0" borderId="1" xfId="1" applyFont="1" applyFill="1" applyBorder="1" applyAlignment="1" applyProtection="1">
      <alignment horizontal="justify" vertical="center" wrapText="1"/>
      <protection locked="0"/>
    </xf>
    <xf numFmtId="0" fontId="0" fillId="0" borderId="1" xfId="1" applyFont="1" applyFill="1" applyBorder="1" applyAlignment="1" applyProtection="1">
      <alignment horizontal="center" vertical="center" wrapText="1"/>
      <protection locked="0"/>
    </xf>
    <xf numFmtId="0" fontId="18" fillId="0" borderId="1" xfId="1" applyFont="1" applyFill="1" applyBorder="1" applyAlignment="1" applyProtection="1">
      <alignment horizontal="center" vertical="center" wrapText="1"/>
      <protection locked="0"/>
    </xf>
    <xf numFmtId="0" fontId="0" fillId="0" borderId="2" xfId="1" applyFont="1" applyFill="1" applyBorder="1" applyAlignment="1" applyProtection="1">
      <alignment horizontal="center" vertical="center" wrapText="1"/>
      <protection locked="0"/>
    </xf>
    <xf numFmtId="9" fontId="35" fillId="0" borderId="1" xfId="0" applyNumberFormat="1" applyFont="1" applyFill="1" applyBorder="1" applyAlignment="1" applyProtection="1">
      <alignment horizontal="center" vertical="center" wrapText="1"/>
      <protection locked="0"/>
    </xf>
    <xf numFmtId="1" fontId="35" fillId="0" borderId="1" xfId="0" applyNumberFormat="1" applyFont="1" applyFill="1" applyBorder="1" applyAlignment="1" applyProtection="1">
      <alignment horizontal="center" vertical="center" wrapText="1"/>
      <protection locked="0"/>
    </xf>
    <xf numFmtId="1" fontId="35" fillId="9" borderId="1" xfId="0" applyNumberFormat="1" applyFont="1" applyFill="1" applyBorder="1" applyAlignment="1" applyProtection="1">
      <alignment horizontal="center" vertical="center" wrapText="1"/>
      <protection locked="0"/>
    </xf>
    <xf numFmtId="0" fontId="18" fillId="0" borderId="2" xfId="1"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1" fontId="18" fillId="0" borderId="1" xfId="109" applyNumberFormat="1" applyFont="1" applyFill="1" applyBorder="1" applyAlignment="1">
      <alignment horizontal="center" vertical="center" wrapText="1"/>
    </xf>
    <xf numFmtId="9" fontId="18" fillId="0" borderId="1" xfId="108" applyNumberFormat="1" applyFont="1" applyFill="1" applyBorder="1" applyAlignment="1">
      <alignment horizontal="center" vertical="center" wrapText="1"/>
    </xf>
    <xf numFmtId="9" fontId="18" fillId="0" borderId="1" xfId="108"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9" fontId="18" fillId="0" borderId="1" xfId="109" applyNumberFormat="1" applyFont="1" applyFill="1" applyBorder="1" applyAlignment="1" applyProtection="1">
      <alignment horizontal="center" vertical="center" wrapText="1"/>
      <protection locked="0"/>
    </xf>
    <xf numFmtId="0" fontId="18" fillId="0" borderId="2" xfId="1" applyFont="1" applyFill="1" applyBorder="1" applyAlignment="1" applyProtection="1">
      <alignment horizontal="center" vertical="top" wrapText="1"/>
      <protection locked="0"/>
    </xf>
    <xf numFmtId="0" fontId="18" fillId="0" borderId="2" xfId="1" applyFont="1" applyFill="1" applyBorder="1" applyAlignment="1">
      <alignment horizontal="center" vertical="center" wrapText="1"/>
    </xf>
    <xf numFmtId="49" fontId="18" fillId="0" borderId="1" xfId="1" applyNumberFormat="1" applyFont="1" applyFill="1" applyBorder="1" applyAlignment="1" applyProtection="1">
      <alignment horizontal="center" vertical="center" wrapText="1"/>
      <protection locked="0"/>
    </xf>
    <xf numFmtId="0" fontId="18" fillId="0" borderId="2" xfId="1" applyFont="1" applyFill="1" applyBorder="1" applyAlignment="1" applyProtection="1">
      <alignment horizontal="justify" vertical="center" wrapText="1"/>
      <protection locked="0"/>
    </xf>
    <xf numFmtId="9" fontId="18" fillId="0" borderId="2" xfId="1" applyNumberFormat="1" applyFont="1" applyFill="1" applyBorder="1" applyAlignment="1" applyProtection="1">
      <alignment horizontal="center" vertical="center" wrapText="1"/>
      <protection locked="0"/>
    </xf>
    <xf numFmtId="0" fontId="18" fillId="0" borderId="1" xfId="109" applyNumberFormat="1" applyFont="1" applyFill="1" applyBorder="1" applyAlignment="1" applyProtection="1">
      <alignment horizontal="center" vertical="center" wrapText="1"/>
      <protection locked="0"/>
    </xf>
    <xf numFmtId="0" fontId="18" fillId="0" borderId="9" xfId="1" applyNumberFormat="1" applyFont="1" applyFill="1" applyBorder="1" applyAlignment="1">
      <alignment horizontal="left" vertical="center" wrapText="1"/>
    </xf>
    <xf numFmtId="0" fontId="18" fillId="0" borderId="2" xfId="1" applyFont="1" applyFill="1" applyBorder="1" applyAlignment="1">
      <alignment horizontal="left" vertical="center" wrapText="1"/>
    </xf>
    <xf numFmtId="1" fontId="18" fillId="0" borderId="5" xfId="109" applyNumberFormat="1" applyFont="1" applyFill="1" applyBorder="1" applyAlignment="1" applyProtection="1">
      <alignment horizontal="center" vertical="center" wrapText="1"/>
      <protection locked="0"/>
    </xf>
    <xf numFmtId="1" fontId="18" fillId="0" borderId="1" xfId="1" applyNumberFormat="1" applyFont="1" applyFill="1" applyBorder="1" applyAlignment="1" applyProtection="1">
      <alignment horizontal="center" vertical="top" wrapText="1"/>
      <protection locked="0"/>
    </xf>
    <xf numFmtId="1" fontId="18" fillId="0" borderId="1" xfId="0" applyNumberFormat="1" applyFont="1" applyFill="1" applyBorder="1" applyAlignment="1" applyProtection="1">
      <alignment horizontal="center" vertical="top" wrapText="1"/>
      <protection locked="0"/>
    </xf>
    <xf numFmtId="0" fontId="18" fillId="0" borderId="7" xfId="1" applyFont="1" applyFill="1" applyBorder="1" applyAlignment="1" applyProtection="1">
      <alignment horizontal="left" vertical="center" wrapText="1"/>
      <protection locked="0"/>
    </xf>
    <xf numFmtId="0" fontId="18" fillId="0" borderId="1" xfId="1" applyNumberFormat="1" applyFont="1" applyFill="1" applyBorder="1" applyAlignment="1">
      <alignment horizontal="justify" vertical="center" wrapText="1"/>
    </xf>
    <xf numFmtId="43" fontId="18" fillId="0" borderId="1" xfId="109" applyFont="1" applyFill="1" applyBorder="1" applyAlignment="1" applyProtection="1">
      <alignment horizontal="center" vertical="center" wrapText="1"/>
      <protection locked="0"/>
    </xf>
    <xf numFmtId="0" fontId="18" fillId="0" borderId="1" xfId="1" applyFont="1" applyFill="1" applyBorder="1" applyAlignment="1">
      <alignment vertical="center" wrapText="1"/>
    </xf>
    <xf numFmtId="0" fontId="18" fillId="0" borderId="3" xfId="1" applyFont="1" applyFill="1" applyBorder="1" applyAlignment="1" applyProtection="1">
      <alignment horizontal="center" vertical="center" wrapText="1"/>
      <protection locked="0"/>
    </xf>
    <xf numFmtId="1" fontId="18" fillId="0" borderId="1" xfId="1" applyNumberFormat="1" applyFont="1" applyFill="1" applyBorder="1" applyAlignment="1">
      <alignment horizontal="center" vertical="center" wrapText="1"/>
    </xf>
    <xf numFmtId="1" fontId="18" fillId="0" borderId="1" xfId="113" applyNumberFormat="1" applyFont="1" applyFill="1" applyBorder="1" applyAlignment="1">
      <alignment horizontal="center" vertical="center" wrapText="1"/>
    </xf>
    <xf numFmtId="1" fontId="18" fillId="0" borderId="1" xfId="114" applyNumberFormat="1" applyFont="1" applyFill="1" applyBorder="1" applyAlignment="1">
      <alignment horizontal="center" vertical="center" wrapText="1"/>
    </xf>
    <xf numFmtId="1" fontId="18" fillId="0" borderId="1" xfId="115" applyNumberFormat="1" applyFont="1" applyFill="1" applyBorder="1" applyAlignment="1">
      <alignment horizontal="center" vertical="center" wrapText="1"/>
    </xf>
    <xf numFmtId="9" fontId="18" fillId="0" borderId="1" xfId="115" applyNumberFormat="1" applyFont="1" applyFill="1" applyBorder="1" applyAlignment="1">
      <alignment horizontal="center" vertical="center" wrapText="1"/>
    </xf>
    <xf numFmtId="164" fontId="18" fillId="0" borderId="1" xfId="114" applyNumberFormat="1" applyFont="1" applyFill="1" applyBorder="1" applyAlignment="1">
      <alignment horizontal="center" vertical="center" wrapText="1"/>
    </xf>
    <xf numFmtId="0" fontId="18" fillId="0" borderId="1" xfId="116" applyFont="1" applyFill="1" applyBorder="1" applyAlignment="1" applyProtection="1">
      <alignment horizontal="left" vertical="center" wrapText="1"/>
    </xf>
    <xf numFmtId="0" fontId="18" fillId="0" borderId="1" xfId="116" applyFont="1" applyFill="1" applyBorder="1" applyAlignment="1" applyProtection="1">
      <alignment horizontal="left" vertical="center" wrapText="1"/>
      <protection locked="0"/>
    </xf>
    <xf numFmtId="167" fontId="18" fillId="0" borderId="1" xfId="114" applyNumberFormat="1" applyFont="1" applyFill="1" applyBorder="1" applyAlignment="1">
      <alignment horizontal="center" vertical="center" wrapText="1"/>
    </xf>
    <xf numFmtId="169" fontId="18" fillId="0" borderId="4" xfId="117" applyNumberFormat="1" applyFont="1" applyFill="1" applyBorder="1" applyAlignment="1" applyProtection="1">
      <alignment vertical="center" wrapText="1"/>
      <protection locked="0"/>
    </xf>
    <xf numFmtId="9" fontId="18" fillId="0" borderId="1" xfId="115" applyFont="1" applyFill="1" applyBorder="1" applyAlignment="1">
      <alignment horizontal="center" vertical="center" wrapText="1"/>
    </xf>
    <xf numFmtId="0" fontId="0" fillId="0" borderId="0" xfId="0" applyFont="1" applyFill="1" applyBorder="1"/>
    <xf numFmtId="0" fontId="0" fillId="0" borderId="0" xfId="0" applyFont="1" applyFill="1"/>
    <xf numFmtId="1" fontId="0" fillId="0" borderId="1" xfId="1" applyNumberFormat="1" applyFont="1" applyFill="1" applyBorder="1" applyAlignment="1" applyProtection="1">
      <alignment horizontal="center" vertical="center" wrapText="1"/>
      <protection locked="0"/>
    </xf>
    <xf numFmtId="0" fontId="0" fillId="0" borderId="1" xfId="0" applyNumberFormat="1" applyFont="1" applyFill="1" applyBorder="1" applyAlignment="1" applyProtection="1">
      <alignment horizontal="center" vertical="center" wrapText="1"/>
      <protection locked="0"/>
    </xf>
    <xf numFmtId="9" fontId="18" fillId="0" borderId="1" xfId="109" applyNumberFormat="1" applyFont="1" applyFill="1" applyBorder="1" applyAlignment="1">
      <alignment horizontal="center" vertical="center" wrapText="1"/>
    </xf>
    <xf numFmtId="9" fontId="18" fillId="0" borderId="1" xfId="0" applyNumberFormat="1" applyFont="1" applyFill="1" applyBorder="1" applyAlignment="1">
      <alignment horizontal="center" vertical="center" wrapText="1"/>
    </xf>
    <xf numFmtId="9" fontId="18" fillId="0" borderId="1" xfId="120" applyNumberFormat="1" applyFont="1" applyFill="1" applyBorder="1" applyAlignment="1">
      <alignment horizontal="center" vertical="center" wrapText="1"/>
    </xf>
    <xf numFmtId="1" fontId="18" fillId="0" borderId="1" xfId="119" applyNumberFormat="1" applyFont="1" applyFill="1" applyBorder="1" applyAlignment="1">
      <alignment horizontal="center" vertical="center" wrapText="1"/>
    </xf>
    <xf numFmtId="164" fontId="18" fillId="0" borderId="1" xfId="119" applyNumberFormat="1" applyFont="1" applyFill="1" applyBorder="1" applyAlignment="1">
      <alignment horizontal="center" vertical="center" wrapText="1"/>
    </xf>
    <xf numFmtId="49" fontId="18" fillId="0" borderId="1" xfId="1" applyNumberFormat="1" applyFont="1" applyFill="1" applyBorder="1" applyAlignment="1">
      <alignment horizontal="center" vertical="center" wrapText="1"/>
    </xf>
    <xf numFmtId="0" fontId="18" fillId="0" borderId="1" xfId="0" applyFont="1" applyFill="1" applyBorder="1" applyAlignment="1">
      <alignment vertical="center"/>
    </xf>
    <xf numFmtId="15"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0" fillId="0" borderId="1" xfId="108" applyNumberFormat="1" applyFont="1" applyFill="1" applyBorder="1" applyAlignment="1">
      <alignment horizontal="center" vertical="center" wrapText="1"/>
    </xf>
    <xf numFmtId="170" fontId="18" fillId="0" borderId="1" xfId="111" applyNumberFormat="1" applyFont="1" applyFill="1" applyBorder="1" applyAlignment="1" applyProtection="1">
      <alignment horizontal="center" vertical="center" wrapText="1"/>
      <protection locked="0"/>
    </xf>
    <xf numFmtId="3" fontId="0" fillId="0" borderId="1" xfId="108" applyNumberFormat="1" applyFont="1" applyFill="1" applyBorder="1" applyAlignment="1">
      <alignment horizontal="center" vertical="center" wrapText="1"/>
    </xf>
    <xf numFmtId="3" fontId="0" fillId="0" borderId="1" xfId="109"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0" fontId="18" fillId="0" borderId="1" xfId="0" applyFont="1" applyFill="1" applyBorder="1" applyAlignment="1">
      <alignment horizontal="center" vertical="center"/>
    </xf>
    <xf numFmtId="0" fontId="0" fillId="0" borderId="0" xfId="0" applyFont="1" applyAlignment="1">
      <alignment vertical="center"/>
    </xf>
    <xf numFmtId="169" fontId="18" fillId="0" borderId="9" xfId="118" applyNumberFormat="1" applyFont="1" applyFill="1" applyBorder="1" applyAlignment="1" applyProtection="1">
      <alignment horizontal="center" vertical="center" wrapText="1"/>
      <protection locked="0"/>
    </xf>
    <xf numFmtId="0" fontId="18" fillId="0" borderId="4" xfId="0" applyFont="1" applyFill="1" applyBorder="1" applyAlignment="1" applyProtection="1">
      <alignment horizontal="left" vertical="center" wrapText="1"/>
    </xf>
    <xf numFmtId="0" fontId="18" fillId="0" borderId="4" xfId="0" applyFont="1" applyFill="1" applyBorder="1" applyAlignment="1" applyProtection="1">
      <alignment horizontal="left" vertical="center" wrapText="1"/>
      <protection locked="0"/>
    </xf>
    <xf numFmtId="0" fontId="18" fillId="0" borderId="4" xfId="0" applyNumberFormat="1" applyFont="1" applyFill="1" applyBorder="1" applyAlignment="1" applyProtection="1">
      <alignment horizontal="center" vertical="center" wrapText="1"/>
      <protection locked="0"/>
    </xf>
    <xf numFmtId="1" fontId="18" fillId="0" borderId="6" xfId="1" applyNumberFormat="1" applyFont="1" applyFill="1" applyBorder="1" applyAlignment="1">
      <alignment horizontal="center" vertical="center" wrapText="1"/>
    </xf>
    <xf numFmtId="1" fontId="18" fillId="0" borderId="6" xfId="0" applyNumberFormat="1" applyFont="1" applyFill="1" applyBorder="1" applyAlignment="1">
      <alignment horizontal="center" vertical="center" wrapText="1"/>
    </xf>
    <xf numFmtId="0" fontId="0" fillId="0" borderId="1" xfId="1" applyNumberFormat="1" applyFont="1" applyFill="1" applyBorder="1" applyAlignment="1">
      <alignment vertical="center" wrapText="1"/>
    </xf>
    <xf numFmtId="0" fontId="19" fillId="0" borderId="1" xfId="0" applyFont="1" applyFill="1" applyBorder="1" applyAlignment="1">
      <alignment horizontal="center" vertical="center"/>
    </xf>
    <xf numFmtId="0" fontId="18" fillId="0" borderId="4" xfId="1" applyNumberFormat="1" applyFont="1" applyFill="1" applyBorder="1" applyAlignment="1">
      <alignment horizontal="center" vertical="center" wrapText="1"/>
    </xf>
    <xf numFmtId="2" fontId="18" fillId="0" borderId="1" xfId="109" applyNumberFormat="1" applyFont="1" applyFill="1" applyBorder="1" applyAlignment="1">
      <alignment horizontal="center" vertical="center" wrapText="1"/>
    </xf>
    <xf numFmtId="164" fontId="18" fillId="0" borderId="1" xfId="109"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166" fontId="18" fillId="0" borderId="1" xfId="0" applyNumberFormat="1" applyFont="1" applyFill="1" applyBorder="1" applyAlignment="1">
      <alignment horizontal="center" vertical="center" wrapText="1"/>
    </xf>
    <xf numFmtId="0" fontId="18" fillId="0" borderId="0" xfId="0" applyFont="1" applyFill="1" applyAlignment="1">
      <alignment vertical="center"/>
    </xf>
    <xf numFmtId="2" fontId="18" fillId="0" borderId="1" xfId="0" applyNumberFormat="1" applyFont="1" applyFill="1" applyBorder="1" applyAlignment="1">
      <alignment horizontal="center" vertical="center" wrapText="1"/>
    </xf>
    <xf numFmtId="2" fontId="18" fillId="0" borderId="1" xfId="108" applyNumberFormat="1" applyFont="1" applyFill="1" applyBorder="1" applyAlignment="1">
      <alignment horizontal="center" vertical="center" wrapText="1"/>
    </xf>
    <xf numFmtId="1" fontId="18" fillId="0" borderId="1" xfId="108" applyNumberFormat="1" applyFont="1" applyFill="1" applyBorder="1" applyAlignment="1">
      <alignment horizontal="center" vertical="center" wrapText="1"/>
    </xf>
    <xf numFmtId="2" fontId="18" fillId="0" borderId="1" xfId="109" applyNumberFormat="1" applyFont="1" applyFill="1" applyBorder="1" applyAlignment="1" applyProtection="1">
      <alignment horizontal="center" vertical="center" wrapText="1"/>
      <protection locked="0"/>
    </xf>
    <xf numFmtId="1" fontId="18" fillId="0" borderId="1" xfId="0" applyNumberFormat="1" applyFont="1" applyFill="1" applyBorder="1" applyAlignment="1" applyProtection="1">
      <alignment horizontal="left" vertical="center" wrapText="1"/>
      <protection locked="0"/>
    </xf>
    <xf numFmtId="0" fontId="18" fillId="0" borderId="31" xfId="1" applyNumberFormat="1" applyFont="1" applyFill="1" applyBorder="1" applyAlignment="1">
      <alignment vertical="center" wrapText="1"/>
    </xf>
    <xf numFmtId="1" fontId="18" fillId="0" borderId="6" xfId="109" applyNumberFormat="1" applyFont="1" applyFill="1" applyBorder="1" applyAlignment="1">
      <alignment horizontal="center" vertical="center" wrapText="1"/>
    </xf>
    <xf numFmtId="9" fontId="18" fillId="0" borderId="6" xfId="108" applyNumberFormat="1" applyFont="1" applyFill="1" applyBorder="1" applyAlignment="1">
      <alignment horizontal="center" vertical="center" wrapText="1"/>
    </xf>
    <xf numFmtId="1" fontId="18" fillId="0" borderId="6" xfId="108" applyNumberFormat="1" applyFont="1" applyFill="1" applyBorder="1" applyAlignment="1">
      <alignment horizontal="center" vertical="center" wrapText="1"/>
    </xf>
    <xf numFmtId="164" fontId="18" fillId="0" borderId="6" xfId="109" applyNumberFormat="1" applyFont="1" applyFill="1" applyBorder="1" applyAlignment="1">
      <alignment horizontal="center" vertical="center" wrapText="1"/>
    </xf>
    <xf numFmtId="0" fontId="18" fillId="0" borderId="2" xfId="112" applyFont="1" applyFill="1" applyBorder="1" applyAlignment="1" applyProtection="1">
      <alignment horizontal="center" vertical="center" wrapText="1"/>
      <protection locked="0"/>
    </xf>
    <xf numFmtId="165" fontId="18" fillId="0" borderId="1" xfId="108" applyNumberFormat="1" applyFont="1" applyFill="1" applyBorder="1" applyAlignment="1" applyProtection="1">
      <alignment horizontal="center" vertical="center" wrapText="1"/>
      <protection locked="0"/>
    </xf>
    <xf numFmtId="166" fontId="18" fillId="0" borderId="1" xfId="109" applyNumberFormat="1" applyFont="1" applyFill="1" applyBorder="1" applyAlignment="1" applyProtection="1">
      <alignment horizontal="center" vertical="center" wrapText="1"/>
      <protection locked="0"/>
    </xf>
    <xf numFmtId="0" fontId="18" fillId="0" borderId="7" xfId="112" applyFont="1" applyFill="1" applyBorder="1" applyAlignment="1" applyProtection="1">
      <alignment horizontal="center" vertical="center" wrapText="1"/>
      <protection locked="0"/>
    </xf>
    <xf numFmtId="0" fontId="18" fillId="0" borderId="6" xfId="1" applyNumberFormat="1" applyFont="1" applyFill="1" applyBorder="1" applyAlignment="1">
      <alignment vertical="center" wrapText="1"/>
    </xf>
    <xf numFmtId="0" fontId="18" fillId="0" borderId="6" xfId="1" applyNumberFormat="1" applyFont="1" applyFill="1" applyBorder="1" applyAlignment="1">
      <alignment horizontal="center" vertical="center" wrapText="1"/>
    </xf>
    <xf numFmtId="9" fontId="18" fillId="0" borderId="6" xfId="0" applyNumberFormat="1" applyFont="1" applyFill="1" applyBorder="1" applyAlignment="1">
      <alignment horizontal="center" vertical="center" wrapText="1"/>
    </xf>
    <xf numFmtId="1" fontId="18" fillId="0" borderId="5" xfId="0" applyNumberFormat="1" applyFont="1" applyFill="1" applyBorder="1" applyAlignment="1" applyProtection="1">
      <alignment horizontal="center" vertical="center" wrapText="1"/>
      <protection locked="0"/>
    </xf>
    <xf numFmtId="10" fontId="18" fillId="0" borderId="5" xfId="109" applyNumberFormat="1" applyFont="1" applyFill="1" applyBorder="1" applyAlignment="1" applyProtection="1">
      <alignment horizontal="center" vertical="center" wrapText="1"/>
      <protection locked="0"/>
    </xf>
    <xf numFmtId="3" fontId="0" fillId="0" borderId="1" xfId="109" applyNumberFormat="1" applyFont="1" applyFill="1" applyBorder="1" applyAlignment="1" applyProtection="1">
      <alignment horizontal="center" vertical="center" wrapText="1"/>
      <protection locked="0"/>
    </xf>
    <xf numFmtId="1" fontId="0" fillId="0" borderId="1" xfId="1" applyNumberFormat="1" applyFont="1" applyFill="1" applyBorder="1" applyAlignment="1">
      <alignment horizontal="center" vertical="center" wrapText="1"/>
    </xf>
    <xf numFmtId="0" fontId="18" fillId="0" borderId="1" xfId="116" applyFont="1" applyFill="1" applyBorder="1" applyAlignment="1" applyProtection="1">
      <alignment horizontal="center" vertical="center" wrapText="1"/>
    </xf>
    <xf numFmtId="0" fontId="0" fillId="0" borderId="7" xfId="1" applyFont="1" applyFill="1" applyBorder="1" applyAlignment="1">
      <alignment vertical="center" wrapText="1"/>
    </xf>
    <xf numFmtId="0" fontId="0" fillId="0" borderId="7" xfId="1" applyFont="1" applyFill="1" applyBorder="1" applyAlignment="1" applyProtection="1">
      <alignment vertical="center" wrapText="1"/>
      <protection locked="0"/>
    </xf>
    <xf numFmtId="1" fontId="0" fillId="0" borderId="5" xfId="0" applyNumberFormat="1" applyFont="1" applyFill="1" applyBorder="1" applyAlignment="1" applyProtection="1">
      <alignment horizontal="center" vertical="center" wrapText="1"/>
      <protection locked="0"/>
    </xf>
    <xf numFmtId="9" fontId="0" fillId="0" borderId="5" xfId="108" applyNumberFormat="1" applyFont="1" applyFill="1" applyBorder="1" applyAlignment="1" applyProtection="1">
      <alignment horizontal="center" vertical="center" wrapText="1"/>
      <protection locked="0"/>
    </xf>
    <xf numFmtId="164" fontId="0" fillId="0" borderId="5" xfId="109" applyNumberFormat="1" applyFont="1" applyFill="1" applyBorder="1" applyAlignment="1" applyProtection="1">
      <alignment horizontal="center" vertical="center" wrapText="1"/>
      <protection locked="0"/>
    </xf>
    <xf numFmtId="0" fontId="0" fillId="0" borderId="1" xfId="1" applyFont="1" applyFill="1" applyBorder="1" applyAlignment="1" applyProtection="1">
      <alignment horizontal="center" vertical="center" wrapText="1"/>
      <protection locked="0"/>
    </xf>
    <xf numFmtId="0" fontId="18" fillId="0" borderId="1" xfId="1" applyFont="1" applyFill="1" applyBorder="1" applyAlignment="1" applyProtection="1">
      <alignment horizontal="center" vertical="center" wrapText="1"/>
      <protection locked="0"/>
    </xf>
    <xf numFmtId="0" fontId="0" fillId="0" borderId="1" xfId="116" applyFont="1" applyFill="1" applyBorder="1" applyAlignment="1" applyProtection="1">
      <alignment horizontal="left" vertical="center" wrapText="1"/>
      <protection locked="0"/>
    </xf>
    <xf numFmtId="1" fontId="0" fillId="0" borderId="1" xfId="113" applyNumberFormat="1" applyFont="1" applyFill="1" applyBorder="1" applyAlignment="1">
      <alignment horizontal="center" vertical="center" wrapText="1"/>
    </xf>
    <xf numFmtId="0" fontId="0" fillId="0" borderId="0" xfId="0" applyFont="1" applyBorder="1" applyAlignment="1">
      <alignment horizontal="center" vertical="center"/>
    </xf>
    <xf numFmtId="0" fontId="19" fillId="0" borderId="0" xfId="0" applyFont="1" applyBorder="1" applyAlignment="1">
      <alignment horizontal="center"/>
    </xf>
    <xf numFmtId="0" fontId="0" fillId="0" borderId="18" xfId="0" applyFont="1" applyBorder="1" applyAlignment="1">
      <alignment horizontal="center"/>
    </xf>
    <xf numFmtId="0" fontId="0" fillId="0" borderId="17" xfId="0" applyFont="1" applyBorder="1" applyAlignment="1">
      <alignment horizontal="center"/>
    </xf>
    <xf numFmtId="0" fontId="19" fillId="0" borderId="12" xfId="0" applyFont="1" applyBorder="1" applyAlignment="1">
      <alignment horizontal="center"/>
    </xf>
    <xf numFmtId="0" fontId="0" fillId="0" borderId="11" xfId="0" applyFont="1" applyBorder="1" applyAlignment="1">
      <alignment horizontal="center" vertical="center"/>
    </xf>
    <xf numFmtId="0" fontId="0" fillId="0" borderId="0" xfId="0" applyFont="1" applyAlignment="1">
      <alignment horizontal="center" vertical="center"/>
    </xf>
    <xf numFmtId="0" fontId="18" fillId="4" borderId="3" xfId="1" applyFont="1" applyFill="1" applyBorder="1" applyAlignment="1" applyProtection="1">
      <alignment horizontal="center" vertical="center" wrapText="1"/>
      <protection locked="0"/>
    </xf>
    <xf numFmtId="0" fontId="18" fillId="4" borderId="2" xfId="1" applyFont="1" applyFill="1" applyBorder="1" applyAlignment="1" applyProtection="1">
      <alignment horizontal="center" vertical="center" wrapText="1"/>
      <protection locked="0"/>
    </xf>
    <xf numFmtId="0" fontId="0" fillId="0" borderId="1" xfId="1" applyFont="1" applyFill="1" applyBorder="1" applyAlignment="1" applyProtection="1">
      <alignment horizontal="center" vertical="center" wrapText="1"/>
      <protection locked="0"/>
    </xf>
    <xf numFmtId="0" fontId="18" fillId="0" borderId="1" xfId="1" applyFont="1" applyFill="1" applyBorder="1" applyAlignment="1" applyProtection="1">
      <alignment horizontal="center" vertical="center" wrapText="1"/>
      <protection locked="0"/>
    </xf>
    <xf numFmtId="0" fontId="0" fillId="0" borderId="3" xfId="1" applyFont="1" applyFill="1" applyBorder="1" applyAlignment="1" applyProtection="1">
      <alignment horizontal="center" vertical="center" wrapText="1"/>
      <protection locked="0"/>
    </xf>
    <xf numFmtId="0" fontId="0" fillId="0" borderId="10" xfId="1" applyFont="1" applyFill="1" applyBorder="1" applyAlignment="1" applyProtection="1">
      <alignment horizontal="center" vertical="center" wrapText="1"/>
      <protection locked="0"/>
    </xf>
    <xf numFmtId="0" fontId="0" fillId="0" borderId="2" xfId="1"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0" borderId="11" xfId="0" applyFont="1" applyBorder="1" applyAlignment="1" applyProtection="1">
      <alignment horizontal="center" vertical="center" wrapText="1"/>
      <protection locked="0"/>
    </xf>
    <xf numFmtId="0" fontId="0" fillId="0" borderId="7"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12" xfId="0" applyFont="1" applyBorder="1" applyAlignment="1" applyProtection="1">
      <alignment horizontal="center" vertical="center" wrapText="1"/>
      <protection locked="0"/>
    </xf>
    <xf numFmtId="0" fontId="0" fillId="0" borderId="9"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9" fillId="0" borderId="16" xfId="1" applyFont="1" applyBorder="1" applyAlignment="1" applyProtection="1">
      <alignment horizontal="center" vertical="center" wrapText="1"/>
      <protection locked="0"/>
    </xf>
    <xf numFmtId="0" fontId="9" fillId="0" borderId="18" xfId="1" applyFont="1" applyBorder="1" applyAlignment="1" applyProtection="1">
      <alignment horizontal="center" vertical="center" wrapText="1"/>
      <protection locked="0"/>
    </xf>
    <xf numFmtId="0" fontId="9" fillId="0" borderId="17" xfId="1" applyFont="1" applyBorder="1" applyAlignment="1" applyProtection="1">
      <alignment horizontal="center" vertical="center" wrapText="1"/>
      <protection locked="0"/>
    </xf>
    <xf numFmtId="0" fontId="9" fillId="0" borderId="3" xfId="1" applyFont="1" applyBorder="1" applyAlignment="1" applyProtection="1">
      <alignment horizontal="center" vertical="center" wrapText="1"/>
      <protection locked="0"/>
    </xf>
    <xf numFmtId="0" fontId="9" fillId="0" borderId="10" xfId="1" applyFont="1" applyBorder="1" applyAlignment="1" applyProtection="1">
      <alignment horizontal="center" vertical="center" wrapText="1"/>
      <protection locked="0"/>
    </xf>
    <xf numFmtId="0" fontId="9" fillId="0" borderId="2" xfId="1" applyFont="1" applyBorder="1" applyAlignment="1" applyProtection="1">
      <alignment horizontal="center" vertical="center" wrapText="1"/>
      <protection locked="0"/>
    </xf>
    <xf numFmtId="0" fontId="0" fillId="4" borderId="6" xfId="0" applyFont="1" applyFill="1" applyBorder="1" applyAlignment="1" applyProtection="1">
      <alignment horizontal="center" vertical="center"/>
      <protection locked="0"/>
    </xf>
    <xf numFmtId="0" fontId="0" fillId="4" borderId="7" xfId="0" applyFont="1" applyFill="1" applyBorder="1" applyAlignment="1" applyProtection="1">
      <alignment horizontal="center" vertical="center"/>
      <protection locked="0"/>
    </xf>
    <xf numFmtId="0" fontId="0" fillId="4" borderId="8" xfId="0" applyFont="1" applyFill="1" applyBorder="1" applyAlignment="1" applyProtection="1">
      <alignment horizontal="center" vertical="center"/>
      <protection locked="0"/>
    </xf>
    <xf numFmtId="0" fontId="0" fillId="4" borderId="9" xfId="0" applyFont="1"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7"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9" xfId="0" applyFont="1" applyFill="1" applyBorder="1" applyAlignment="1" applyProtection="1">
      <alignment horizontal="center" vertical="center"/>
      <protection locked="0"/>
    </xf>
    <xf numFmtId="0" fontId="8" fillId="0" borderId="16" xfId="1" applyFont="1" applyBorder="1" applyAlignment="1" applyProtection="1">
      <alignment horizontal="center" vertical="center" wrapText="1"/>
      <protection locked="0"/>
    </xf>
    <xf numFmtId="0" fontId="8" fillId="0" borderId="18" xfId="1" applyFont="1" applyBorder="1" applyAlignment="1" applyProtection="1">
      <alignment horizontal="center" vertical="center" wrapText="1"/>
      <protection locked="0"/>
    </xf>
    <xf numFmtId="0" fontId="8" fillId="0" borderId="17" xfId="1" applyFont="1" applyBorder="1" applyAlignment="1" applyProtection="1">
      <alignment horizontal="center" vertical="center" wrapText="1"/>
      <protection locked="0"/>
    </xf>
    <xf numFmtId="0" fontId="7" fillId="0" borderId="0" xfId="0" applyFont="1" applyBorder="1" applyAlignment="1">
      <alignment horizontal="center" vertical="center"/>
    </xf>
    <xf numFmtId="0" fontId="8" fillId="0" borderId="3"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0" fontId="8" fillId="0" borderId="2" xfId="1" applyFont="1" applyBorder="1" applyAlignment="1" applyProtection="1">
      <alignment horizontal="center" vertical="center" wrapText="1"/>
      <protection locked="0"/>
    </xf>
    <xf numFmtId="0" fontId="13" fillId="0" borderId="30" xfId="110" applyFont="1" applyFill="1" applyBorder="1" applyAlignment="1">
      <alignment horizontal="center"/>
    </xf>
    <xf numFmtId="0" fontId="13" fillId="0" borderId="0" xfId="110" applyFont="1" applyFill="1" applyBorder="1" applyAlignment="1">
      <alignment horizontal="center"/>
    </xf>
    <xf numFmtId="0" fontId="13" fillId="0" borderId="13" xfId="110" applyFont="1" applyFill="1" applyBorder="1" applyAlignment="1">
      <alignment horizontal="center"/>
    </xf>
    <xf numFmtId="0" fontId="13" fillId="0" borderId="6" xfId="110" applyFont="1" applyFill="1" applyBorder="1" applyAlignment="1">
      <alignment horizontal="center"/>
    </xf>
    <xf numFmtId="0" fontId="13" fillId="0" borderId="11" xfId="110" applyFont="1" applyFill="1" applyBorder="1" applyAlignment="1">
      <alignment horizontal="center"/>
    </xf>
    <xf numFmtId="0" fontId="13" fillId="0" borderId="7" xfId="110" applyFont="1" applyFill="1" applyBorder="1" applyAlignment="1">
      <alignment horizontal="center"/>
    </xf>
    <xf numFmtId="0" fontId="10" fillId="0" borderId="8" xfId="110" applyFont="1" applyFill="1" applyBorder="1" applyAlignment="1">
      <alignment horizontal="center"/>
    </xf>
    <xf numFmtId="0" fontId="10" fillId="0" borderId="12" xfId="110" applyFont="1" applyFill="1" applyBorder="1" applyAlignment="1">
      <alignment horizontal="center"/>
    </xf>
    <xf numFmtId="0" fontId="10" fillId="0" borderId="9" xfId="110" applyFont="1" applyFill="1" applyBorder="1" applyAlignment="1">
      <alignment horizont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9"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13" fillId="0" borderId="1" xfId="110" applyFont="1" applyFill="1" applyBorder="1" applyAlignment="1">
      <alignment horizontal="center"/>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7" xfId="0" applyFont="1" applyBorder="1" applyAlignment="1">
      <alignment horizontal="center" vertical="center" wrapText="1"/>
    </xf>
    <xf numFmtId="0" fontId="6" fillId="0" borderId="11"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wrapText="1"/>
    </xf>
    <xf numFmtId="0" fontId="12" fillId="0" borderId="0" xfId="0" applyFont="1" applyFill="1" applyAlignment="1">
      <alignment horizontal="center"/>
    </xf>
    <xf numFmtId="0" fontId="8" fillId="2" borderId="1" xfId="0" applyFont="1" applyFill="1" applyBorder="1" applyAlignment="1">
      <alignment horizontal="center" vertical="center" wrapText="1"/>
    </xf>
  </cellXfs>
  <cellStyles count="135">
    <cellStyle name="Buena" xfId="112" builtinId="26"/>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Millares" xfId="109" builtinId="3"/>
    <cellStyle name="Millares 2" xfId="119"/>
    <cellStyle name="Millares 3" xfId="114"/>
    <cellStyle name="Millares 3 2" xfId="133"/>
    <cellStyle name="Millares 4" xfId="122"/>
    <cellStyle name="Millares 6" xfId="117"/>
    <cellStyle name="Millares 6 3" xfId="118"/>
    <cellStyle name="Moneda" xfId="111" builtinId="4"/>
    <cellStyle name="Moneda 2" xfId="134"/>
    <cellStyle name="Moneda 3" xfId="125"/>
    <cellStyle name="Normal" xfId="0" builtinId="0"/>
    <cellStyle name="Normal 16" xfId="130"/>
    <cellStyle name="Normal 2" xfId="3"/>
    <cellStyle name="Normal 2 2" xfId="113"/>
    <cellStyle name="Normal 2 2 2" xfId="131"/>
    <cellStyle name="Normal 2 3" xfId="124"/>
    <cellStyle name="Normal 3" xfId="110"/>
    <cellStyle name="Normal 3 2" xfId="1"/>
    <cellStyle name="Normal 4" xfId="116"/>
    <cellStyle name="Normal 5" xfId="126"/>
    <cellStyle name="Normal 5 2" xfId="127"/>
    <cellStyle name="Normal 5 3" xfId="129"/>
    <cellStyle name="Normal 6" xfId="121"/>
    <cellStyle name="Normal 7 2" xfId="132"/>
    <cellStyle name="Normal 7 2 2" xfId="128"/>
    <cellStyle name="Porcentaje" xfId="108" builtinId="5"/>
    <cellStyle name="Porcentaje 2" xfId="120"/>
    <cellStyle name="Porcentaje 3" xfId="115"/>
    <cellStyle name="Porcentaje 4" xfId="123"/>
    <cellStyle name="Porcentual 2" xfId="2"/>
  </cellStyles>
  <dxfs count="96">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indexed="8"/>
        <name val="Arial"/>
        <scheme val="none"/>
      </font>
      <numFmt numFmtId="164" formatCode="dd/mm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alignment vertical="center" textRotation="0" wrapText="1" justifyLastLine="0" shrinkToFit="0" readingOrder="0"/>
    </dxf>
    <dxf>
      <border>
        <bottom style="thin">
          <color rgb="FFFFFFFF"/>
        </bottom>
      </border>
    </dxf>
    <dxf>
      <font>
        <b/>
        <i val="0"/>
        <strike val="0"/>
        <condense val="0"/>
        <extend val="0"/>
        <outline val="0"/>
        <shadow val="0"/>
        <u val="none"/>
        <vertAlign val="baseline"/>
        <sz val="8"/>
        <color auto="1"/>
        <name val="Arial"/>
        <scheme val="none"/>
      </font>
      <alignment horizontal="center" vertical="center" textRotation="0" wrapText="1" indent="0" justifyLastLine="0" shrinkToFit="0" readingOrder="0"/>
      <border diagonalUp="0" diagonalDown="0">
        <left style="thin">
          <color theme="0"/>
        </left>
        <right style="thin">
          <color theme="0"/>
        </right>
        <top/>
        <bottom/>
        <vertical style="thin">
          <color theme="0"/>
        </vertical>
        <horizontal style="thin">
          <color theme="0"/>
        </horizontal>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3"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64" formatCode="dd/mmmm/yyyy"/>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64" formatCode="dd/mmmm/yyyy"/>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3"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64" formatCode="dd/mmmm/yyyy"/>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64" formatCode="dd/mmmm/yyyy"/>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3"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indexed="8"/>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font>
      <alignment vertical="center" textRotation="0" wrapText="1" justifyLastLine="0" shrinkToFit="0" readingOrder="0"/>
    </dxf>
    <dxf>
      <border>
        <bottom style="thin">
          <color theme="0"/>
        </bottom>
      </border>
    </dxf>
    <dxf>
      <font>
        <b val="0"/>
        <i val="0"/>
        <strike val="0"/>
        <condense val="0"/>
        <extend val="0"/>
        <outline val="0"/>
        <shadow val="0"/>
        <u val="none"/>
        <vertAlign val="baseline"/>
        <sz val="8"/>
        <color auto="1"/>
        <name val="Arial"/>
        <scheme val="none"/>
      </font>
      <alignment horizontal="center" vertical="center" textRotation="0" wrapText="1" indent="0" justifyLastLine="0" shrinkToFit="0" readingOrder="0"/>
      <border diagonalUp="0" diagonalDown="0" outline="0">
        <left style="thin">
          <color theme="0"/>
        </left>
        <right style="thin">
          <color theme="0"/>
        </right>
        <top/>
        <bottom/>
      </border>
      <protection locked="0" hidden="0"/>
    </dxf>
  </dxfs>
  <tableStyles count="0" defaultTableStyle="TableStyleMedium9" defaultPivotStyle="PivotStyleLight16"/>
  <colors>
    <mruColors>
      <color rgb="FF0038A8"/>
      <color rgb="FF1104B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pivotCacheDefinition" Target="pivotCache/pivotCacheDefinition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21</xdr:col>
      <xdr:colOff>11203</xdr:colOff>
      <xdr:row>0</xdr:row>
      <xdr:rowOff>24029</xdr:rowOff>
    </xdr:from>
    <xdr:to>
      <xdr:col>22</xdr:col>
      <xdr:colOff>47624</xdr:colOff>
      <xdr:row>3</xdr:row>
      <xdr:rowOff>136575</xdr:rowOff>
    </xdr:to>
    <xdr:pic>
      <xdr:nvPicPr>
        <xdr:cNvPr id="2" name="Imagen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2161" t="73633" r="88985" b="14561"/>
        <a:stretch>
          <a:fillRect/>
        </a:stretch>
      </xdr:blipFill>
      <xdr:spPr bwMode="auto">
        <a:xfrm>
          <a:off x="17727703" y="24029"/>
          <a:ext cx="836521" cy="7697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11203</xdr:colOff>
      <xdr:row>0</xdr:row>
      <xdr:rowOff>24029</xdr:rowOff>
    </xdr:from>
    <xdr:to>
      <xdr:col>22</xdr:col>
      <xdr:colOff>47624</xdr:colOff>
      <xdr:row>3</xdr:row>
      <xdr:rowOff>136575</xdr:rowOff>
    </xdr:to>
    <xdr:pic>
      <xdr:nvPicPr>
        <xdr:cNvPr id="3" name="Imagen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2161" t="73633" r="88985" b="14561"/>
        <a:stretch>
          <a:fillRect/>
        </a:stretch>
      </xdr:blipFill>
      <xdr:spPr bwMode="auto">
        <a:xfrm>
          <a:off x="19461253" y="24029"/>
          <a:ext cx="760321" cy="76977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133350</xdr:colOff>
      <xdr:row>0</xdr:row>
      <xdr:rowOff>19050</xdr:rowOff>
    </xdr:from>
    <xdr:to>
      <xdr:col>10</xdr:col>
      <xdr:colOff>419100</xdr:colOff>
      <xdr:row>3</xdr:row>
      <xdr:rowOff>171450</xdr:rowOff>
    </xdr:to>
    <xdr:pic>
      <xdr:nvPicPr>
        <xdr:cNvPr id="2" name="Imagen 2"/>
        <xdr:cNvPicPr>
          <a:picLocks noChangeAspect="1" noChangeArrowheads="1"/>
        </xdr:cNvPicPr>
      </xdr:nvPicPr>
      <xdr:blipFill>
        <a:blip xmlns:r="http://schemas.openxmlformats.org/officeDocument/2006/relationships" r:embed="rId1" cstate="print"/>
        <a:srcRect l="2161" t="73633" r="88985" b="14561"/>
        <a:stretch>
          <a:fillRect/>
        </a:stretch>
      </xdr:blipFill>
      <xdr:spPr bwMode="auto">
        <a:xfrm>
          <a:off x="4933950" y="19050"/>
          <a:ext cx="819150" cy="619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14</xdr:col>
      <xdr:colOff>295275</xdr:colOff>
      <xdr:row>74</xdr:row>
      <xdr:rowOff>47625</xdr:rowOff>
    </xdr:to>
    <xdr:pic>
      <xdr:nvPicPr>
        <xdr:cNvPr id="5"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9248775" cy="1169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9525</xdr:rowOff>
    </xdr:from>
    <xdr:to>
      <xdr:col>14</xdr:col>
      <xdr:colOff>333375</xdr:colOff>
      <xdr:row>157</xdr:row>
      <xdr:rowOff>57150</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839575"/>
          <a:ext cx="9324975" cy="1176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9525</xdr:rowOff>
    </xdr:from>
    <xdr:to>
      <xdr:col>14</xdr:col>
      <xdr:colOff>371475</xdr:colOff>
      <xdr:row>242</xdr:row>
      <xdr:rowOff>9525</xdr:rowOff>
    </xdr:to>
    <xdr:pic>
      <xdr:nvPicPr>
        <xdr:cNvPr id="9" name="Imagen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841075"/>
          <a:ext cx="9363075" cy="1185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lugogo1/Downloads/6.%20INDICADORES%20TRANSVERSALES%20SGGC%20Y%20DEPENDENCI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ruebas/Downloads/PLAN_DE%20ACCION%20STRH%202017%20AJUSTES%203FEB17%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MLUGO~1/AppData/Local/Temp/120175260030503_000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ruebas/Downloads/PLAN_DE%20ACCION_IDU_31enero2017%20publicado%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mirand1/Documents/Backup/PROYECTOS_CESAR_2017/Alineacion%20Estrategica/Planes%20de%20accion%202017/SGJ_120174050019183_000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MLUGO~1/AppData/Local/Temp/120174150030153_000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MLUGO~1/AppData/Local/Temp/120173660028683_000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ruebas/Downloads/13.02.2017%20PLAN_DE%20ACCION_STEST(14feb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dpinzon1/Downloads/10.FOPE08_PLAN_DE%20ACCION_V_6.0.31enero2017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MLUGO~1/AppData/Local/Temp/120173550028013_000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cmoyahe1/Downloads/4.FOPE08_PLAN_DE%20ACCION_V_6.0.25enero2017_precargado%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salaza1/Downloads/6.%20CARACTERIZACI&#211;N%20PLANES%20DE%20MEJORAMIENTO%202017%20(2).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MLUGO~1/AppData/Local/Temp/120173050027543_000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ruebas/Downloads/4.FOPE08_PLAN_DE%20ACCION_V_6.0.%20%20STMSV%201002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ruebas/Downloads/0.%20FOPE08_PLAN_DE%20ACCION_V_6.0.2017xlsx%20OC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ruebas/Downloads/0.%20FOPE08_PLAN_DE%20ACCION_V_6.0.2017xlsx%20OAC.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pserran1/Downloads/Planes%20de%20acci&#243;n%20&#225;reas/OCI_%20120171350027313_000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MLUGO~1/AppData/Local/Temp/120170000024603_00002-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pserran1/Downloads/PLAN_DE%20ACCION_Oficin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pserran1/Downloads/PLAN_DE%20ACCION_SGI.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MLUGO~1/AppData/Local/Temp/120172250031293_00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tranet/Volumes/JOHNQUI/IDU/ss04cc01/GrupoOperativoSIG/Users/pccampos1/Downloads/Metas%20plataforma%20estrategica%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dpinzon1/Downloads/6.%20INDICADORES%20TRANSVERSALES%20SGGC%20Y%20DEPENDENCI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ruebas/Downloads/Plan%20de%20acci&#243;n_DTAI%202017%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MLUGO~1/AppData/Local/Temp/120174350030453_00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MLUGO~1/AppData/Local/Temp/120175650026173_00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ruebas/Downloads/5.%20DTAF%20PLAN_DE%20ACCION%202017%20V.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MLUGO~1/AppData/Local/Temp/120175050025673_0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RIOS_TRANSVERSAL"/>
      <sheetName val="CONTRATISTAS PSP_TRANSVERSAL"/>
      <sheetName val="CLIMA_TRANSVERSAL"/>
      <sheetName val="PRESUPUESTO VIGENCIA_TRANSVER"/>
      <sheetName val="PAC - TRANSVERSAL"/>
      <sheetName val="NIVEL DE GIRO DE COMPRO TRANSVE"/>
      <sheetName val="PASIVOS_TRANSVERSAL"/>
      <sheetName val="RESERVAS_TRANSVERSAL"/>
      <sheetName val=" INSTRUCTIVO  "/>
      <sheetName val="HOJA DE CONTROL"/>
      <sheetName val="LISTA"/>
      <sheetName val="BRECHA COMPORTAMENTAL _ TRANS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t="str">
            <v>PDD: Construcción de espacio público (andenes, alamedas, bicicarril en andén o en vía, parques y plazoletas).</v>
          </cell>
        </row>
        <row r="3">
          <cell r="K3" t="str">
            <v>FCE: Éxito - Visión</v>
          </cell>
          <cell r="M3" t="str">
            <v>Eficacia</v>
          </cell>
          <cell r="O3" t="str">
            <v>%</v>
          </cell>
          <cell r="Q3" t="str">
            <v>Mensual</v>
          </cell>
          <cell r="U3" t="str">
            <v>DG - DIRECCIÓN GENERAL</v>
          </cell>
        </row>
        <row r="4">
          <cell r="K4" t="str">
            <v>FCG: Gestión del Éxito - Visión</v>
          </cell>
          <cell r="M4" t="str">
            <v>Eficiencia</v>
          </cell>
          <cell r="O4" t="str">
            <v>Unidad</v>
          </cell>
          <cell r="Q4" t="str">
            <v>Bimestral</v>
          </cell>
          <cell r="U4" t="str">
            <v xml:space="preserve">  OAP - OFICINA ASESORA DE PLANEACIÓN</v>
          </cell>
        </row>
        <row r="5">
          <cell r="K5" t="str">
            <v>FCI: Influencia - Visión</v>
          </cell>
          <cell r="M5" t="str">
            <v>Economía</v>
          </cell>
          <cell r="O5" t="str">
            <v>M2</v>
          </cell>
          <cell r="Q5" t="str">
            <v>Trimestral</v>
          </cell>
          <cell r="U5" t="str">
            <v xml:space="preserve">  OTC - OFICINA ATENCIÓN AL CIUDADANO</v>
          </cell>
        </row>
        <row r="6">
          <cell r="K6" t="str">
            <v>FIG: Gestión de la Influencia - Visión</v>
          </cell>
          <cell r="M6" t="str">
            <v>Calidad</v>
          </cell>
          <cell r="O6" t="str">
            <v>Km / carril</v>
          </cell>
          <cell r="Q6" t="str">
            <v>Semestral</v>
          </cell>
          <cell r="U6" t="str">
            <v xml:space="preserve">  OAC - OFICINA ASESORA DE COMUNICACIONES</v>
          </cell>
        </row>
        <row r="7">
          <cell r="K7" t="str">
            <v>IPE: Éxito - IniciativaE</v>
          </cell>
          <cell r="M7" t="str">
            <v>Insumo (inputs)</v>
          </cell>
          <cell r="O7" t="str">
            <v>Km / lineal</v>
          </cell>
          <cell r="Q7" t="str">
            <v>Otro</v>
          </cell>
          <cell r="U7" t="str">
            <v xml:space="preserve">  OCI - OFICINA DE CONTROL INTERNO</v>
          </cell>
        </row>
        <row r="8">
          <cell r="K8" t="str">
            <v>IPG: Gestión del Éxito - IniciativaE</v>
          </cell>
          <cell r="M8" t="str">
            <v>Procesos o Actividades</v>
          </cell>
          <cell r="U8" t="str">
            <v xml:space="preserve">  OCD - OFICINA DE CONTROL DISCIPLINARIO</v>
          </cell>
        </row>
        <row r="9">
          <cell r="K9" t="str">
            <v>IPI: Influencia - IniciativaE</v>
          </cell>
          <cell r="M9" t="str">
            <v>Producto (outputs)</v>
          </cell>
          <cell r="U9" t="str">
            <v>SGDU - SUBDIRECCIÓN GENERAL DE DESARROLLO URBANO</v>
          </cell>
        </row>
        <row r="10">
          <cell r="K10" t="str">
            <v>IIG: Gestión de la Influencia - IniciativaE</v>
          </cell>
          <cell r="U10" t="str">
            <v xml:space="preserve">  DTE - DIRECCIÓN TÉCNICA ESTRATÉGICA</v>
          </cell>
        </row>
        <row r="11">
          <cell r="U11" t="str">
            <v xml:space="preserve">  DTP - DIRECCIÓN TÉCNICA DE ESTRUCTURACIÓN DE PROYECTOS</v>
          </cell>
        </row>
        <row r="12">
          <cell r="U12" t="str">
            <v>SGI - SUBDIRECCIÓN GENERAL DE INFRAESTRUCTURA</v>
          </cell>
        </row>
        <row r="13">
          <cell r="U13" t="str">
            <v xml:space="preserve">  DTDP - DIRECCIÓN TÉCNICA DE PREDIOS</v>
          </cell>
        </row>
        <row r="14">
          <cell r="U14" t="str">
            <v xml:space="preserve">  DTAI - DIRECCIÓN TÉCNICA DE ADMINISTRACIÓN DE LA INFRAESTRUCTURA</v>
          </cell>
        </row>
        <row r="15">
          <cell r="U15" t="str">
            <v xml:space="preserve">  DTD - DIRECCIÓN TÉCNICA DE DISEÑO DE PROYECTOS</v>
          </cell>
        </row>
        <row r="16">
          <cell r="U16" t="str">
            <v xml:space="preserve">  DTC - DIRECCIÓN TÉCNICA DE CONSTRUCCIONES</v>
          </cell>
        </row>
        <row r="17">
          <cell r="U17" t="str">
            <v xml:space="preserve">    STESV - SUBDIRECCIÓN TÉCNICA DE EJECUCIÓN SUBISTEMA VIAL</v>
          </cell>
        </row>
        <row r="18">
          <cell r="U18" t="str">
            <v xml:space="preserve">    STEST - SUBDIRECCIÓN TÉCNICA DE EJECUCIÓN SUBISTEMA DE TRANSPORTE</v>
          </cell>
        </row>
        <row r="19">
          <cell r="U19" t="str">
            <v xml:space="preserve">  DTM - DIRECCIÓN TÉCNICA DE MANTENIMIENTO</v>
          </cell>
        </row>
        <row r="20">
          <cell r="U20" t="str">
            <v xml:space="preserve">    STMSV - SUBDIRECCIÓN TÉCNICA DE MANTENIMIENTO SUBISTEMA VIAL</v>
          </cell>
        </row>
        <row r="21">
          <cell r="U21" t="str">
            <v xml:space="preserve">    STMST - SUBDIRECCIÓN TÉCNICA DE MANTENIMIENTO SUBISTEMA DE TRANSPORTE</v>
          </cell>
        </row>
        <row r="22">
          <cell r="U22" t="str">
            <v>SGJ - SUBDIRECCIÓN GENERAL JURÍDICA</v>
          </cell>
        </row>
        <row r="23">
          <cell r="U23" t="str">
            <v xml:space="preserve">  DTPS - DIRECCIÓN TÉCNICA DE PROCESOS SELECTIVOS</v>
          </cell>
        </row>
        <row r="24">
          <cell r="U24" t="str">
            <v xml:space="preserve">  DTGC - DIRECCIÓN TÉCNICA DE GESTIÓN CONTRACTUAL</v>
          </cell>
        </row>
        <row r="25">
          <cell r="U25" t="str">
            <v xml:space="preserve">  DTGJ - DIRECCIÓN TÉCNICA DE GESTIÓN JUDICIAL</v>
          </cell>
        </row>
        <row r="26">
          <cell r="U26" t="str">
            <v>SGGC - SUBDIRECCIÓN GENERAL DE GESTIÓN CORPORATIVA</v>
          </cell>
        </row>
        <row r="27">
          <cell r="U27" t="str">
            <v xml:space="preserve">  DTAF - DIRECCIÓN TÉCNICA ADMINISTRATIVA Y FINANCIERA</v>
          </cell>
        </row>
        <row r="28">
          <cell r="U28" t="str">
            <v xml:space="preserve">    STTR - SUBDIRECCIÓN TÉCNICA DE TESORERÍA Y RECAUDO</v>
          </cell>
        </row>
        <row r="29">
          <cell r="U29" t="str">
            <v xml:space="preserve">    STPC - SUBDIRECCIÓN TÉCNICA DE PRESUPUESTO Y CONTABILIDAD</v>
          </cell>
        </row>
        <row r="30">
          <cell r="U30" t="str">
            <v xml:space="preserve">    STRH - SUBDIRECCIÓN TÉCNICA DE RECURSOS HUMANOS</v>
          </cell>
        </row>
        <row r="31">
          <cell r="U31" t="str">
            <v xml:space="preserve">    STRF - SUBDIRECCIÓN TÉCNICA DE RECURSOS FÍSICOS</v>
          </cell>
        </row>
        <row r="32">
          <cell r="U32" t="str">
            <v xml:space="preserve">    STRT - SUBDIRECCIÓN TÉCNICA DE RECURSOS TECNOLÓGICOS</v>
          </cell>
        </row>
        <row r="33">
          <cell r="U33" t="str">
            <v xml:space="preserve">  DTAV - SUBDIRECCIÓN TÉCNICA DE VALORIZACIÓN</v>
          </cell>
        </row>
        <row r="34">
          <cell r="U34" t="str">
            <v xml:space="preserve">    STOP - SUBDIRECCIÓN TÉCNICA DE OPERACIONES</v>
          </cell>
        </row>
        <row r="35">
          <cell r="U35" t="str">
            <v xml:space="preserve">    STJEF - SUBDIRECCIÓN TÉCNICA JURÍDICA Y DE EJECUCIONES FISCALES</v>
          </cell>
        </row>
      </sheetData>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2"/>
      <sheetName val="Hoja1"/>
      <sheetName val="Instructivo1"/>
      <sheetName val="Insant"/>
      <sheetName val="Control"/>
      <sheetName val="PARAMETROS"/>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Instructivo"/>
      <sheetName val="Control"/>
      <sheetName val="Parametros"/>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refreshError="1"/>
      <sheetData sheetId="1" refreshError="1"/>
      <sheetData sheetId="2" refreshError="1"/>
      <sheetData sheetId="3" refreshError="1"/>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Instructivo"/>
      <sheetName val="Control"/>
      <sheetName val="Parametros"/>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Instructivo"/>
      <sheetName val="Control"/>
      <sheetName val="Parametros"/>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Hoja1"/>
      <sheetName val="Instructivo1"/>
      <sheetName val="Insant"/>
      <sheetName val="Control"/>
      <sheetName val="PARAMETROS"/>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INTERNO TRANSVERSAL"/>
      <sheetName val="PM EXTERNO TRANSVERSAL"/>
      <sheetName val=" INSTRUCTIVO  "/>
      <sheetName val="HOJA DE CONTROL"/>
      <sheetName val="LISTA"/>
      <sheetName val="PARAMETROS"/>
    </sheetNames>
    <sheetDataSet>
      <sheetData sheetId="0"/>
      <sheetData sheetId="1"/>
      <sheetData sheetId="2"/>
      <sheetData sheetId="3"/>
      <sheetData sheetId="4">
        <row r="2">
          <cell r="I2" t="str">
            <v>PDD: Construcción de espacio público (andenes, alamedas, bicicarril en andén o en vía, parques y plazoletas).</v>
          </cell>
        </row>
        <row r="3">
          <cell r="S3" t="str">
            <v>Planeación Estratégica</v>
          </cell>
        </row>
        <row r="4">
          <cell r="E4" t="str">
            <v>Liderazgo.</v>
          </cell>
          <cell r="G4" t="str">
            <v>V1: Gerencia eficiente y competitiva</v>
          </cell>
          <cell r="S4" t="str">
            <v>Gestión Integral de Proyectos</v>
          </cell>
        </row>
        <row r="5">
          <cell r="E5" t="str">
            <v>Credibilidad y reconocimiento.</v>
          </cell>
          <cell r="G5" t="str">
            <v>V2: Talento humano comprometido y competente</v>
          </cell>
          <cell r="S5" t="str">
            <v>Innovación y Gestión del Conocimiento</v>
          </cell>
        </row>
        <row r="6">
          <cell r="E6" t="str">
            <v>Ejes estratégicos.</v>
          </cell>
          <cell r="G6" t="str">
            <v>V3: Articulación interinstitucional</v>
          </cell>
          <cell r="S6" t="str">
            <v>Gestión Social y Participación Ciudadana</v>
          </cell>
        </row>
        <row r="7">
          <cell r="E7" t="str">
            <v>Estrategias de ejes.</v>
          </cell>
          <cell r="G7" t="str">
            <v>V4: Innovación e investigación</v>
          </cell>
          <cell r="S7" t="str">
            <v>Gestión Interinstitucional</v>
          </cell>
        </row>
        <row r="8">
          <cell r="E8" t="str">
            <v>Estrategias de cierre de brechas.</v>
          </cell>
          <cell r="G8" t="str">
            <v>V5: Impacto en el mejoramiento de la calidad de vida de los ciudadanos</v>
          </cell>
          <cell r="S8" t="str">
            <v>Comunicaciones</v>
          </cell>
        </row>
        <row r="9">
          <cell r="G9" t="str">
            <v>V6: Obras con calidad y sostenibilidad</v>
          </cell>
          <cell r="S9" t="str">
            <v>Factibilidad de Proyectos</v>
          </cell>
        </row>
        <row r="10">
          <cell r="G10" t="str">
            <v>V7: Satisfacción ciudadana</v>
          </cell>
          <cell r="S10" t="str">
            <v>Gestión de la Financiación y Valorización</v>
          </cell>
        </row>
        <row r="11">
          <cell r="G11" t="str">
            <v>E1: Desarrollo urbano/ Infraestructura Idónea</v>
          </cell>
          <cell r="S11" t="str">
            <v>Diseño de Proyectos</v>
          </cell>
        </row>
        <row r="12">
          <cell r="G12" t="str">
            <v>E2: Gerencia integral de proyectos</v>
          </cell>
          <cell r="S12" t="str">
            <v>Gestión Predial</v>
          </cell>
        </row>
        <row r="13">
          <cell r="G13" t="str">
            <v>E3: Alianzas Público - Privadas</v>
          </cell>
          <cell r="S13" t="str">
            <v>Ejecución de Obras</v>
          </cell>
        </row>
        <row r="14">
          <cell r="G14" t="str">
            <v>E4: Gestión social y servicio al ciudadano</v>
          </cell>
          <cell r="S14" t="str">
            <v>Conservación de Infraestructura</v>
          </cell>
        </row>
        <row r="15">
          <cell r="G15" t="str">
            <v>E5: Innovación</v>
          </cell>
          <cell r="S15" t="str">
            <v>Gestión Contractual</v>
          </cell>
        </row>
        <row r="16">
          <cell r="G16" t="str">
            <v>E6: Fortalecimiento de la institucionalidad</v>
          </cell>
          <cell r="S16" t="str">
            <v>Gestión Legal</v>
          </cell>
        </row>
        <row r="17">
          <cell r="G17" t="str">
            <v>E7: Cierre de brecha talento humano comprometido y competente</v>
          </cell>
          <cell r="S17" t="str">
            <v>Gestión del Talento Humano</v>
          </cell>
        </row>
        <row r="18">
          <cell r="G18" t="str">
            <v>E8: Cierre de brecha articulación interinstitucional</v>
          </cell>
          <cell r="S18" t="str">
            <v>Gestión Ambiental, Calidad y SST</v>
          </cell>
        </row>
        <row r="19">
          <cell r="S19" t="str">
            <v>Gestión Financiera</v>
          </cell>
        </row>
        <row r="20">
          <cell r="S20" t="str">
            <v>Gestión de Tecnologías de Información y Comunicación</v>
          </cell>
        </row>
        <row r="21">
          <cell r="S21" t="str">
            <v>Gestión de Recursos Físicos</v>
          </cell>
        </row>
        <row r="22">
          <cell r="S22" t="str">
            <v>Gestión Documental</v>
          </cell>
        </row>
        <row r="23">
          <cell r="S23" t="str">
            <v>Evaluación y Control</v>
          </cell>
        </row>
        <row r="24">
          <cell r="S24" t="str">
            <v>Mejoramiento Continuo</v>
          </cell>
        </row>
      </sheetData>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 val="0. FOPE08_PLAN_DE ACCION_V_6.0"/>
    </sheetNames>
    <sheetDataSet>
      <sheetData sheetId="0"/>
      <sheetData sheetId="1"/>
      <sheetData sheetId="2"/>
      <sheetData sheetId="3"/>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sheetName val="Control"/>
      <sheetName val="Firmado"/>
      <sheetName val="PARAMETROS"/>
      <sheetName val="PLAN_DE ACCION_Oficinas"/>
    </sheetNames>
    <sheetDataSet>
      <sheetData sheetId="0"/>
      <sheetData sheetId="1" refreshError="1"/>
      <sheetData sheetId="2" refreshError="1"/>
      <sheetData sheetId="3" refreshError="1"/>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sheetName val="Control"/>
      <sheetName val="Firmado"/>
      <sheetName val="PARAMETROS"/>
    </sheetNames>
    <sheetDataSet>
      <sheetData sheetId="0"/>
      <sheetData sheetId="1" refreshError="1"/>
      <sheetData sheetId="2" refreshError="1"/>
      <sheetData sheetId="3" refreshError="1"/>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ion-visión-objetivos"/>
      <sheetName val="PARAMETROS"/>
      <sheetName val="Configuration"/>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RIOS_TRANSVERSAL"/>
      <sheetName val="CONTRATISTAS PSP_TRANSVERSAL"/>
      <sheetName val="CLIMA_TRANSVERSAL"/>
      <sheetName val="PRESUPUESTO VIGENCIA_TRANSVER"/>
      <sheetName val="PAC - TRANSVERSAL"/>
      <sheetName val="NIVEL DE GIRO DE COMPRO TRANSVE"/>
      <sheetName val="PASIVOS_TRANSVERSAL"/>
      <sheetName val="RESERVAS_TRANSVERSAL"/>
      <sheetName val=" INSTRUCTIVO  "/>
      <sheetName val="HOJA DE CONTROL"/>
      <sheetName val="LISTA"/>
    </sheetNames>
    <sheetDataSet>
      <sheetData sheetId="0"/>
      <sheetData sheetId="1"/>
      <sheetData sheetId="2"/>
      <sheetData sheetId="3"/>
      <sheetData sheetId="4"/>
      <sheetData sheetId="5"/>
      <sheetData sheetId="6"/>
      <sheetData sheetId="7"/>
      <sheetData sheetId="8"/>
      <sheetData sheetId="9"/>
      <sheetData sheetId="10">
        <row r="2">
          <cell r="I2" t="str">
            <v>PDD: Construcción de espacio público (andenes, alamedas, bicicarril en andén o en vía, parques y plazoletas).</v>
          </cell>
        </row>
        <row r="3">
          <cell r="I3" t="str">
            <v>PDD: Construcción de ciclorrutas (km).</v>
          </cell>
        </row>
        <row r="4">
          <cell r="I4" t="str">
            <v>PDD: Construcción de malla vial (km).</v>
          </cell>
        </row>
        <row r="5">
          <cell r="I5" t="str">
            <v>PDD: Conservación de espacio público (m2).</v>
          </cell>
        </row>
        <row r="6">
          <cell r="I6" t="str">
            <v>PDD: Conservación de ciclorrutas (km).</v>
          </cell>
        </row>
        <row r="7">
          <cell r="I7" t="str">
            <v>PDD: Conservación de malla vial.</v>
          </cell>
        </row>
        <row r="8">
          <cell r="I8" t="str">
            <v>Estructuración y ejecución de proyectos de infraestructura estratégicos.</v>
          </cell>
        </row>
        <row r="9">
          <cell r="I9" t="str">
            <v>Nivel de ejecución presupuestal.</v>
          </cell>
        </row>
        <row r="10">
          <cell r="I10" t="str">
            <v>Nivel de cumplimiento del PAC.</v>
          </cell>
        </row>
        <row r="11">
          <cell r="I11" t="str">
            <v>Satisfacción con las vías de Bogotá.</v>
          </cell>
        </row>
        <row r="12">
          <cell r="I12" t="str">
            <v>Posicionamiento del IDU en el índice de desarrollo institucional distrital (IDID).</v>
          </cell>
        </row>
        <row r="13">
          <cell r="I13" t="str">
            <v>Posicionamiento del IDU en la encuesta "Bogotá cómo vamos".</v>
          </cell>
        </row>
        <row r="14">
          <cell r="I14" t="str">
            <v>Calificación del índice de transparencia del IDU.</v>
          </cell>
        </row>
        <row r="15">
          <cell r="I15" t="str">
            <v>Índice de transparencia - Sala transparente.</v>
          </cell>
        </row>
        <row r="16">
          <cell r="I16" t="str">
            <v>Disminución del contingente judicial.</v>
          </cell>
        </row>
        <row r="17">
          <cell r="I17" t="str">
            <v>Ejecución de programas de conservación de infraestructura.</v>
          </cell>
        </row>
        <row r="18">
          <cell r="I18" t="str">
            <v>Aprobación de informes de interventoría con calidad, oportunidad y pertinencia.</v>
          </cell>
        </row>
        <row r="19">
          <cell r="I19" t="str">
            <v>Recaudo de recursos de valorización aprobados por el Concejo.</v>
          </cell>
        </row>
        <row r="20">
          <cell r="I20" t="str">
            <v xml:space="preserve">Recuperación de la cartera. </v>
          </cell>
        </row>
        <row r="21">
          <cell r="I21" t="str">
            <v>Disponibilidad de servicios de TI.</v>
          </cell>
        </row>
        <row r="22">
          <cell r="I22" t="str">
            <v>Cumplimiento del plan de auditoría.</v>
          </cell>
        </row>
        <row r="23">
          <cell r="I23" t="str">
            <v>Disminución de no conformidades por proceso y subsistema derivadas de auditorías internas del sistema integrado de gestión.</v>
          </cell>
        </row>
        <row r="24">
          <cell r="I24" t="str">
            <v>Programación presupuestal.</v>
          </cell>
        </row>
        <row r="25">
          <cell r="I25" t="str">
            <v>Nivel de giro de los compromisos.</v>
          </cell>
        </row>
        <row r="26">
          <cell r="I26" t="str">
            <v>Nivel de cumplimiento de los objetivos de los subsistemas de gestión.</v>
          </cell>
        </row>
        <row r="27">
          <cell r="I27" t="str">
            <v>Calificación del desempeño de funcionarios</v>
          </cell>
        </row>
        <row r="28">
          <cell r="I28" t="str">
            <v>Cierre de brecha comportamental (Nuevo indicador).</v>
          </cell>
        </row>
        <row r="29">
          <cell r="I29" t="str">
            <v>Cumplimiento de los atributos de calidad de los productos por parte de los contratistas de prestación de servicios de apoyo.</v>
          </cell>
        </row>
        <row r="30">
          <cell r="I30" t="str">
            <v>Cierre de brecha en el resultado de la evaluación de clima.</v>
          </cell>
        </row>
        <row r="31">
          <cell r="I31" t="str">
            <v>Nivel de articulación.</v>
          </cell>
        </row>
        <row r="32">
          <cell r="I32" t="str">
            <v>Acuerdos de APP firmados (tanto de iniciativa privada como de iniciativa pública ).</v>
          </cell>
        </row>
        <row r="33">
          <cell r="I33" t="str">
            <v>Adopción de nuevos saberes o tecnologías y de mejores prácticas al interior de la institución.</v>
          </cell>
        </row>
        <row r="34">
          <cell r="I34" t="str">
            <v>Beneficios obtenidos por el uso de nuevas tecnologías o saberes en el desarrollo misional.</v>
          </cell>
        </row>
        <row r="35">
          <cell r="I35" t="str">
            <v>Infraestructura vial y espacio público por habitante (Km y m2).</v>
          </cell>
        </row>
        <row r="36">
          <cell r="I36" t="str">
            <v>Nivel de oportunidad de la respuesta al ciudadano (Meta del PDD programa transparencia, gestión pública y servicio a la ciudadanía).</v>
          </cell>
        </row>
        <row r="37">
          <cell r="I37" t="str">
            <v>Mantenimiento periódico y rutinario de la infraestructura.</v>
          </cell>
        </row>
        <row r="38">
          <cell r="I38" t="str">
            <v>Afectación de pólizas de estabilidad y calidad.</v>
          </cell>
        </row>
        <row r="39">
          <cell r="I39" t="str">
            <v>Percepción ciudadana del IDU.</v>
          </cell>
        </row>
        <row r="40">
          <cell r="I40" t="str">
            <v>Compromiso: Definición de la forma de lograr que en la ejecución del Plan Vial de la Ciudad, se asegure la integralidad de los proyectos, con estos elementos: Identificación de áreas de oportunidad de nuevos desarrollos inmobiliarios asociados a nuevos proyectos de infraestructura, incorporación de elementos paisajísticos, Gestión acuerdos interinstitucionales, construcción ciudad y ciudadanía (Responsable, fecha culminación)</v>
          </cell>
        </row>
        <row r="41">
          <cell r="I41" t="str">
            <v>Compromiso: Validación de la pertinencia de los criterios de priorización de los proyectos de infraestructura para la movilidad (Responsable, fecha culminación)</v>
          </cell>
        </row>
        <row r="42">
          <cell r="I42" t="str">
            <v xml:space="preserve">Desarrollo de programa de conservación de infraestructura 
(incluye:  inventario, diagnóstico, priorización de mantto (SGDU),mantenimiento rutinario, mantenimiento periodico, rehabilitación y reconstrucción)
DIC19: Se requieren varios progtamas: espacio público, vías, puentes vehiculares y peatonales. La SGDU podría hacer la conceptualización y la planeación de la implementación.
La ejecución estaría en su mayoría en la SGI (Existe una iniciativa para la implementación)
</v>
          </cell>
        </row>
        <row r="43">
          <cell r="I43" t="str">
            <v xml:space="preserve">Implementación de un modelo de gerencia de proyectos (en todas las etapas: formulación, evaluación, ejecución, control y cierre en el IDU (metodología, roles, sistemas, procesos, cultura))
</v>
          </cell>
        </row>
        <row r="44">
          <cell r="I44" t="str">
            <v xml:space="preserve">Compromiso Fortalecimiento de las capacidades internas requeridas para desarrollar APPs y definir el plan para tenerlas
</v>
          </cell>
        </row>
        <row r="45">
          <cell r="I45" t="str">
            <v xml:space="preserve">Compromiso: Asignación de recursos para la implementación de la política de gestión social y servicio a la ciudadanía
</v>
          </cell>
        </row>
        <row r="46">
          <cell r="I46" t="str">
            <v xml:space="preserve">Implementación de la política de gestión social y servicio a la ciudadanía
</v>
          </cell>
        </row>
        <row r="47">
          <cell r="I47" t="str">
            <v>Mejoramiento de canales de servicio al ciudadano</v>
          </cell>
        </row>
        <row r="48">
          <cell r="I48" t="str">
            <v xml:space="preserve">Apropiación ciudadana y sostenibilidad de los proyectos de ciudad </v>
          </cell>
        </row>
        <row r="49">
          <cell r="I49" t="str">
            <v xml:space="preserve">Definición e implementación del modelo de innovación del IDU
(Incluye Referenciación de mejores prácticas en la implementación y administración de infraestructura)
</v>
          </cell>
        </row>
        <row r="50">
          <cell r="I50" t="str">
            <v xml:space="preserve">Compromiso: Definición del enfoque de la estructura organizacional del IDU (proyectos, procesos) </v>
          </cell>
        </row>
        <row r="51">
          <cell r="I51" t="str">
            <v>Estrategia para hacer visible la transformación de la imagen de la institución</v>
          </cell>
        </row>
        <row r="52">
          <cell r="I52" t="str">
            <v>Plan estratégico de TH</v>
          </cell>
        </row>
        <row r="53">
          <cell r="I53" t="str">
            <v xml:space="preserve">Revisión  y ajuste del modelo de procesos del IDU </v>
          </cell>
        </row>
        <row r="54">
          <cell r="I54" t="str">
            <v>Modernización de recursos tecnológicos del IDU</v>
          </cell>
        </row>
        <row r="55">
          <cell r="I55" t="str">
            <v>Modernización física del IDU
(Gestión documental - centro memoria histórica documental, sismoresistencia sede calle 22, sistema electrico calle 22, reposición parque automotor, ascensores)</v>
          </cell>
        </row>
        <row r="56">
          <cell r="I56" t="str">
            <v>Alineación de procesos de negocio con procesos de TI</v>
          </cell>
        </row>
        <row r="57">
          <cell r="I57" t="str">
            <v>Fortalecimiento de la cultura del control en el IDU</v>
          </cell>
        </row>
        <row r="58">
          <cell r="I58" t="str">
            <v xml:space="preserve">Mejoramiento de los procesos de selección de personal </v>
          </cell>
        </row>
        <row r="59">
          <cell r="I59" t="str">
            <v>Intervención de la cultura organizacional</v>
          </cell>
        </row>
        <row r="60">
          <cell r="I60" t="str">
            <v>Definición de estándares de efectividad para contratistas (PSP)</v>
          </cell>
        </row>
        <row r="61">
          <cell r="I61" t="str">
            <v xml:space="preserve">Cierre de brecha de competencias
Necesidades de mejoramiento individual atendidas vs necesidades formuladas a través de diferentes instrumentos (planes de mejoramiento, encuestas de clima, necesidades de los evaluadores)
</v>
          </cell>
        </row>
        <row r="62">
          <cell r="I62" t="str">
            <v xml:space="preserve">Compromiso: Revisión de las formas de interactuar con los actores externos y definición de ajustes requeridos.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 val="Plan de acción_DTAI 2017 (2)"/>
    </sheetNames>
    <sheetDataSet>
      <sheetData sheetId="0"/>
      <sheetData sheetId="1"/>
      <sheetData sheetId="2"/>
      <sheetData sheetId="3"/>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Plan de Acción Final"/>
      <sheetName val="Instructivo1"/>
      <sheetName val="Insant"/>
      <sheetName val="Control"/>
      <sheetName val="PARAMETRO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120175650026173_00002"/>
      <sheetName val="Plan de Acción STOP"/>
      <sheetName val="Instructivo1"/>
      <sheetName val="Insant"/>
      <sheetName val="Control"/>
      <sheetName val="PARAMETRO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1"/>
      <sheetName val="Insant"/>
      <sheetName val="Control"/>
      <sheetName val="PARAMETROS"/>
      <sheetName val="5. DTAF PLAN_DE ACCION 2017 V"/>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Instructivo"/>
      <sheetName val="Control"/>
      <sheetName val="Parametros"/>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a Angelica Lugo Gonzalez" refreshedDate="42783.738743518516" createdVersion="4" refreshedVersion="4" minRefreshableVersion="3" recordCount="341">
  <cacheSource type="worksheet">
    <worksheetSource name="Tabla3"/>
  </cacheSource>
  <cacheFields count="24">
    <cacheField name="RAMA PRINCIPAL DE LA VISIÓN / COMPONENTE DE LA ESTRATEGIA" numFmtId="0">
      <sharedItems containsBlank="1"/>
    </cacheField>
    <cacheField name="ELEMENTO DE VISIÓN / EJE ESTRATÉGICO" numFmtId="0">
      <sharedItems count="16">
        <s v="Estrategia eje Fortalecimiento de la institucionalidad"/>
        <s v="Gerencia eficiente y competitiva"/>
        <s v="Fortalecimiento de la institucionalidad"/>
        <s v="Articulación interinstitucional"/>
        <s v="Impacto en el mejoramiento de la calidad de vida de los ciudadanos"/>
        <s v="Satisfacción ciudadana"/>
        <s v="Estrategia eje Gestión social y servicio al ciudadano"/>
        <s v="Estrategia de cierre de brecha talento humano comprometido y competente"/>
        <s v="Estrategia eje Desarrollo urbano/ Infraestructura Idónea"/>
        <s v="Innovación e investigación"/>
        <s v="Obras con calidad y sostenibilidad"/>
        <s v="Obras con calidad y sostenibilidad."/>
        <s v="Estrategia eje Gerencia integral de proyectos"/>
        <s v="Estrategia eje Innovación"/>
        <s v="Talento humano comprometido y competente"/>
        <s v="Estrategia de cierre de brecha articulación interinstitucional"/>
      </sharedItems>
    </cacheField>
    <cacheField name="INDICADOR DE VISIÓN  / INICIATIVA ESTRATÉGICA" numFmtId="0">
      <sharedItems count="57">
        <s v="Iniciativa Estratégica:_x000a_Fortalecimiento de la cultura del control en el IDU"/>
        <s v="Cumplimiento del programa de auditoría."/>
        <s v="Nivel de cumplimiento de los objetivos de los subsistemas de gestión."/>
        <s v="Nivel de articulación."/>
        <s v="Nivel de oportunidad de la respuesta al ciudadano (Meta del PDD programa transparencia, gestión pública y servicio a la ciudadanía)."/>
        <s v="Percepción ciudadana del IDU."/>
        <s v="Iniciativa Estratégica:_x000a_Implementación de la política de gestión social y servicio a la ciudadanía"/>
        <s v="Iniciativa Estratégica:_x000a_Mejoramiento de canales de servicio al ciudadano"/>
        <s v="Iniciativa Estratégica:_x000a_Apropiación ciudadana y sostenibilidad de los proyectos de ciudad "/>
        <s v="Iniciativa Estratégica:_x000a_Estrategia para hacer visible la transformación de la imagen de la institución"/>
        <s v="Iniciativa Estratégica:_x000a_Intervención de la cultura organizacional"/>
        <s v="Programación presupuestal."/>
        <s v="Iniciativa Estratégica:_x000a_Implementación de un modelo de gerencia de proyectos "/>
        <s v="Iniciativa Estratégica:_x000a_Revisión  y ajuste del modelo de procesos del IDU "/>
        <s v="Disminución de no conformidades por proceso y subsistema derivadas de auditorías internas del sistema integrado de gestión."/>
        <s v="Compromiso Estratégico: _x000a_Asignación de recursos para la implementación de la política de gestión social y servicio a la ciudadanía"/>
        <s v="Estructuración y ejecución de proyectos de infraestructura estratégicos."/>
        <s v="Nivel de ejecución presupuestal."/>
        <s v="Acuerdos de APP firmados (tanto de iniciativa privada como de iniciativa pública )."/>
        <s v="Nuevos saberes o tecnologías y de mejores prácticas al interior de la institución."/>
        <s v="Cumplimiento del Plan de Desarrollo"/>
        <s v="Aprobación de informes de interventoría con calidad, oportunidad y pertinencia."/>
        <s v="Mantenimiento periódico y rutinario de la infraestructura."/>
        <s v="PDD: Conservación de espacio público (m2)."/>
        <s v="PDD: Conservación de malla vial."/>
        <s v="PDD: Construcción de espacio público (andenes, alamedas, bicicarril en andén o en vía, parques y plazoletas)."/>
        <s v="PDD: Construcción de malla vial (km)."/>
        <s v="Nivel de cumplimiento del PAC."/>
        <s v="Iniciativa Estratégica:_x000a_Definición e implementación del modelo de innovación del IDU"/>
        <s v="Afectación de pólizas de estabilidad y calidad."/>
        <s v="Disminución del contingente judicial."/>
        <s v="Nivel de giro de los compromisos."/>
        <s v="Ejecución de programas de conservación de infraestructura."/>
        <s v="Iniciativa Estratégica:_x000a_Desarrollo de programa de conservación de infraestructura"/>
        <s v="PDD: Conservación de ciclorrutas (km)."/>
        <s v="Infraestructura vial y espacio público por habitante (Km y m2)."/>
        <s v="Cumplimiento del plan de desarrollo "/>
        <s v="Índice de transparencia - Sala transparente."/>
        <s v="Implementación de un modelo de gerencia de proyectos (en todas las etapas: formulación, evaluación, ejecución, control y cierre en el IDU (metodología, roles, sistemas, procesos, cultura))_x000a_"/>
        <s v="Definición e implementación del modelo de innovación del IDU_x000a__x000a_(Incluye Referenciación de mejores prácticas en la implementación y administración de infraestructura)_x000a__x000a_"/>
        <s v="PDD: Construcción de ciclorrutas (km)."/>
        <s v="Iniciativa Estratégica:_x000a_Modernización física del IDU"/>
        <s v="Iniciativa Estratégica:_x000a_Modernización de recursos tecnológicos del IDU"/>
        <s v="Recaudo de recursos de valorización aprobados por el Concejo."/>
        <s v="Calificación del desempeño de funcionarios.."/>
        <s v="Cumplimiento de los atributos de calidad de los productos por parte de los contratistas de prestación de servicios de apoyo."/>
        <s v="Cierre de brecha en el resultado de la evaluación de clima."/>
        <s v="Iniciativa Estratégica:_x000a_Alineación de procesos de negocio con procesos de TI"/>
        <s v="Iniciativa Estratégica:_x000a_Definición de estándares de efectividad para contratistas (PSP)"/>
        <s v="Recuperación de la cartera. "/>
        <s v="Disponibilidad de servicios de TI."/>
        <s v="Cierre de brecha comportamental (Nuevo indicador)."/>
        <s v="Iniciativa Estratégica:_x000a_Plan estratégico de TH"/>
        <s v="_x000a_Iniciativa Estratégica:_x000a_Mejoramiento de los procesos de selección de personal "/>
        <s v="Iniciativa Estratégica:_x000a_Cierre de brecha de competencias"/>
        <s v="Iniciativa Estratégica:_x000a_Modernización parque automotor del IDU"/>
        <s v="Mejoramiento de canales de servicio al ciudadano"/>
      </sharedItems>
    </cacheField>
    <cacheField name="RESPONSABLE" numFmtId="0">
      <sharedItems containsBlank="1"/>
    </cacheField>
    <cacheField name="ÁREA" numFmtId="0">
      <sharedItems/>
    </cacheField>
    <cacheField name="ROL" numFmtId="0">
      <sharedItems/>
    </cacheField>
    <cacheField name="PRODUCTO / ACTIVIDAD PRINCIPAL " numFmtId="0">
      <sharedItems containsBlank="1" longText="1"/>
    </cacheField>
    <cacheField name="FÓRMULA INDICADOR DE CUMPLIMIENTO DEL PRODUCTO" numFmtId="0">
      <sharedItems containsBlank="1" longText="1"/>
    </cacheField>
    <cacheField name="PESO PRODUCTO %" numFmtId="0">
      <sharedItems containsBlank="1"/>
    </cacheField>
    <cacheField name="PROCESO" numFmtId="0">
      <sharedItems containsBlank="1"/>
    </cacheField>
    <cacheField name="ENCARGADO DE LA INFOrMACIÓN O DATOS" numFmtId="1">
      <sharedItems containsBlank="1"/>
    </cacheField>
    <cacheField name="META PROGRAMADA" numFmtId="0">
      <sharedItems containsString="0" containsBlank="1" containsNumber="1" minValue="0" maxValue="263599456390"/>
    </cacheField>
    <cacheField name="META ALCANZADA" numFmtId="0">
      <sharedItems containsBlank="1" containsMixedTypes="1" containsNumber="1" minValue="0" maxValue="488766782849"/>
    </cacheField>
    <cacheField name="% AVANCE" numFmtId="9">
      <sharedItems containsMixedTypes="1" containsNumber="1" minValue="0.01" maxValue="2"/>
    </cacheField>
    <cacheField name="META PROGRAMADA2" numFmtId="0">
      <sharedItems containsBlank="1" containsMixedTypes="1" containsNumber="1" minValue="0" maxValue="515772230641"/>
    </cacheField>
    <cacheField name="META ALCANZADA2" numFmtId="0">
      <sharedItems containsNonDate="0" containsString="0" containsBlank="1"/>
    </cacheField>
    <cacheField name="% AVANCE2" numFmtId="9">
      <sharedItems/>
    </cacheField>
    <cacheField name="META PROGRAMADA3" numFmtId="0">
      <sharedItems containsDate="1" containsBlank="1" containsMixedTypes="1" minDate="1899-12-31T00:00:00" maxDate="1899-12-30T00:00:00"/>
    </cacheField>
    <cacheField name="META ALCANZADA3" numFmtId="0">
      <sharedItems containsBlank="1"/>
    </cacheField>
    <cacheField name="% AVANCE3" numFmtId="9">
      <sharedItems/>
    </cacheField>
    <cacheField name="META PROGRAMADA4" numFmtId="0">
      <sharedItems containsDate="1" containsBlank="1" containsMixedTypes="1" minDate="1899-12-31T00:00:00" maxDate="1900-01-01T10:21:04"/>
    </cacheField>
    <cacheField name="META ALCANZADA4" numFmtId="0">
      <sharedItems containsBlank="1"/>
    </cacheField>
    <cacheField name="% AVANCE4" numFmtId="9">
      <sharedItems/>
    </cacheField>
    <cacheField name="META TOTAL" numFmtId="0">
      <sharedItems containsBlank="1" containsMixedTypes="1" containsNumber="1" minValue="0" maxValue="2178193296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1">
  <r>
    <s v="Estrategias de ejes."/>
    <x v="0"/>
    <x v="0"/>
    <s v="Jefe de Oficina de Control Disciplinario."/>
    <s v="OCD"/>
    <s v="IPI"/>
    <s v="Adelantar actividades mensuales de prevención diseñadas por la OCD a través de las estratégias que considere pertinentes (flash IDU, Recomendaciones, Capacitaciones etc), para redicir el riesgo en relacion a que los sujetos disciplinarios incurran por desconocimiento en conductas que puedan constituir falta disciplinaria."/>
    <s v="((Número de actividades efectuadas / actividades programadas)*100)"/>
    <m/>
    <s v="Mejoramiento Continuo."/>
    <s v="Oscar Cortés Manrique"/>
    <m/>
    <m/>
    <s v=""/>
    <n v="0.54"/>
    <m/>
    <s v=""/>
    <n v="0.54"/>
    <m/>
    <s v=""/>
    <n v="0.54"/>
    <m/>
    <s v=""/>
    <m/>
  </r>
  <r>
    <s v="Liderazgo."/>
    <x v="1"/>
    <x v="1"/>
    <s v="Jefe de Oficina de Control Interno."/>
    <s v="OCI"/>
    <s v="FCE"/>
    <s v="100% Porcentaje de cumplimeinto del programa"/>
    <s v="Porcentaje de cumplimiento"/>
    <m/>
    <s v="Evaluación y Control."/>
    <s v="JEFE OFICINA"/>
    <n v="1"/>
    <n v="1"/>
    <n v="1"/>
    <n v="1"/>
    <m/>
    <s v=""/>
    <n v="1"/>
    <m/>
    <s v=""/>
    <n v="1"/>
    <m/>
    <s v=""/>
    <n v="1"/>
  </r>
  <r>
    <s v="Estrategias de ejes."/>
    <x v="0"/>
    <x v="0"/>
    <s v="Jefe de Oficina de Control Interno."/>
    <s v="OCI"/>
    <s v="IPE"/>
    <s v="Iniciativa estrategica cumplida al 100%"/>
    <s v="Número de piezas presentadas/Número de piezas proyectadas"/>
    <m/>
    <s v="Evaluación y Control."/>
    <s v="JEFE OFICINA"/>
    <m/>
    <m/>
    <s v=""/>
    <n v="6"/>
    <m/>
    <s v=""/>
    <n v="5"/>
    <m/>
    <s v=""/>
    <n v="4"/>
    <m/>
    <s v=""/>
    <m/>
  </r>
  <r>
    <s v="Estrategias de ejes."/>
    <x v="2"/>
    <x v="0"/>
    <s v="Jefe de Oficina de Control Interno."/>
    <s v="OCI"/>
    <s v="IPE"/>
    <s v="Reporte de los planes de mejoramiento internos en forma oportuna"/>
    <s v="(Reporte entregado dentro de los primeros 8 días calendarios / Reporte por entregar) * 100"/>
    <m/>
    <s v="Mejoramiento continuo"/>
    <s v="JEFE OFICINA"/>
    <m/>
    <m/>
    <s v=""/>
    <n v="1"/>
    <m/>
    <s v=""/>
    <n v="1"/>
    <m/>
    <s v=""/>
    <n v="1"/>
    <m/>
    <s v=""/>
    <m/>
  </r>
  <r>
    <s v="Estrategias de ejes."/>
    <x v="2"/>
    <x v="0"/>
    <s v="Jefe de Oficina de Control Interno."/>
    <s v="OCI"/>
    <s v="IPE"/>
    <s v="Reporte de los planes de mejoramiento externos en forma oportuna"/>
    <s v="(Reporte entregado dentro de los primeros 8 días calendarios / Reporte por entregar) * 100"/>
    <m/>
    <s v="Mejoramiento continuo"/>
    <s v="JEFE OFICINA"/>
    <m/>
    <m/>
    <s v=""/>
    <n v="1"/>
    <m/>
    <s v=""/>
    <n v="1"/>
    <m/>
    <s v=""/>
    <n v="1"/>
    <m/>
    <s v=""/>
    <m/>
  </r>
  <r>
    <s v="Liderazgo."/>
    <x v="1"/>
    <x v="2"/>
    <s v="Jefe de Oficina de Atención al Ciudadano."/>
    <s v="OTC"/>
    <s v="FCE"/>
    <s v="Objetivos del SIG implementados"/>
    <s v="(Actividades Terminadas por subsistema / Actividades planeadas por subsistema) * 100"/>
    <m/>
    <s v="Gestión Ambiental, Calidad y SST."/>
    <s v="Diana Carolina Ramirez"/>
    <m/>
    <m/>
    <s v=""/>
    <n v="80"/>
    <m/>
    <s v=""/>
    <n v="80"/>
    <m/>
    <s v=""/>
    <n v="80"/>
    <m/>
    <s v=""/>
    <n v="60"/>
  </r>
  <r>
    <s v="Liderazgo."/>
    <x v="3"/>
    <x v="3"/>
    <s v="Jefe de Oficina de Atención al Ciudadano."/>
    <s v="OTC"/>
    <s v="FCE"/>
    <s v="Planes de Articulación interinstitucional (Gestión Social y Servicio a la Ciudadania)"/>
    <s v="Avance en la implementación del Plan de Articulación en 6 proyectos de la Entidad"/>
    <m/>
    <s v="Gestión Social y Participación Ciudadana."/>
    <s v="Julio César Higuera"/>
    <m/>
    <m/>
    <s v=""/>
    <n v="0.3"/>
    <m/>
    <s v=""/>
    <n v="0.5"/>
    <m/>
    <s v=""/>
    <n v="0.2"/>
    <m/>
    <s v=""/>
    <n v="1"/>
  </r>
  <r>
    <s v="Credibilidad y reconocimiento."/>
    <x v="4"/>
    <x v="4"/>
    <s v="Jefe de Oficina de Atención al Ciudadano."/>
    <s v="OTC"/>
    <s v="FCE"/>
    <s v="Derechos de Petición respondidos con oportunidad"/>
    <s v="Derechos de petición respondidos dentro términos / Derechos de Petición Radicados"/>
    <m/>
    <s v="Gestión Social y Participación Ciudadana."/>
    <s v="Diana Patricia Ramirez"/>
    <m/>
    <m/>
    <s v=""/>
    <n v="1"/>
    <m/>
    <s v=""/>
    <n v="1"/>
    <m/>
    <s v=""/>
    <n v="1"/>
    <m/>
    <s v=""/>
    <n v="0.75"/>
  </r>
  <r>
    <s v="Credibilidad y reconocimiento."/>
    <x v="5"/>
    <x v="5"/>
    <s v="Jefe de Oficina de Atención al Ciudadano."/>
    <s v="OTC"/>
    <s v="FCE"/>
    <s v="Satisfacción ciudadana frente a la atención por canales"/>
    <s v="N° de ciudadanos que calificaron positivamente la atención y servicio ofrecido/ total de ciudadanos encuestados. "/>
    <m/>
    <s v="Gestión Social y Participación Ciudadana."/>
    <s v="Luisa Fda Aguilar"/>
    <m/>
    <m/>
    <s v=""/>
    <n v="85"/>
    <m/>
    <s v=""/>
    <n v="86"/>
    <m/>
    <s v=""/>
    <n v="87"/>
    <m/>
    <s v=""/>
    <n v="64.5"/>
  </r>
  <r>
    <s v="Estrategias de ejes."/>
    <x v="6"/>
    <x v="6"/>
    <s v="Jefe de Oficina de Atención al Ciudadano."/>
    <s v="OTC"/>
    <s v="IPE"/>
    <s v="Actualización e implementación del marco de acción de la política de gestión social y servicio a la ciudadanía"/>
    <s v="Avance en la implementación del marco de acción de la política de gestión social y participación ciudadana"/>
    <m/>
    <s v="Gestión Social y Participación Ciudadana."/>
    <s v="Rodrigo Flores"/>
    <m/>
    <m/>
    <s v=""/>
    <n v="0.2"/>
    <m/>
    <s v=""/>
    <n v="0.4"/>
    <m/>
    <s v=""/>
    <n v="0.4"/>
    <m/>
    <s v=""/>
    <n v="1"/>
  </r>
  <r>
    <s v="Estrategias de ejes."/>
    <x v="6"/>
    <x v="7"/>
    <s v="Jefe de Oficina de Atención al Ciudadano."/>
    <s v="OTC"/>
    <s v="IPE"/>
    <s v="Integración de los sistemas de información del IDU (BACHUÉ y ORFEO) con el Sistema Distrital de Quejas y Soluciones – SDQS."/>
    <s v="Integración Bachué y SDQS (2017) e Integración Orfeo y SDQS (2019)"/>
    <m/>
    <s v="Gestión Social y Participación Ciudadana."/>
    <s v="Richard Pinzon"/>
    <m/>
    <m/>
    <s v=""/>
    <n v="2"/>
    <m/>
    <s v=""/>
    <m/>
    <m/>
    <s v=""/>
    <n v="1"/>
    <m/>
    <s v=""/>
    <n v="3"/>
  </r>
  <r>
    <s v="Estrategias de ejes."/>
    <x v="6"/>
    <x v="8"/>
    <s v="Jefe de Oficina de Atención al Ciudadano."/>
    <s v="OTC"/>
    <s v="IPE"/>
    <s v="Satisfacción con los proyectos IDU como aporte en la mejoría de calidad de vida de los ciudadanos"/>
    <s v="60 puntos o más en el Indice de Satisfacción de los proyectos IDU culminados"/>
    <m/>
    <s v="Gestión Social y Participación Ciudadana."/>
    <s v="Rodrigo Flores"/>
    <m/>
    <m/>
    <s v=""/>
    <n v="60"/>
    <m/>
    <s v=""/>
    <n v="0.6"/>
    <m/>
    <s v=""/>
    <n v="0.6"/>
    <m/>
    <s v=""/>
    <n v="60"/>
  </r>
  <r>
    <s v="Estrategias de ejes."/>
    <x v="0"/>
    <x v="9"/>
    <s v="Jefe de Oficina de Atención al Ciudadano."/>
    <s v="OTC"/>
    <s v="IPI"/>
    <s v="Estrategia de Rendicion de cuentas del PAAC"/>
    <s v="Actividades Ejecutadas RC/Actividades programadas RC *100"/>
    <m/>
    <s v="Comunicaciones."/>
    <s v="Luisa Fda Aguilar"/>
    <m/>
    <m/>
    <s v=""/>
    <n v="1"/>
    <m/>
    <s v=""/>
    <n v="1"/>
    <m/>
    <s v=""/>
    <n v="1"/>
    <m/>
    <s v=""/>
    <n v="1"/>
  </r>
  <r>
    <s v="Estrategias de ejes."/>
    <x v="6"/>
    <x v="8"/>
    <s v="Jefe de Oficina Asesora de Comunicaciones."/>
    <s v="OAC"/>
    <s v="IPI"/>
    <s v="Piezas de comunicación solicitadas por el area responsable de la gestión social, divulgar qué se está logrando la apropiación ciudadana, Indices de percepción, divulgar los resultados"/>
    <s v="(No. De piezas de comunicación elaboradas / No. De piezas de comunicación solicitadas)*100"/>
    <m/>
    <s v="Comunicaciones."/>
    <s v="Olga Lucía López"/>
    <m/>
    <m/>
    <s v=""/>
    <n v="1"/>
    <m/>
    <s v=""/>
    <n v="1"/>
    <m/>
    <s v=""/>
    <n v="1"/>
    <m/>
    <s v=""/>
    <n v="3"/>
  </r>
  <r>
    <s v="Estrategias de ejes."/>
    <x v="0"/>
    <x v="9"/>
    <s v="Jefe de Oficina Asesora de Comunicaciones."/>
    <s v="OAC"/>
    <s v="IPE"/>
    <s v="Campañas de comunicación que se adelanten en medios internos y externos."/>
    <s v="(Número de campañas realizadas  / Número de campañas programadas)*100"/>
    <m/>
    <s v="Comunicaciones."/>
    <s v="José Guillermo Rodríguez"/>
    <n v="3"/>
    <n v="3"/>
    <n v="1"/>
    <n v="4"/>
    <m/>
    <s v=""/>
    <n v="4"/>
    <m/>
    <s v=""/>
    <n v="4"/>
    <m/>
    <s v=""/>
    <n v="15"/>
  </r>
  <r>
    <s v="Estrategias de cierre de brechas."/>
    <x v="7"/>
    <x v="10"/>
    <s v="Jefe de Oficina Asesora de Comunicaciones."/>
    <s v="OAC"/>
    <s v="IPI"/>
    <s v="Piezas de comunicación solicitadas por la Dirección Tecnica Administrativa y Financiera"/>
    <s v="(No. De piezas de comunicación elaboradas / No. De piezas de comunicación solicitadas)*100"/>
    <m/>
    <s v="Comunicaciones."/>
    <s v="Olga Lucía López"/>
    <m/>
    <m/>
    <s v=""/>
    <n v="1"/>
    <m/>
    <s v=""/>
    <n v="1"/>
    <m/>
    <s v=""/>
    <n v="1"/>
    <m/>
    <s v=""/>
    <n v="3"/>
  </r>
  <r>
    <s v="Estrategias de ejes."/>
    <x v="6"/>
    <x v="6"/>
    <s v="Jefe de Oficina Asesora de Comunicaciones."/>
    <s v="OAC"/>
    <s v="IPI"/>
    <s v="Piezas de comunicación solicitadas por el area responsable de la gestión social"/>
    <s v="(No. De piezas de comunicación elaboradas / No. De piezas de comunicación solicitadas)*100"/>
    <m/>
    <s v="Comunicaciones."/>
    <s v="Olga Lucía López"/>
    <m/>
    <m/>
    <s v=""/>
    <n v="1"/>
    <m/>
    <s v=""/>
    <n v="1"/>
    <m/>
    <s v=""/>
    <n v="1"/>
    <m/>
    <s v=""/>
    <n v="3"/>
  </r>
  <r>
    <s v="Estrategias de ejes."/>
    <x v="6"/>
    <x v="7"/>
    <s v="Jefe de Oficina Asesora de Comunicaciones."/>
    <s v="OAC"/>
    <s v="IPI"/>
    <s v="Acciones de divulgación de tramites y servicios de IDU, solicitadas por el area responsable de la gestión social "/>
    <s v="(No. De acciones realizadas / No. De accines solicitadas)*100"/>
    <m/>
    <s v="Comunicaciones."/>
    <s v="Olga Lucía López"/>
    <m/>
    <m/>
    <s v=""/>
    <n v="1"/>
    <m/>
    <s v=""/>
    <n v="1"/>
    <m/>
    <s v=""/>
    <n v="1"/>
    <m/>
    <s v=""/>
    <n v="3"/>
  </r>
  <r>
    <s v="Liderazgo."/>
    <x v="1"/>
    <x v="11"/>
    <s v="Jefe de Oficina Asesora de Planeación."/>
    <s v="OAP"/>
    <s v="FCE"/>
    <s v="Proyecto de presupuesto "/>
    <s v="No de acciones programadas/No de acciones ejecutadas*100"/>
    <m/>
    <s v="Planeación Estratégica."/>
    <s v="Cristina Navarro"/>
    <n v="1"/>
    <m/>
    <s v=""/>
    <n v="1"/>
    <m/>
    <s v=""/>
    <n v="1"/>
    <m/>
    <s v=""/>
    <n v="1"/>
    <m/>
    <s v=""/>
    <n v="1"/>
  </r>
  <r>
    <s v="Estrategias de ejes."/>
    <x v="8"/>
    <x v="12"/>
    <s v="Jefe de Oficina Asesora de Planeación."/>
    <s v="OAP"/>
    <s v="IPI"/>
    <s v="Estructuración, formulación y documentación del modelo de gerencia de proyectos del IDU bajo los lineamientos del PMI, así como su documentación en un Manual de Gestión de Proyectos corporativo"/>
    <s v="# de áreas de conocimiento del PMI efectivamente incluidas en el modelo de gerencia de proyectos corporativo / # total de áreas de conocimiento del PMI_x000a__x000a_El plan gradual consiste en tener efectivamente incluidas en el modelo de gerencia de proyectos corporativo cuatro (4) áreas de conocimiento del PMI en el año 1 (integración, alcance, tiempo y costo) y las demás seis (6) áreas de conocimiento en el año 2 (calidad, recursos humanos, comunicaciones, riesgos, adquisiciones e interesados)"/>
    <m/>
    <s v="Gestión Integral de Proyectos."/>
    <s v="Erick Villanueva"/>
    <n v="0.4"/>
    <m/>
    <s v=""/>
    <n v="1"/>
    <m/>
    <s v=""/>
    <n v="1"/>
    <m/>
    <s v=""/>
    <n v="1"/>
    <m/>
    <s v=""/>
    <n v="1"/>
  </r>
  <r>
    <s v="Liderazgo."/>
    <x v="1"/>
    <x v="2"/>
    <s v="Jefe de Oficina Asesora de Planeación."/>
    <s v="OAP"/>
    <s v="FCE"/>
    <s v="Objetivos del SIG implementados"/>
    <s v="(Actividades Terminadas por subsistema / Actividades planeadas por subsistema) * 100"/>
    <m/>
    <s v="Gestión Ambiental, Calidad y SST."/>
    <s v="Carlos Campos"/>
    <n v="0.8"/>
    <m/>
    <s v=""/>
    <n v="0.8"/>
    <m/>
    <s v=""/>
    <n v="0.8"/>
    <m/>
    <s v=""/>
    <n v="0.8"/>
    <m/>
    <s v=""/>
    <n v="0.8"/>
  </r>
  <r>
    <s v="Estrategias de ejes."/>
    <x v="0"/>
    <x v="13"/>
    <s v="Jefe de Oficina Asesora de Planeación."/>
    <s v="OAP"/>
    <s v="IPE"/>
    <s v="Modelo de procesos Definido e implementado"/>
    <s v="Productos del Modelo de Procesos implementados / Productos del plan de Acción (MP) programados * 100%"/>
    <m/>
    <s v="Gestión Ambiental, Calidad y SST."/>
    <s v="John Quiroga"/>
    <n v="0"/>
    <m/>
    <s v=""/>
    <n v="0.4"/>
    <m/>
    <s v=""/>
    <n v="0.3"/>
    <m/>
    <s v=""/>
    <n v="0.3"/>
    <m/>
    <s v=""/>
    <n v="1"/>
  </r>
  <r>
    <s v="Liderazgo."/>
    <x v="1"/>
    <x v="14"/>
    <s v="Jefe de Oficina Asesora de Planeación."/>
    <s v="OAP"/>
    <s v="FCI"/>
    <s v="Planes de mejoramiento efectivos"/>
    <s v="100% - (# hallazgos de auditoria por subsistema/Línea Base por subsistema * 100)_x000a__x000a_Línea base: Número de hallazgos de la auditoria realizada en 2016 o el primer ciclo de auditoria interna_x000a_El indicador agregado se cálcula promediando el resultado por subsistema."/>
    <m/>
    <s v="Gestión Ambiental, Calidad y SST."/>
    <s v="Carlos Campos"/>
    <m/>
    <m/>
    <s v=""/>
    <n v="0.4"/>
    <m/>
    <s v=""/>
    <n v="0.4"/>
    <m/>
    <s v=""/>
    <n v="0.4"/>
    <m/>
    <s v=""/>
    <n v="0.4"/>
  </r>
  <r>
    <s v="Estrategias de ejes."/>
    <x v="6"/>
    <x v="15"/>
    <s v="Jefe de Oficina Asesora de Planeación."/>
    <s v="OAP"/>
    <s v="FCE"/>
    <s v="Asignación de recursos para la ejecución del componente social y de servicio a la ciudadanía de la Entidad como politica de programación presupuestal"/>
    <s v="Recursos asignados para la gestión social y de servicio a la cidadanía/Recursos solicitados para el componente social y de servicio a la ciudadanía *100"/>
    <m/>
    <s v="Planeación Estratégica."/>
    <s v="Adriana Parra"/>
    <m/>
    <m/>
    <s v=""/>
    <n v="1"/>
    <m/>
    <s v=""/>
    <n v="1"/>
    <m/>
    <s v=""/>
    <n v="1"/>
    <m/>
    <s v=""/>
    <n v="1"/>
  </r>
  <r>
    <s v="Liderazgo."/>
    <x v="1"/>
    <x v="16"/>
    <s v="Jefe de Oficina Asesora de Planeación."/>
    <s v="OAP"/>
    <s v="FCI"/>
    <s v="Utilización de métricas de Valor Ganado (ej.: Schedule Performance Index - SPI, Cost Performance Index - CPI) como herramienta para la generación de alarmas tempranas sobre el estado de los proyectos_x000a__x000a_NOTA: Para los proyectos en etapa de Factibilidad y/o Diseño sólo se monitorearán las métricas de Valor Ganado asociadas con el tiempo, mientras que para los proyectos en etapa de Construcción y/o Conservación se monitorearán métricas asociadas con el tiempo y el costo."/>
    <s v="# de proyectos de infraestructura estratégicos con monitoreo de métricas de Valor Ganado / # total de proyectos de infraestructura estratégicos"/>
    <m/>
    <s v="Gestión Integral de Proyectos."/>
    <s v="Erick Villanueva"/>
    <m/>
    <m/>
    <s v=""/>
    <m/>
    <m/>
    <s v=""/>
    <n v="1"/>
    <m/>
    <s v=""/>
    <n v="1"/>
    <m/>
    <s v=""/>
    <n v="1"/>
  </r>
  <r>
    <s v="Liderazgo."/>
    <x v="1"/>
    <x v="17"/>
    <s v="Jefe de Oficina Asesora de Planeación."/>
    <s v="OAP"/>
    <s v="FCI"/>
    <s v="Informe de ejecución presupuestal por vigencia"/>
    <s v="Recursos ejecutados por la dependencia/Recursos programados por la Dependencia *100"/>
    <m/>
    <s v="Planeación Estratégica."/>
    <s v="Cristina Navarro / Adriana Parra"/>
    <n v="1"/>
    <m/>
    <s v=""/>
    <n v="1"/>
    <m/>
    <s v=""/>
    <n v="1"/>
    <m/>
    <s v=""/>
    <n v="1"/>
    <m/>
    <s v=""/>
    <n v="1"/>
  </r>
  <r>
    <s v="Liderazgo."/>
    <x v="3"/>
    <x v="3"/>
    <s v="Subdirector(a) General de Desarrollo Urbano."/>
    <s v="SGDU"/>
    <s v="FCE"/>
    <s v="Propuestas de convenios marco para generar los estudios previos con las Empresas de Servicios Públicos"/>
    <s v="No. de propuestas de convenios generadas_x000a_/ _x000a_No. total de propuestas de convenios marco programadas * 100"/>
    <m/>
    <s v="Gestión Interinstitucional."/>
    <s v="Profesional SGDU y equipo de contratistas"/>
    <n v="3"/>
    <n v="3"/>
    <n v="1"/>
    <n v="4"/>
    <m/>
    <s v=""/>
    <n v="0"/>
    <m/>
    <s v=""/>
    <n v="0"/>
    <m/>
    <s v=""/>
    <n v="7"/>
  </r>
  <r>
    <s v="Liderazgo."/>
    <x v="3"/>
    <x v="3"/>
    <s v="Subdirector(a) General de Desarrollo Urbano."/>
    <s v="SGDU"/>
    <s v="FCE"/>
    <s v="Actualización Guía de Coordinación IDU, ESP y TIC en Proyectos de Infraestructura de Transporte Público"/>
    <s v="No. de documentos actualizados_x000a_/_x000a_No. total de documentos programados * 100"/>
    <m/>
    <s v="Gestión Interinstitucional."/>
    <s v="Profesional SGDU y equipo de contratistas"/>
    <m/>
    <m/>
    <s v=""/>
    <n v="1"/>
    <m/>
    <s v=""/>
    <n v="0"/>
    <m/>
    <s v=""/>
    <n v="0"/>
    <m/>
    <s v=""/>
    <n v="1"/>
  </r>
  <r>
    <s v="Liderazgo."/>
    <x v="3"/>
    <x v="3"/>
    <s v="Subdirector(a) General de Desarrollo Urbano."/>
    <s v="SGDU"/>
    <s v="FCE"/>
    <s v="Estudios previos con terceros "/>
    <s v="No. de estudios previos generados _x000a_/ _x000a_No. total de estudios previos programados *100"/>
    <m/>
    <s v="Gestión Interinstitucional."/>
    <s v="Equipo de profesionales y contratistas SGDU"/>
    <n v="5"/>
    <n v="5"/>
    <n v="1"/>
    <n v="8"/>
    <m/>
    <s v=""/>
    <n v="8"/>
    <m/>
    <s v=""/>
    <n v="8"/>
    <m/>
    <s v=""/>
    <n v="29"/>
  </r>
  <r>
    <s v="Liderazgo."/>
    <x v="3"/>
    <x v="3"/>
    <s v="Subdirector(a) General de Desarrollo Urbano."/>
    <s v="SGDU"/>
    <s v="FCE"/>
    <s v="Identificación de compromisos de los actos administrativos adoptados en virtud de cargas urbanísticas"/>
    <s v="No. de actos administrativos revisados_x000a_/_x000a_No. total de actos administrativos programados *100"/>
    <m/>
    <s v="Gestión Interinstitucional."/>
    <s v="Equipo de profesionales y contratistas SGDU"/>
    <m/>
    <s v=" "/>
    <s v=""/>
    <n v="50"/>
    <m/>
    <s v=""/>
    <n v="70"/>
    <m/>
    <s v=""/>
    <n v="80"/>
    <m/>
    <s v=""/>
    <n v="200"/>
  </r>
  <r>
    <s v="Liderazgo."/>
    <x v="3"/>
    <x v="3"/>
    <s v="Subdirector(a) General de Desarrollo Urbano."/>
    <s v="SGDU"/>
    <s v="FCE"/>
    <s v="Documento para otorgamiento de Permisos Voluntarios"/>
    <s v="No. de documentos generados_x000a_ /_x000a_No. total de documentos programados * 100"/>
    <m/>
    <s v="Gestión Interinstitucional."/>
    <s v="Profesional SGDU"/>
    <m/>
    <s v=" "/>
    <s v=""/>
    <n v="1"/>
    <m/>
    <s v=""/>
    <m/>
    <m/>
    <s v=""/>
    <n v="0"/>
    <m/>
    <s v=""/>
    <n v="1"/>
  </r>
  <r>
    <s v="Liderazgo."/>
    <x v="3"/>
    <x v="18"/>
    <s v="Subdirector(a) General de Desarrollo Urbano."/>
    <s v="SGDU"/>
    <s v="FCE"/>
    <s v="Estructuración acuerdos de APP de iniciativa pública"/>
    <s v="No. de procesos estructurados_x000a_/_x000a_No. total de procesos programados * 100"/>
    <m/>
    <s v="Gestión Interinstitucional."/>
    <s v="Equipo de contratistas SGDU"/>
    <m/>
    <m/>
    <s v=""/>
    <n v="7"/>
    <m/>
    <s v=""/>
    <n v="0"/>
    <m/>
    <s v=""/>
    <n v="0"/>
    <m/>
    <s v=""/>
    <n v="7"/>
  </r>
  <r>
    <s v="Liderazgo."/>
    <x v="3"/>
    <x v="18"/>
    <s v="Subdirector(a) General de Desarrollo Urbano."/>
    <s v="SGDU"/>
    <s v="FCE"/>
    <s v="Evaluación propuestas de APP de iniciativa privada"/>
    <s v="No. de propuestas evaluadas_x000a_/_x000a_No. total de propuestas de APP programadas * 100"/>
    <m/>
    <s v="Gestión Interinstitucional."/>
    <s v="Equipo de contratistas SGDU"/>
    <m/>
    <m/>
    <s v=""/>
    <n v="5"/>
    <m/>
    <s v=""/>
    <n v="0"/>
    <m/>
    <s v=""/>
    <n v="0"/>
    <m/>
    <s v=""/>
    <n v="5"/>
  </r>
  <r>
    <s v="Liderazgo."/>
    <x v="9"/>
    <x v="19"/>
    <s v="Director(a) Técnico(a) Estratégica."/>
    <s v="DTE"/>
    <s v="FCI"/>
    <s v="Base de datos SIGIDU actualizada con la información del inventario y diagnostico de la infraestructura vial y espacio publico, entregada por contratista IDU y terceros."/>
    <s v="(Numero de elementos actualizados/Numero de elementos recibidos) x 100% "/>
    <m/>
    <s v="Innovación y Gestión del Conocimiento."/>
    <s v="SIIPVIALES Componente Geomatica_x000a_Componente Innovación"/>
    <m/>
    <m/>
    <s v=""/>
    <n v="1"/>
    <m/>
    <s v=""/>
    <n v="1"/>
    <m/>
    <s v=""/>
    <n v="1"/>
    <m/>
    <s v=""/>
    <n v="1"/>
  </r>
  <r>
    <s v="Liderazgo."/>
    <x v="9"/>
    <x v="19"/>
    <s v="Director(a) Técnico(a) Estratégica."/>
    <s v="DTE"/>
    <s v="FCI"/>
    <s v="Consultoria para  la actualización del inventario y diagnostico realizado de los elementos del sistema de movilidad y espacio público de la ciudad."/>
    <s v="(% de avance de la consultoría para la actualización del inventario y para realizar el diagnóstico de los elementos del sistema de movilidad y espacio público de la ciudad) / (Total contratado)*100"/>
    <m/>
    <s v="Innovación y Gestión del Conocimiento."/>
    <s v="SIIPVIALES Componente Innovación"/>
    <m/>
    <m/>
    <s v=""/>
    <n v="0.2"/>
    <m/>
    <s v=""/>
    <n v="0.8"/>
    <m/>
    <s v=""/>
    <m/>
    <m/>
    <s v=""/>
    <n v="1"/>
  </r>
  <r>
    <s v="Liderazgo."/>
    <x v="9"/>
    <x v="19"/>
    <s v="Director(a) Técnico(a) Estratégica."/>
    <s v="DTE"/>
    <s v="FCI"/>
    <s v="Visor Directorio de Proveedores IDU"/>
    <s v="(Número de actualizaciones anuales realizadas del Directorio de Proveedores) / ( Total programado en la vigrncia)*100"/>
    <m/>
    <s v="Innovación y Gestión del Conocimiento."/>
    <s v="SIIPVIALES Componente Directorio de Proveedores - Ambiental"/>
    <n v="24"/>
    <n v="24"/>
    <n v="1"/>
    <n v="24"/>
    <m/>
    <s v=""/>
    <n v="24"/>
    <m/>
    <s v=""/>
    <n v="24"/>
    <m/>
    <s v=""/>
    <n v="72"/>
  </r>
  <r>
    <s v="Liderazgo."/>
    <x v="9"/>
    <x v="19"/>
    <s v="Director(a) Técnico(a) Estratégica."/>
    <s v="DTE"/>
    <s v="FCI"/>
    <s v="Base de datos de precios de referencia actualizada"/>
    <s v="Número de actualizaciones de la base de datos de precios de referencia realizadas anualmente."/>
    <m/>
    <s v="Innovación y Gestión del Conocimiento."/>
    <s v="SIIPVIALES Componente económico"/>
    <n v="2"/>
    <n v="2"/>
    <n v="1"/>
    <n v="2"/>
    <m/>
    <s v=""/>
    <n v="2"/>
    <m/>
    <s v=""/>
    <n v="2"/>
    <m/>
    <s v=""/>
    <n v="6"/>
  </r>
  <r>
    <s v="Liderazgo."/>
    <x v="9"/>
    <x v="19"/>
    <s v="Director(a) Técnico(a) Estratégica."/>
    <s v="DTE"/>
    <s v="FCI"/>
    <s v="Sistema experto, fortalecido con información relacionada con presupuesto de contratos en sus diferentes fases del ciclo de vida de los proyectos"/>
    <s v="(Número de contratos incluidos en el sistema experto) / (Total de contratos programados) *100"/>
    <m/>
    <s v="Innovación y Gestión del Conocimiento."/>
    <s v="Martha Yaneth Vargas Romero"/>
    <n v="39"/>
    <n v="39"/>
    <n v="1"/>
    <n v="20"/>
    <m/>
    <s v=""/>
    <n v="20"/>
    <m/>
    <s v=""/>
    <n v="20"/>
    <m/>
    <s v=""/>
    <n v="60"/>
  </r>
  <r>
    <s v="Liderazgo."/>
    <x v="9"/>
    <x v="19"/>
    <s v="Director(a) Técnico(a) Estratégica."/>
    <s v="DTE"/>
    <s v="FCI"/>
    <s v="Documento tecnico del Software para la actualización y administración de: Insumos, APUS, Capitulo de presupuestos, Sistema experto, Indice de precios de referencia, laboratorio de ICCP, Directorio de proveedores"/>
    <s v="Documento tecnico para la adquisición de software para administración, actualización y manejo de la base de datos de precios de referencia"/>
    <m/>
    <s v="Innovación y Gestión del Conocimiento."/>
    <s v="SIIPVIALES Componente económico"/>
    <m/>
    <m/>
    <s v=""/>
    <n v="1"/>
    <m/>
    <s v=""/>
    <m/>
    <m/>
    <s v=""/>
    <m/>
    <m/>
    <s v=""/>
    <n v="1"/>
  </r>
  <r>
    <s v="Liderazgo."/>
    <x v="9"/>
    <x v="19"/>
    <s v="Director(a) Técnico(a) Estratégica."/>
    <s v="DTE"/>
    <s v="FCI"/>
    <s v="Base de datos SIG IDU actualizada con la información de reservas viales y reportes de seguimiento enviados por las areas tecnicas."/>
    <s v="Número de requerimientos atendidos (Sistema de Información Geográfico) / Número de requerimientos recibidos  (Sistema de Información Geográfico)* 100%"/>
    <m/>
    <s v="Innovación y Gestión del Conocimiento."/>
    <s v="SIIPVIALES Componente Geomatica"/>
    <n v="1"/>
    <n v="1"/>
    <n v="1"/>
    <n v="1"/>
    <m/>
    <s v=""/>
    <n v="1"/>
    <m/>
    <s v=""/>
    <n v="1"/>
    <m/>
    <s v=""/>
    <n v="1"/>
  </r>
  <r>
    <s v="Liderazgo."/>
    <x v="9"/>
    <x v="19"/>
    <s v="Director(a) Técnico(a) Estratégica."/>
    <s v="DTE"/>
    <s v="FCI"/>
    <s v="Contratos revisados (Estándar geográfico IDU)"/>
    <s v="Número de contratos revisados(Estándar geográfico IDU) / Número de contratos recibidos x 100%"/>
    <m/>
    <s v="Innovación y Gestión del Conocimiento."/>
    <s v="SIIPVIALES Componente Geomatica_x000a_Luis Hernán Pérez Silva"/>
    <m/>
    <m/>
    <s v=""/>
    <n v="1"/>
    <m/>
    <s v=""/>
    <n v="1"/>
    <m/>
    <s v=""/>
    <n v="1"/>
    <m/>
    <s v=""/>
    <n v="1"/>
  </r>
  <r>
    <s v="Liderazgo."/>
    <x v="9"/>
    <x v="19"/>
    <s v="Director(a) Técnico(a) Estratégica."/>
    <s v="DTE"/>
    <s v="FCI"/>
    <s v="Número de hectáreas rurales revisadas y capturadas"/>
    <s v="Número de hectáreas rurales revisadas y capturadas/ total del área rural x 100%"/>
    <m/>
    <s v="Innovación y Gestión del Conocimiento."/>
    <s v="SIIPVIALES Componente Geomatica_x000a_Luis Hernán Pérez Silva"/>
    <m/>
    <m/>
    <s v=""/>
    <n v="1"/>
    <m/>
    <s v=""/>
    <m/>
    <m/>
    <s v=""/>
    <m/>
    <m/>
    <s v=""/>
    <n v="1"/>
  </r>
  <r>
    <s v="Liderazgo."/>
    <x v="9"/>
    <x v="19"/>
    <s v="Director(a) Técnico(a) Estratégica."/>
    <s v="DTE"/>
    <s v="FCI"/>
    <s v="Anexo tecnico para el Licenciamiento de imágenes de satélite al IDU."/>
    <s v="Documento anexo tecnico de adquisición del Licenciamiento de imágenes de satélite al IDU."/>
    <m/>
    <s v="Innovación y Gestión del Conocimiento."/>
    <s v="SIIPVIALES Componente Geomatica"/>
    <m/>
    <m/>
    <s v=""/>
    <n v="1"/>
    <m/>
    <s v=""/>
    <m/>
    <m/>
    <s v=""/>
    <m/>
    <m/>
    <s v=""/>
    <n v="1"/>
  </r>
  <r>
    <s v="Liderazgo."/>
    <x v="9"/>
    <x v="19"/>
    <s v="Director(a) Técnico(a) Estratégica."/>
    <s v="DTE"/>
    <s v="FCI"/>
    <s v="Servicios Web y/o aplicaciones geográficas actualizadas o creadas"/>
    <s v="(Número de servicios Web y/o aplicaciones geográficas actualizadas y/o creadas) /_x000a_(Número de servicios Web y/o aplicaciones geográficas programadas)*100"/>
    <m/>
    <s v="Innovación y Gestión del Conocimiento."/>
    <s v="SIIPVIALES Componente Geomatica"/>
    <m/>
    <m/>
    <s v=""/>
    <n v="12"/>
    <m/>
    <s v=""/>
    <n v="12"/>
    <m/>
    <s v=""/>
    <n v="12"/>
    <m/>
    <s v=""/>
    <n v="12"/>
  </r>
  <r>
    <s v="Liderazgo."/>
    <x v="9"/>
    <x v="19"/>
    <s v="Director(a) Técnico(a) Estratégica."/>
    <s v="DTE"/>
    <s v="FCI"/>
    <s v="Divulgaciones nuevos saberes"/>
    <s v="(Número de socializaciones realizadas) / (Número de socializaciones programadas)*100"/>
    <m/>
    <s v="Gestión Interinstitucional."/>
    <s v="DTE"/>
    <m/>
    <m/>
    <s v=""/>
    <n v="18"/>
    <m/>
    <s v=""/>
    <n v="18"/>
    <m/>
    <s v=""/>
    <n v="18"/>
    <m/>
    <s v=""/>
    <n v="54"/>
  </r>
  <r>
    <s v="Liderazgo."/>
    <x v="9"/>
    <x v="19"/>
    <s v="Director(a) Técnico(a) Estratégica."/>
    <s v="DTE"/>
    <s v="FCE"/>
    <s v="Nuevas especificaciones tecnicas IDU-ET."/>
    <s v="% de avance de la actualización de las especificaciones técnicas IDU-ET-2011"/>
    <m/>
    <s v="Innovación y Gestión del Conocimiento."/>
    <s v="SIIPVIALES Componente Innovación"/>
    <m/>
    <m/>
    <s v=""/>
    <n v="0.6"/>
    <m/>
    <s v=""/>
    <n v="0.4"/>
    <m/>
    <s v=""/>
    <m/>
    <m/>
    <s v=""/>
    <n v="1"/>
  </r>
  <r>
    <s v="Liderazgo."/>
    <x v="9"/>
    <x v="19"/>
    <s v="Director(a) Técnico(a) Estratégica."/>
    <s v="DTE"/>
    <s v="FCE"/>
    <s v="Documentos técnicos, boletines y visores publicados."/>
    <s v="(Número de documentos técnicos generados y/o actualizados y publicados) / (Total  de documentos técnicos Programados)*100"/>
    <s v="Innovación y Gestión del Conocimiento."/>
    <s v="Innovación y Gestión del Conocimiento."/>
    <s v="SIIPVIALES Componente Innovación"/>
    <n v="8"/>
    <n v="8"/>
    <n v="1"/>
    <n v="8"/>
    <m/>
    <s v=""/>
    <n v="8"/>
    <m/>
    <s v=""/>
    <n v="8"/>
    <m/>
    <s v=""/>
    <n v="24"/>
  </r>
  <r>
    <s v="Liderazgo."/>
    <x v="9"/>
    <x v="19"/>
    <s v="Director(a) Técnico(a) Estratégica."/>
    <s v="DTE"/>
    <s v="FCE"/>
    <s v="Nuevas tecnologías presentadas."/>
    <s v="(Cantidad de propuestas de nuevas alternativas  evaluadas) / (Cantidad de propuestas presentadas)*100"/>
    <m/>
    <s v="Innovación y Gestión del Conocimiento."/>
    <s v="SIIPVIALES Componente Innovación"/>
    <m/>
    <m/>
    <s v=""/>
    <n v="1"/>
    <m/>
    <s v=""/>
    <n v="1"/>
    <m/>
    <s v=""/>
    <n v="1"/>
    <m/>
    <s v=""/>
    <n v="1"/>
  </r>
  <r>
    <s v="Liderazgo."/>
    <x v="9"/>
    <x v="19"/>
    <s v="Director(a) Técnico(a) Estratégica."/>
    <s v="DTE"/>
    <s v="FCE"/>
    <s v="Tramos testigo."/>
    <s v="(Número de seguimiento a tramos testigos realizados) / (Numero de seguimiento a Tramos testigo programados)*100"/>
    <m/>
    <s v="Innovación y Gestión del Conocimiento."/>
    <s v="SIIPVIALES Componente Innovación"/>
    <m/>
    <m/>
    <s v=""/>
    <n v="1"/>
    <m/>
    <s v=""/>
    <n v="1"/>
    <m/>
    <s v=""/>
    <n v="1"/>
    <m/>
    <s v=""/>
    <n v="1"/>
  </r>
  <r>
    <s v="Liderazgo."/>
    <x v="1"/>
    <x v="20"/>
    <s v="Director(a) Técnico(a) de Proyectos."/>
    <s v="DTP"/>
    <s v="FCI"/>
    <s v="182 procesos estructurados para contratos de obra, conservación y estudios y diseños e interventorías"/>
    <s v="(Total de procesos estructurados) / (Total de procesos a ser estructurados en la vigencia) * 100"/>
    <m/>
    <s v="Diseño de Proyectos."/>
    <s v="Imelda Bernal Raquira"/>
    <n v="32"/>
    <n v="32"/>
    <n v="1"/>
    <n v="110"/>
    <m/>
    <s v=""/>
    <n v="36"/>
    <m/>
    <s v=""/>
    <n v="4"/>
    <m/>
    <s v=""/>
    <n v="182"/>
  </r>
  <r>
    <s v="Liderazgo."/>
    <x v="1"/>
    <x v="20"/>
    <s v="Director(a) Técnico(a) de Proyectos."/>
    <s v="DTP"/>
    <s v="FCI"/>
    <s v="59  contratos iniciados de estudios y diseños"/>
    <s v="(Total de  contratos con acta de inicio) / (Total de  contratos programados por iniciar en la vigencia) * 100"/>
    <m/>
    <s v="Diseño de Proyectos."/>
    <s v="Imelda Bernal Raquira"/>
    <n v="1"/>
    <n v="1"/>
    <n v="1"/>
    <n v="58"/>
    <m/>
    <s v=""/>
    <m/>
    <m/>
    <s v=""/>
    <n v="0"/>
    <m/>
    <s v=""/>
    <n v="59"/>
  </r>
  <r>
    <s v="Liderazgo."/>
    <x v="1"/>
    <x v="20"/>
    <s v="Director(a) Técnico(a) de Proyectos."/>
    <s v="DTP"/>
    <s v="FCI"/>
    <s v=" 77 Contratos terminados de estudios y diseños"/>
    <s v="(Total de  contratos con acta de terminación) / (Total de  contratos programados a terminar en la vigencia) * 100"/>
    <m/>
    <s v="Diseño de Proyectos."/>
    <s v="Imelda Bernal Raquira"/>
    <n v="15"/>
    <n v="15"/>
    <n v="1"/>
    <n v="16"/>
    <m/>
    <s v=""/>
    <n v="42"/>
    <m/>
    <s v=""/>
    <n v="2"/>
    <m/>
    <s v=""/>
    <n v="75"/>
  </r>
  <r>
    <s v="Liderazgo."/>
    <x v="1"/>
    <x v="20"/>
    <s v="Director(a) Técnico(a) de Proyectos."/>
    <s v="DTP"/>
    <s v="FCI"/>
    <s v="34 contratos liquidados de estudios y diseños"/>
    <s v="(Total de  contratos liquidados) / (Total de  contratos programados a ser liquidados en la vigencia) * 100"/>
    <m/>
    <s v="Diseño de Proyectos."/>
    <s v="Imelda Bernal Raquira"/>
    <n v="9"/>
    <n v="8"/>
    <n v="0.88888888888888884"/>
    <n v="25"/>
    <m/>
    <s v=""/>
    <n v="0"/>
    <m/>
    <s v=""/>
    <n v="0"/>
    <m/>
    <s v=""/>
    <n v="34"/>
  </r>
  <r>
    <s v="Liderazgo."/>
    <x v="1"/>
    <x v="21"/>
    <s v="Director(a) Técnico(a) de Proyectos."/>
    <s v="DTP"/>
    <s v="FCE"/>
    <s v=" Informes aprobados de estudios y diseños."/>
    <s v="(No. de informes aprobados) / (No. de informes mensuales presentados, en la vigencia)"/>
    <m/>
    <s v="Diseño de Proyectos."/>
    <s v="Imelda Bernal Raquira"/>
    <m/>
    <m/>
    <s v=""/>
    <n v="0.8"/>
    <m/>
    <s v=""/>
    <n v="1"/>
    <m/>
    <s v=""/>
    <n v="1"/>
    <m/>
    <s v=""/>
    <n v="2.8"/>
  </r>
  <r>
    <s v="Credibilidad y reconocimiento."/>
    <x v="10"/>
    <x v="22"/>
    <s v="Director(a) Técnico(a) de Proyectos."/>
    <s v="DTP"/>
    <s v="FCI"/>
    <s v="procesos estructurados que incluyen el programa de mantenimiento periódico y rutinario. (Cartilla) "/>
    <s v="(Número de procesos estructurados que incluyen el programa de mantenimiento periódico y rutinario) / (El total de procesos estructurados)."/>
    <m/>
    <s v="Diseño de Proyectos."/>
    <s v="Imelda Bernal Raquira"/>
    <m/>
    <m/>
    <s v=""/>
    <n v="1"/>
    <m/>
    <s v=""/>
    <n v="1"/>
    <m/>
    <s v=""/>
    <n v="1"/>
    <m/>
    <s v=""/>
    <n v="3"/>
  </r>
  <r>
    <s v="Liderazgo."/>
    <x v="1"/>
    <x v="23"/>
    <s v="Director(a) Técnico(a) de Proyectos."/>
    <s v="DTP"/>
    <s v="FCI"/>
    <s v="Priorización de proyectos -  Programa de Conservación de espacio publico "/>
    <s v="Formulación de Programa de Conservación de espacio público"/>
    <m/>
    <s v="Factibilidad de Proyectos."/>
    <s v="Imelda Bernal Raquira"/>
    <n v="1"/>
    <n v="0.01"/>
    <n v="0.01"/>
    <n v="1"/>
    <m/>
    <s v=""/>
    <n v="1"/>
    <m/>
    <s v=""/>
    <n v="1"/>
    <m/>
    <s v=""/>
    <n v="4"/>
  </r>
  <r>
    <s v="Liderazgo."/>
    <x v="1"/>
    <x v="24"/>
    <s v="Director(a) Técnico(a) de Proyectos."/>
    <s v="DTP"/>
    <s v="FCI"/>
    <s v="Priorización de proyectos de Conservación de espacio publico "/>
    <s v="Formulación de Programa de Conservación de malla vial  "/>
    <m/>
    <s v="Factibilidad de Proyectos."/>
    <s v="Imelda Bernal Raquira"/>
    <n v="1"/>
    <n v="1"/>
    <n v="1"/>
    <n v="3"/>
    <m/>
    <s v=""/>
    <m/>
    <m/>
    <s v=""/>
    <m/>
    <m/>
    <s v=""/>
    <n v="4"/>
  </r>
  <r>
    <s v="Liderazgo."/>
    <x v="1"/>
    <x v="16"/>
    <s v="Director(a) Técnico(a) de Proyectos."/>
    <s v="DTP"/>
    <s v="FCI"/>
    <s v="Estudios de Preinversion( perfiles de proyectos, prefactibilidades, DTS)"/>
    <s v="Cantidad  de Prefactibilidades Proyectadas/ Cantidades de prefactibilidades ejecutadas"/>
    <m/>
    <s v="Factibilidad de Proyectos."/>
    <s v="Imelda Bernal Raquira"/>
    <n v="12"/>
    <n v="21"/>
    <n v="1.75"/>
    <n v="57"/>
    <m/>
    <s v=""/>
    <m/>
    <m/>
    <s v=""/>
    <m/>
    <m/>
    <s v=""/>
    <n v="69"/>
  </r>
  <r>
    <s v="Liderazgo."/>
    <x v="1"/>
    <x v="16"/>
    <s v="Director(a) Técnico(a) de Proyectos."/>
    <s v="DTP"/>
    <s v="IPI"/>
    <s v="Priorización de proyectos -  Programa de Conservación de puentes"/>
    <s v="Pasos estructurados para el programa / Total de pasos establecidos"/>
    <m/>
    <s v="Factibilidad de Proyectos."/>
    <s v="Imelda Bernal Raquira"/>
    <n v="1"/>
    <n v="1"/>
    <n v="1"/>
    <n v="3"/>
    <m/>
    <s v=""/>
    <n v="0"/>
    <m/>
    <s v=""/>
    <n v="0"/>
    <m/>
    <s v=""/>
    <n v="4"/>
  </r>
  <r>
    <s v="Liderazgo."/>
    <x v="1"/>
    <x v="25"/>
    <s v="Director(a) Técnico(a) de Predios."/>
    <s v="DTDP"/>
    <s v="FCI"/>
    <s v="Viabilidades prediales "/>
    <s v="(Total de viabilidades prediales entregadas a la DTC) / (Total de viabilidades programadas a entregar en la vigencia) * 100"/>
    <m/>
    <s v="Gestión Predial."/>
    <s v="LUIS FERNANDO TORRES GARCIA"/>
    <n v="0.14000000000000001"/>
    <n v="0.14000000000000001"/>
    <n v="1"/>
    <n v="0.3"/>
    <m/>
    <s v=""/>
    <n v="0.21"/>
    <m/>
    <s v=""/>
    <n v="0.34883720930232559"/>
    <m/>
    <s v=""/>
    <n v="0.99883720930232567"/>
  </r>
  <r>
    <s v="Liderazgo."/>
    <x v="1"/>
    <x v="26"/>
    <s v="Director(a) Técnico(a) de Predios."/>
    <s v="DTDP"/>
    <s v="FCI"/>
    <s v="Viabilidades prediales "/>
    <s v="(Total de viabilidades prediales entregadas a la DTC) / (Total de viabilidades programadas a entregar en la vigencia) * 100"/>
    <m/>
    <s v="Gestión Predial."/>
    <s v="LUIS FERNANDO TORRES GARCIA"/>
    <n v="0.14000000000000001"/>
    <n v="0.14000000000000001"/>
    <n v="1"/>
    <n v="0.3"/>
    <m/>
    <s v=""/>
    <n v="0.21"/>
    <m/>
    <s v=""/>
    <n v="0.34883720930232559"/>
    <m/>
    <s v=""/>
    <n v="0.99883720930232567"/>
  </r>
  <r>
    <s v="Liderazgo."/>
    <x v="1"/>
    <x v="16"/>
    <s v="Director(a) Técnico(a) de Predios."/>
    <s v="DTDP"/>
    <s v="FCI"/>
    <s v="Viabilidades prediales "/>
    <s v="(Total de viabilidades prediales entregadas a la DTC) / (Total de viabilidades programadas a entregar en la vigencia) * 100"/>
    <m/>
    <s v="Gestión Predial."/>
    <s v="LUIS FERNANDO TORRES GARCIA"/>
    <n v="0.14000000000000001"/>
    <n v="0.14000000000000001"/>
    <n v="1"/>
    <n v="0.3"/>
    <m/>
    <s v=""/>
    <n v="0.21"/>
    <m/>
    <s v=""/>
    <n v="0.34883720930232559"/>
    <m/>
    <s v=""/>
    <n v="0.99883720930232567"/>
  </r>
  <r>
    <s v="Liderazgo."/>
    <x v="1"/>
    <x v="17"/>
    <s v="Director(a) Técnico(a) de Predios."/>
    <s v="DTDP"/>
    <s v="FCE"/>
    <s v="(De acuerdo al monto de distribucion)"/>
    <s v="Ejecución Presupuestal  / Apropiación presupuestal definitiva asignada"/>
    <m/>
    <s v="Gestión Predial."/>
    <s v="EDUAR FERNANDO CESPEDES HUERTAS"/>
    <n v="0.25"/>
    <n v="0.215"/>
    <n v="0.86"/>
    <n v="0.25"/>
    <m/>
    <s v=""/>
    <n v="0.25"/>
    <m/>
    <s v=""/>
    <n v="0.25"/>
    <m/>
    <s v=""/>
    <n v="1"/>
  </r>
  <r>
    <s v="Liderazgo."/>
    <x v="1"/>
    <x v="27"/>
    <s v="Director(a) Técnico(a) de Predios."/>
    <s v="DTDP"/>
    <s v="FCE"/>
    <s v="Seguimiento al Plan Anual Mensualizado de Caja PAC Realizados"/>
    <s v="(puntos obtenidos en semaforo PAC / máximo puntaje a obtener en semáforo PA) * 100"/>
    <m/>
    <s v="Gestión Predial."/>
    <s v="EDUAR FERNANDO CESPEDES HUERTAS"/>
    <m/>
    <m/>
    <s v=""/>
    <n v="825"/>
    <m/>
    <s v=""/>
    <n v="825"/>
    <m/>
    <s v=""/>
    <n v="825"/>
    <m/>
    <s v=""/>
    <n v="1"/>
  </r>
  <r>
    <s v="Liderazgo."/>
    <x v="1"/>
    <x v="21"/>
    <s v="Director(a) Técnico(a) de Predios."/>
    <s v="DTDP"/>
    <s v="FCE"/>
    <s v="Contratos por año"/>
    <s v="Informes de supervisión aprobados / Numero de informes de supervisión requeridos"/>
    <m/>
    <s v="Gestión Predial."/>
    <s v="LUISA FERNANDA NIETO MONRROY"/>
    <n v="0.25"/>
    <n v="0.25"/>
    <n v="1"/>
    <n v="0.25"/>
    <m/>
    <s v=""/>
    <n v="0.25"/>
    <m/>
    <s v=""/>
    <n v="0.25"/>
    <m/>
    <s v=""/>
    <n v="1"/>
  </r>
  <r>
    <s v="Estrategias de ejes."/>
    <x v="6"/>
    <x v="6"/>
    <s v="Director(a) Técnico(a) de Predios."/>
    <s v="DTDP"/>
    <s v="IPI"/>
    <s v="Politicas de reasentamiento integral"/>
    <s v="Actividades ejecutadas / Actividades programadas"/>
    <m/>
    <s v="Gestión Predial."/>
    <s v="AMANDA CUMANDA OJEDA"/>
    <n v="0.25"/>
    <n v="0.25"/>
    <n v="1"/>
    <n v="0.25"/>
    <m/>
    <s v=""/>
    <n v="0.25"/>
    <m/>
    <s v=""/>
    <n v="0.25"/>
    <m/>
    <s v=""/>
    <n v="1"/>
  </r>
  <r>
    <s v="Estrategias de ejes."/>
    <x v="6"/>
    <x v="28"/>
    <s v="Director(a) Técnico(a) de Predios."/>
    <s v="DTDP"/>
    <s v="IPI"/>
    <s v="Modelamiento del sistema de adquisición predial y reasentamiento "/>
    <s v="Actividades ejecutadas / Actividades programadas"/>
    <m/>
    <s v="Gestión Predial."/>
    <s v="NORA ELIZABETH ZAMORA SANTACRUZ"/>
    <n v="0.25"/>
    <n v="0.25"/>
    <n v="1"/>
    <n v="0.25"/>
    <m/>
    <s v=""/>
    <n v="0.25"/>
    <m/>
    <s v=""/>
    <n v="0.25"/>
    <m/>
    <s v=""/>
    <n v="1"/>
  </r>
  <r>
    <s v="Liderazgo."/>
    <x v="1"/>
    <x v="20"/>
    <s v="Subdirector(a) General de Infraestructura."/>
    <s v="SGI"/>
    <s v="FCG"/>
    <s v="Días efectivos de ejecución en los proyectos"/>
    <s v="((No. dias programados de trabajo al mes) - (No. de dias suspendidos al mes)) / (No. dias programados de trabajo al mes)  * 100"/>
    <m/>
    <s v="Ejecución de Obras."/>
    <s v="Claudia Ximena"/>
    <m/>
    <m/>
    <s v=""/>
    <s v="Mayor al 65%"/>
    <m/>
    <s v=""/>
    <s v="Mayor al 65%"/>
    <m/>
    <s v=""/>
    <s v="Mayor al 65%"/>
    <m/>
    <s v=""/>
    <e v="#VALUE!"/>
  </r>
  <r>
    <s v="Liderazgo."/>
    <x v="1"/>
    <x v="16"/>
    <s v="Subdirector(a) General de Infraestructura."/>
    <s v="SGI"/>
    <s v="FCG"/>
    <s v="10 proyectos prorizados por SGI, puestos en servicio en la vigencia."/>
    <s v="(Total de proyectos estratégicos puestos en servicio) / (Total de proyectos estrategicosprogramados para puesta en servicio en la vigencia) * 100"/>
    <m/>
    <s v="Ejecución de Obras."/>
    <s v="Claudia Ximena"/>
    <m/>
    <m/>
    <s v=""/>
    <n v="1"/>
    <m/>
    <s v=""/>
    <n v="1"/>
    <m/>
    <s v=""/>
    <n v="1"/>
    <m/>
    <s v=""/>
    <n v="3"/>
  </r>
  <r>
    <s v="Liderazgo."/>
    <x v="3"/>
    <x v="3"/>
    <s v="Subdirector(a) General de Infraestructura."/>
    <s v="SGI"/>
    <s v="FCG"/>
    <s v="Informes trimestarles por ESP"/>
    <s v="(Total de informes presentados a tiempo a la SGDU) / (Total de informes a presentar) * 100"/>
    <m/>
    <s v="Ejecución de Obras."/>
    <s v="Claudia Ximena"/>
    <m/>
    <m/>
    <s v=""/>
    <n v="1"/>
    <m/>
    <s v=""/>
    <n v="1"/>
    <m/>
    <s v=""/>
    <n v="1"/>
    <m/>
    <s v=""/>
    <n v="3"/>
  </r>
  <r>
    <s v="Credibilidad y reconocimiento."/>
    <x v="10"/>
    <x v="29"/>
    <s v="Subdirector(a) General de Infraestructura."/>
    <s v="SGI"/>
    <s v="FCG"/>
    <s v="Pólizas afectadas"/>
    <s v="1 - (No. Contratos de procesos constructivos con afectacion de póliza / No. Procesos requeridos para reparacion de daños) * 100 "/>
    <m/>
    <s v="Ejecución de Obras."/>
    <s v="Claudia Ximena"/>
    <m/>
    <m/>
    <s v=""/>
    <n v="1"/>
    <m/>
    <s v=""/>
    <n v="1"/>
    <m/>
    <s v=""/>
    <n v="1"/>
    <m/>
    <s v=""/>
    <n v="3"/>
  </r>
  <r>
    <s v="Liderazgo."/>
    <x v="1"/>
    <x v="17"/>
    <s v="Subdirector(a) General de Infraestructura."/>
    <s v="SGI"/>
    <s v="FCG"/>
    <s v="Ejecución presupuestal Pasivos Exigibles"/>
    <s v="((Valor de los giros presupuestales de los Pasivos Exigibles del mes + Liberaciones del mes + liquidaciones del mes) / Valor de Pasivos Exigibles a cargo o el establecido en el Acuerdo de Gestión para el mes) *100"/>
    <m/>
    <s v="Gestión Financiera"/>
    <s v="Claudia Ximena"/>
    <m/>
    <m/>
    <s v=""/>
    <n v="666540058"/>
    <m/>
    <s v=""/>
    <m/>
    <m/>
    <s v=""/>
    <m/>
    <m/>
    <s v=""/>
    <n v="3"/>
  </r>
  <r>
    <s v="Liderazgo."/>
    <x v="1"/>
    <x v="27"/>
    <s v="Subdirector(a) General de Infraestructura."/>
    <s v="SGI"/>
    <s v="FCG"/>
    <s v="Seguimiento al Plan Anual Mensualizado de Caja PAC Realizados"/>
    <s v="(puntos obtenidos en semaforo PAC / máximo puntaje a obtener en semáforo PAC) * 100"/>
    <m/>
    <s v="Gestión Financiera"/>
    <s v="Claudia Ximena"/>
    <m/>
    <m/>
    <s v=""/>
    <m/>
    <m/>
    <s v=""/>
    <m/>
    <m/>
    <s v=""/>
    <m/>
    <m/>
    <s v=""/>
    <n v="3"/>
  </r>
  <r>
    <s v="Liderazgo."/>
    <x v="1"/>
    <x v="30"/>
    <s v="Subdirector(a) General de Infraestructura."/>
    <s v="SGI"/>
    <s v="FCG"/>
    <m/>
    <m/>
    <m/>
    <m/>
    <m/>
    <m/>
    <m/>
    <s v=""/>
    <m/>
    <m/>
    <s v=""/>
    <m/>
    <m/>
    <s v=""/>
    <m/>
    <m/>
    <s v=""/>
    <m/>
  </r>
  <r>
    <s v="Liderazgo."/>
    <x v="1"/>
    <x v="31"/>
    <s v="Subdirector(a) General de Infraestructura."/>
    <s v="SGI"/>
    <s v="FCG"/>
    <s v="Programar y ejecutar de manera eficaz los recursos disponibles para el pago de las obligaciones contraidas por cada una de las áreas ordenadoras del pago."/>
    <s v="(Total de recursos girados de la vigencia / Total de recursos proyectado a girar  de la vigencia)*100"/>
    <m/>
    <s v="Gestión Financiera"/>
    <s v="Claudia Ximena"/>
    <m/>
    <m/>
    <s v=""/>
    <n v="1"/>
    <m/>
    <s v=""/>
    <n v="1"/>
    <m/>
    <s v=""/>
    <n v="1"/>
    <m/>
    <s v=""/>
    <n v="3"/>
  </r>
  <r>
    <s v="Liderazgo."/>
    <x v="1"/>
    <x v="20"/>
    <s v="Director(a) Técnico(a) de Construcciones."/>
    <s v="DTC"/>
    <s v="FCE"/>
    <s v="Convenios, Contratos de obra e interventoría  Liquidados"/>
    <s v="(Total de convenios y/o contratos con acta de liquidación) / (Total de Convenios y/o contratos programados para liquidar en la vigencia) x100%"/>
    <m/>
    <s v="Ejecución de Obras."/>
    <s v="Habib Leonardo Mejia"/>
    <n v="30"/>
    <n v="30"/>
    <n v="1"/>
    <n v="27"/>
    <m/>
    <s v=""/>
    <n v="15"/>
    <m/>
    <s v=""/>
    <n v="1"/>
    <m/>
    <s v=""/>
    <n v="30"/>
  </r>
  <r>
    <s v="Liderazgo."/>
    <x v="1"/>
    <x v="20"/>
    <s v="Director(a) Técnico(a) de Construcciones."/>
    <s v="DTC"/>
    <s v="FCE"/>
    <s v="Contratos iniciados"/>
    <s v="(Total contratos con acta de inicio) / (Total de  contratos programados por iniciar en la vigencia) x100%"/>
    <m/>
    <s v="Ejecución de Obras."/>
    <m/>
    <n v="4"/>
    <n v="4"/>
    <n v="1"/>
    <n v="12"/>
    <m/>
    <s v=""/>
    <n v="5"/>
    <m/>
    <s v=""/>
    <n v="2"/>
    <m/>
    <s v=""/>
    <n v="4"/>
  </r>
  <r>
    <s v="Liderazgo."/>
    <x v="1"/>
    <x v="20"/>
    <s v="Director(a) Técnico(a) de Construcciones."/>
    <s v="DTC"/>
    <s v="FCE"/>
    <s v="Contratos   Terminados"/>
    <s v="(Total de  contratos con acta de terminación) / (Total de  contratos programados a terminar en la vigencia) x100%"/>
    <m/>
    <s v="Ejecución de Obras."/>
    <m/>
    <n v="11"/>
    <n v="11"/>
    <n v="1"/>
    <n v="15"/>
    <m/>
    <s v=""/>
    <n v="14"/>
    <m/>
    <s v=""/>
    <n v="7"/>
    <m/>
    <s v=""/>
    <n v="11"/>
  </r>
  <r>
    <s v="Liderazgo."/>
    <x v="1"/>
    <x v="16"/>
    <s v="Director(a) Técnico(a) de Construcciones."/>
    <s v="DTC"/>
    <s v="FCE"/>
    <s v="Reportes en la vigencia 2017 del estado actual de los proyectos priorizados por SGI"/>
    <s v="(Total de reportes realizados del estado actual de los proyectos priorizados) / (Total de reportes programados para enviar a la SGI) x100%"/>
    <m/>
    <s v="Ejecución de Obras."/>
    <m/>
    <m/>
    <m/>
    <s v=""/>
    <n v="3"/>
    <m/>
    <s v=""/>
    <m/>
    <m/>
    <s v=""/>
    <m/>
    <m/>
    <s v=""/>
    <n v="0"/>
  </r>
  <r>
    <s v="Liderazgo."/>
    <x v="1"/>
    <x v="17"/>
    <s v="Director(a) Técnico(a) de Construcciones."/>
    <s v="DTC"/>
    <s v="FCI"/>
    <s v="Ejecución presupuestal Pasivos Exigibles"/>
    <s v="((Valor de los giros presupuestales de los Pasivos Exigibles del mes + Liberaciones del mes + liquidaciones del mes) / Valor de Pasivos Exigibles a cargo o el establecido en el Acuerdo de Gestión para el mes) *100"/>
    <m/>
    <s v="Ejecución de Obras."/>
    <s v="Habib Leonardo Mejia"/>
    <n v="263599456390"/>
    <n v="217819329693"/>
    <n v="0.82632693054849282"/>
    <n v="225224989544.64487"/>
    <m/>
    <s v=""/>
    <m/>
    <m/>
    <s v=""/>
    <m/>
    <m/>
    <s v=""/>
    <n v="217819329693"/>
  </r>
  <r>
    <s v="Liderazgo."/>
    <x v="1"/>
    <x v="17"/>
    <s v="Director(a) Técnico(a) de Construcciones."/>
    <s v="DTC"/>
    <s v="FCE"/>
    <s v="Ejecución presupuestal Reservas Presupuestales"/>
    <s v="(Valor de los giros presupuestales de las reservas del mes + Liberaciones del mes / Valor de reservas presupuestales asignadas o las establecidas en el Acuerdo de Gestión para el mes) *100"/>
    <m/>
    <s v="Ejecución de Obras."/>
    <s v="Habib Leonardo Mejia"/>
    <n v="63088176105"/>
    <n v="45711905333"/>
    <n v="0.72457167341341389"/>
    <n v="109012275622"/>
    <m/>
    <s v=""/>
    <m/>
    <m/>
    <s v=""/>
    <m/>
    <m/>
    <s v=""/>
    <n v="45711905333"/>
  </r>
  <r>
    <s v="Liderazgo."/>
    <x v="1"/>
    <x v="17"/>
    <s v="Director(a) Técnico(a) de Construcciones."/>
    <s v="DTC"/>
    <s v="FCE"/>
    <s v="Ejecución presupuestal Inversión de la Vigencia"/>
    <s v="(Sumatoria del valor de los CRP / presupuesto programado)*100"/>
    <m/>
    <s v="Ejecución de Obras."/>
    <s v="Indicador Transversal"/>
    <n v="258231054799"/>
    <n v="112892114622"/>
    <n v="0.43717481892281368"/>
    <n v="320927381000"/>
    <m/>
    <s v=""/>
    <m/>
    <m/>
    <s v=""/>
    <m/>
    <m/>
    <s v=""/>
    <n v="112892114622"/>
  </r>
  <r>
    <s v="Liderazgo."/>
    <x v="1"/>
    <x v="27"/>
    <s v="Director(a) Técnico(a) de Construcciones."/>
    <s v="DTC"/>
    <s v="FCI"/>
    <s v="Seguimiento al Plan Anual Mensualizado de Caja PAC Realizados"/>
    <s v="(puntos obtenidos en semaforo PAC / máximo puntaje a obtener en semáforo PA) * 100"/>
    <m/>
    <s v="Ejecución de Obras."/>
    <s v="Indicador Transversal"/>
    <n v="900"/>
    <n v="645"/>
    <n v="0.71666666666666667"/>
    <n v="900"/>
    <m/>
    <s v=""/>
    <n v="900"/>
    <m/>
    <s v=""/>
    <n v="900"/>
    <m/>
    <s v=""/>
    <n v="645"/>
  </r>
  <r>
    <s v="Liderazgo."/>
    <x v="1"/>
    <x v="31"/>
    <s v="Director(a) Técnico(a) de Construcciones."/>
    <s v="DTC"/>
    <s v="FCE"/>
    <s v="Giros realizados"/>
    <s v="(Total de recursos girados de la vigencia / Total de recursos proyectado a girar  de la vigencia)*100"/>
    <m/>
    <m/>
    <m/>
    <m/>
    <m/>
    <s v=""/>
    <n v="515772230641"/>
    <m/>
    <s v=""/>
    <m/>
    <m/>
    <s v=""/>
    <m/>
    <m/>
    <s v=""/>
    <n v="0"/>
  </r>
  <r>
    <s v="Liderazgo."/>
    <x v="1"/>
    <x v="21"/>
    <s v="Director(a) Técnico(a) de Construcciones."/>
    <s v="DTC"/>
    <s v="FCE"/>
    <m/>
    <s v="Indicador transversal  no reportado"/>
    <m/>
    <m/>
    <m/>
    <m/>
    <n v="0"/>
    <s v=""/>
    <m/>
    <m/>
    <s v=""/>
    <m/>
    <m/>
    <s v=""/>
    <m/>
    <m/>
    <s v=""/>
    <n v="0"/>
  </r>
  <r>
    <s v="Liderazgo."/>
    <x v="3"/>
    <x v="3"/>
    <s v="Director(a) Técnico(a) de Construcciones."/>
    <s v="DTC"/>
    <s v="FCE"/>
    <s v="Informes trimestrales por ESP"/>
    <s v="(Total de informes presentados a la SGI) / (Total de informes a presentar) x 100%"/>
    <m/>
    <m/>
    <m/>
    <n v="1"/>
    <n v="1"/>
    <n v="1"/>
    <n v="9"/>
    <m/>
    <s v=""/>
    <n v="9"/>
    <m/>
    <s v=""/>
    <n v="9"/>
    <m/>
    <s v=""/>
    <n v="1"/>
  </r>
  <r>
    <s v="Credibilidad y reconocimiento."/>
    <x v="10"/>
    <x v="29"/>
    <s v="Director(a) Técnico(a) de Construcciones."/>
    <s v="DTC"/>
    <s v="FCE"/>
    <s v="Número de contratos a los que se Afectación de pólizas de calidad en ejecución de obra"/>
    <s v="(Número de presuntos incumplimientos reportados en informes a la DTGC) / (Número de incumplimientos que se deben reportar ) x 100%"/>
    <m/>
    <s v="Ejecución de Obras."/>
    <m/>
    <m/>
    <m/>
    <s v=""/>
    <n v="1"/>
    <m/>
    <s v=""/>
    <n v="1"/>
    <m/>
    <s v=""/>
    <n v="1"/>
    <m/>
    <s v=""/>
    <n v="0"/>
  </r>
  <r>
    <s v="Liderazgo."/>
    <x v="1"/>
    <x v="20"/>
    <s v="Subdirector(a) Técnico(a) de Ejecución Subsistema Vial."/>
    <s v="STESV"/>
    <s v="FCI"/>
    <s v="1,138,954  m2 de espacio público  construido"/>
    <s v="(Total de m2  de espacio publico construido) / (Total de  m2  programados para ejecutar en la vigencia) * 100"/>
    <m/>
    <s v="Ejecución de Obras."/>
    <s v="Jose Luis Florián Quiroga"/>
    <m/>
    <m/>
    <s v=""/>
    <n v="89200"/>
    <m/>
    <s v=""/>
    <n v="444349.10000000003"/>
    <m/>
    <s v=""/>
    <n v="605405.4"/>
    <m/>
    <s v=""/>
    <m/>
  </r>
  <r>
    <s v="Liderazgo."/>
    <x v="1"/>
    <x v="20"/>
    <s v="Subdirector(a) Técnico(a) de Ejecución Subsistema Víal."/>
    <s v="STESV"/>
    <s v="FCI"/>
    <s v="10 Puentes Peatonales construido"/>
    <s v="Total de puentes peatonales construidos / Total de puentes programados para ejecutar en la Vigencia x 100 %"/>
    <m/>
    <s v="Ejecución de Obras."/>
    <s v="Jose Luis Florián Quiroga"/>
    <m/>
    <m/>
    <s v=""/>
    <n v="5"/>
    <m/>
    <s v=""/>
    <n v="5"/>
    <m/>
    <s v=""/>
    <m/>
    <m/>
    <s v=""/>
    <m/>
  </r>
  <r>
    <s v="Liderazgo."/>
    <x v="1"/>
    <x v="20"/>
    <s v="Subdirector(a) Técnico(a) de Ejecución Subsistema Víal."/>
    <s v="STESV"/>
    <s v="FCI"/>
    <s v="1 ciclo puente construidos"/>
    <s v="(Total de ciclo puentes construidos) / (Total de ciclo puentes programados para ejecutar en la vigencia) * 100"/>
    <m/>
    <s v="Ejecución de Obras."/>
    <s v="Jose Luis Florián Quiroga"/>
    <m/>
    <m/>
    <s v=""/>
    <m/>
    <m/>
    <s v=""/>
    <m/>
    <m/>
    <s v=""/>
    <n v="1"/>
    <m/>
    <s v=""/>
    <m/>
  </r>
  <r>
    <s v="Liderazgo."/>
    <x v="1"/>
    <x v="20"/>
    <s v="Subdirector(a) Técnico(a) de Ejecución Subsistema Vial."/>
    <s v="STESV"/>
    <s v="FCI"/>
    <s v="81,74 Km de ciclorrutas construido"/>
    <s v="(Total de Km de ciclorrutas construido) / (Total de  Km de ciclorrutas programados para ejecutar en la vigencia) * 100"/>
    <m/>
    <s v="Ejecución de Obras."/>
    <s v="Jose Luis Florián Quiroga"/>
    <m/>
    <m/>
    <s v=""/>
    <n v="10.5"/>
    <m/>
    <s v=""/>
    <n v="29.33"/>
    <m/>
    <s v=""/>
    <n v="41.91"/>
    <m/>
    <s v=""/>
    <m/>
  </r>
  <r>
    <s v="Liderazgo."/>
    <x v="1"/>
    <x v="20"/>
    <s v="Subdirector(a) Técnico(a) de Ejecución Subsistema Víal."/>
    <s v="STESV"/>
    <s v="FCI"/>
    <s v="50,41 Km de  malla vial construido"/>
    <s v="(Total de Km de  malla vial construido) / (Total de Km de  malla vial programados para ejecutar en la vigencia) * 100"/>
    <m/>
    <s v="Ejecución de Obras."/>
    <s v="Jose Luis Florián Quiroga"/>
    <m/>
    <m/>
    <s v=""/>
    <n v="5.97"/>
    <m/>
    <s v=""/>
    <n v="15.43"/>
    <m/>
    <s v=""/>
    <n v="29.01"/>
    <m/>
    <s v=""/>
    <m/>
  </r>
  <r>
    <s v="Liderazgo."/>
    <x v="1"/>
    <x v="20"/>
    <s v="Subdirector(a) Técnico(a) de Ejecución Subsistema Víal."/>
    <s v="STESV"/>
    <s v="FCI"/>
    <s v="10 Puentes vehiculares construidos"/>
    <s v="Total de puentes vehiculares construidos / Total de puentes vehiculares por construir en la vigencia x 100%"/>
    <m/>
    <s v="Ejecución de Obras."/>
    <s v="Jose Luis Florián Quiroga"/>
    <m/>
    <m/>
    <s v=""/>
    <n v="4"/>
    <m/>
    <s v=""/>
    <n v="4"/>
    <m/>
    <s v=""/>
    <n v="2"/>
    <m/>
    <s v=""/>
    <m/>
  </r>
  <r>
    <s v="Liderazgo."/>
    <x v="1"/>
    <x v="16"/>
    <s v="Subdirector(a) Técnico(a) de Ejecución Subsistema Víal."/>
    <s v="STESV"/>
    <s v="FCI"/>
    <s v="Variación de %  proyectos de infraestructura estratégicos "/>
    <s v="Sumatoria de los porcentajes de ejecución de etapa de los contratos de infraestructura estratégica / Sumatoria de los porcentajes programados de etapa de los contratos de infraestructura estratégica"/>
    <m/>
    <s v="Ejecución de Obras."/>
    <s v="Jose Luis Florián Quiroga"/>
    <m/>
    <m/>
    <s v=""/>
    <n v="1"/>
    <m/>
    <s v=""/>
    <m/>
    <m/>
    <s v=""/>
    <m/>
    <m/>
    <s v=""/>
    <m/>
  </r>
  <r>
    <s v="Liderazgo."/>
    <x v="1"/>
    <x v="21"/>
    <s v="Subdirector(a) Técnico(a) de Ejecución Subsistema Víal."/>
    <s v="STESV"/>
    <s v="FCI"/>
    <s v="informes Presentados"/>
    <s v="(Número de informes de interventoría  presentados o devueltos) / (Número de informes que se deben presentar)"/>
    <m/>
    <s v="Ejecución de Obras."/>
    <s v="Jose Luis Florián Quiroga"/>
    <n v="1"/>
    <m/>
    <s v=""/>
    <n v="1"/>
    <m/>
    <s v=""/>
    <n v="1"/>
    <m/>
    <s v=""/>
    <n v="1"/>
    <m/>
    <s v=""/>
    <m/>
  </r>
  <r>
    <s v="Credibilidad y reconocimiento."/>
    <x v="11"/>
    <x v="22"/>
    <s v="Director(a) Técnico(a) de Construcciones."/>
    <s v="STESV"/>
    <s v="FCI"/>
    <s v="(Número de informes recibidos de los contratistas que incluyen el programa de mantenimiento periódico y rutinario) / (El total de contratos con la obligación)."/>
    <s v="(Número de informes recibidos de los contratistas que incluyen el programa de mantenimiento periódico y rutinario) / (El total de contratos con la obligación)."/>
    <m/>
    <s v="Ejecución de Obras."/>
    <s v="Jose Luis Florián Quiroga"/>
    <m/>
    <m/>
    <s v=""/>
    <m/>
    <m/>
    <s v=""/>
    <n v="1"/>
    <m/>
    <s v=""/>
    <n v="1"/>
    <m/>
    <s v=""/>
    <m/>
  </r>
  <r>
    <s v="Liderazgo."/>
    <x v="1"/>
    <x v="20"/>
    <s v="Subdirector(a) Técnico(a) de Ejecución Subsistema Transporte."/>
    <s v="STEST"/>
    <s v="FCI"/>
    <s v="95285 m2 de espacio público construido (Troncal Carrera Septima)"/>
    <s v="(Total de m2  de espacio publico construido) / (Total de  m2  programados para ejecutar en la vigencia) "/>
    <m/>
    <s v="Ejecución de Obras."/>
    <s v="Sandra Vivian Salazar Rodriguez"/>
    <m/>
    <m/>
    <s v=""/>
    <m/>
    <m/>
    <s v=""/>
    <n v="6650"/>
    <m/>
    <s v=""/>
    <n v="88635"/>
    <m/>
    <s v=""/>
    <n v="95285"/>
  </r>
  <r>
    <s v="Liderazgo."/>
    <x v="1"/>
    <x v="20"/>
    <s v="Subdirector(a) Técnico(a) de Ejecución Subsistema Transporte."/>
    <s v="STEST"/>
    <s v="FCI"/>
    <s v="4,7 Km de ciclorrutas construido (Troncal Carrera Septima)"/>
    <s v="(Total de Km de ciclorrutas construido) / (Total de  Km de ciclorrutas programados para ejecutar en la vigencia)"/>
    <m/>
    <s v="Ejecución de Obras."/>
    <s v="Sandra Vivian Salazar Rodriguez"/>
    <m/>
    <m/>
    <s v=""/>
    <m/>
    <m/>
    <s v=""/>
    <n v="0.5"/>
    <m/>
    <s v=""/>
    <n v="4.2"/>
    <m/>
    <s v=""/>
    <n v="4.7"/>
  </r>
  <r>
    <s v="Liderazgo."/>
    <x v="1"/>
    <x v="20"/>
    <s v="Subdirector(a) Técnico(a) de Ejecución Subsistema Transporte."/>
    <s v="STEST"/>
    <s v="FCI"/>
    <s v="6 conexiones construidas"/>
    <s v="(Total de conexiones de ciclorrutas construidas) / (Total de conexión de ciclorrutas programados para ejecutar en la vigencia) "/>
    <m/>
    <s v="Ejecución de Obras."/>
    <s v="Sandra Vivian Salazar Rodriguez"/>
    <m/>
    <m/>
    <s v=""/>
    <n v="6"/>
    <m/>
    <s v=""/>
    <m/>
    <m/>
    <s v=""/>
    <m/>
    <m/>
    <s v=""/>
    <n v="6"/>
  </r>
  <r>
    <s v="Liderazgo."/>
    <x v="1"/>
    <x v="20"/>
    <s v="Subdirector(a) Técnico(a) de Ejecución Subsistema Transporte."/>
    <s v="STEST"/>
    <s v="FCI"/>
    <s v="Izaje de torres , montaje y puesta en funcionamiento del cable aereo"/>
    <s v="Avance ejecutado del Izaje de torres , montaje y puesta en funcionamiento del cable aereo / Avance programado del Izaje de torres , montaje y puesta en funcionamiento del cable aereo"/>
    <m/>
    <s v="Ejecución de Obras."/>
    <s v="Sandra Vivian Salazar Rodriguez"/>
    <m/>
    <m/>
    <s v=""/>
    <n v="0.62"/>
    <m/>
    <s v=""/>
    <n v="0.38"/>
    <m/>
    <s v=""/>
    <m/>
    <m/>
    <s v=""/>
    <n v="1"/>
  </r>
  <r>
    <s v="Liderazgo."/>
    <x v="1"/>
    <x v="20"/>
    <s v="Subdirector(a) Técnico(a) de Ejecución Subsistema Transporte."/>
    <s v="STEST"/>
    <s v="FCI"/>
    <s v="4 estaciones de transferencia o iniciales o finales o intermedias de Cable "/>
    <s v="Total de Estaciones construidas / Total de estaciones programadas para construir en la vigencia"/>
    <m/>
    <s v="Ejecución de Obras."/>
    <s v="Sandra Vivian Salazar Rodriguez"/>
    <n v="0.05"/>
    <m/>
    <s v=""/>
    <n v="3.65"/>
    <m/>
    <s v=""/>
    <n v="0.3"/>
    <m/>
    <s v=""/>
    <m/>
    <m/>
    <s v=""/>
    <n v="3.9999999999999996"/>
  </r>
  <r>
    <s v="Liderazgo."/>
    <x v="1"/>
    <x v="20"/>
    <s v="Subdirector(a) Técnico(a) de Ejecución Subsistema Transporte."/>
    <s v="STEST"/>
    <s v="FCI"/>
    <s v="1  estacion de Tm construida_x000a_(Estación Primera de Mayo)_x000a_"/>
    <s v="Avance de Estación de TM construida / Avance de estación TM programada."/>
    <m/>
    <s v="Ejecución de Obras."/>
    <s v="Sandra Vivian Salazar Rodriguez"/>
    <n v="0.47"/>
    <m/>
    <s v=""/>
    <n v="0.27"/>
    <m/>
    <s v=""/>
    <m/>
    <m/>
    <s v=""/>
    <m/>
    <m/>
    <s v=""/>
    <n v="0.74"/>
  </r>
  <r>
    <s v="Liderazgo."/>
    <x v="1"/>
    <x v="20"/>
    <s v="Subdirector(a) Técnico(a) de Ejecución Subsistema Transporte."/>
    <s v="STEST"/>
    <s v="FCI"/>
    <s v="5 patios y/o garajes construidos y/o ampliados_x000a_(1. Patio Garaje Calle 26 (2017)_x000a_2. Patio - Portal Sur (2018)_x000a_3. Ampliación Portal Tunal (2019)_x000a_4.Ampliación Portal Norte (2019)_x000a_5. Patio Americas (2019))"/>
    <s v="(Total de patio  y/o garajes construidos y/o ampliados) / (Total de patio  y/o garajes construidos y/o ampliados programados para ejecutar en la vigencia) "/>
    <m/>
    <s v="Ejecución de Obras."/>
    <s v="Sandra Vivian Salazar Rodriguez"/>
    <n v="0.25"/>
    <m/>
    <s v=""/>
    <n v="0.75"/>
    <m/>
    <s v=""/>
    <n v="1"/>
    <m/>
    <s v=""/>
    <n v="3"/>
    <m/>
    <s v=""/>
    <n v="5"/>
  </r>
  <r>
    <s v="Liderazgo."/>
    <x v="1"/>
    <x v="20"/>
    <s v="Subdirector(a) Técnico(a) de Ejecución Subsistema Transporte."/>
    <s v="STEST"/>
    <s v="FCI"/>
    <s v="7,9  km de vía troncal del Sistema  TM (Troncal Carrera Septima)"/>
    <s v="(Total de Km de  malla vial troncal construido) / (Total de Km de  malla vial troncal programados para ejecutar en la vigencia)"/>
    <m/>
    <s v="Ejecución de Obras."/>
    <s v="Sandra Vivian Salazar Rodriguez"/>
    <m/>
    <m/>
    <s v=""/>
    <m/>
    <m/>
    <s v=""/>
    <n v="0.88"/>
    <m/>
    <s v=""/>
    <n v="7"/>
    <m/>
    <s v=""/>
    <n v="7.88"/>
  </r>
  <r>
    <s v="Liderazgo."/>
    <x v="1"/>
    <x v="16"/>
    <s v="Subdirector(a) Técnico(a) de Ejecución Subsistema Transporte."/>
    <s v="STEST"/>
    <s v="FCI"/>
    <s v="Variación de 3  proyectos de infraestructura estratégicos. _x000a_(1. Estación Primera de Mayo (2017)_x000a_2. Patio Garaje Calle 26 (2017)_x000a_3. Rampas Calle 26 (2017))._x000a_"/>
    <s v="Sumatoria de los porcentajes de ejecución de etapa de los contratos de infraestructura estratégica / Sumatoria de los porcentajes programados de etapa de los contratos de infraestructura estratégica * 100"/>
    <m/>
    <s v="Ejecución de Obras."/>
    <s v="Sandra Vivian Salazar Rodriguez"/>
    <m/>
    <m/>
    <s v=""/>
    <n v="1"/>
    <m/>
    <s v=""/>
    <m/>
    <m/>
    <s v=""/>
    <m/>
    <m/>
    <s v=""/>
    <n v="1"/>
  </r>
  <r>
    <s v="Liderazgo."/>
    <x v="1"/>
    <x v="21"/>
    <s v="Subdirector(a) Técnico(a) de Ejecución Subsistema Transporte."/>
    <s v="STEST"/>
    <s v="FCI"/>
    <s v="100% informes revisados"/>
    <s v="(Número de informes aprobados con los parámetros de calidad, oportunidad y pertinencia o devueltos a la interventoría ) / (Número de informes recibidos ).*100"/>
    <m/>
    <s v="Ejecución de Obras."/>
    <s v="Sandra Vivian Salazar Rodriguez"/>
    <m/>
    <m/>
    <s v=""/>
    <n v="1"/>
    <m/>
    <s v=""/>
    <n v="1"/>
    <m/>
    <s v=""/>
    <n v="1"/>
    <m/>
    <s v=""/>
    <n v="1"/>
  </r>
  <r>
    <s v="Liderazgo."/>
    <x v="1"/>
    <x v="20"/>
    <s v="Director(a) Técnico(a) de Mantenimiento."/>
    <s v="DTM"/>
    <s v="FCE"/>
    <s v="26 convenios, contratos de obra e interventoría terminados "/>
    <s v="(Total de  convenios y/o contratos con acta de terminación ) / (Total de convenios y/o contratos programados para ser terminados en la vigencia) * 100"/>
    <m/>
    <s v="Conservación de Infraestructura."/>
    <s v="Diana Pinzon "/>
    <n v="6"/>
    <m/>
    <s v=""/>
    <n v="20"/>
    <m/>
    <s v=""/>
    <m/>
    <m/>
    <s v=""/>
    <m/>
    <m/>
    <s v=""/>
    <n v="26"/>
  </r>
  <r>
    <s v="Liderazgo."/>
    <x v="1"/>
    <x v="20"/>
    <s v="Director(a) Técnico(a) de Mantenimiento."/>
    <s v="DTM"/>
    <s v="FCE"/>
    <s v="16  convenios, contratos de obra e interventoría iniciados"/>
    <s v="(Total de  convenios y/o contratos con acta de inicio suscritos dentro de los tiempos contractuales) / (Total de convenios y/o contratos programados por iniciar en la vigencia) * 100"/>
    <m/>
    <s v="Conservación de Infraestructura."/>
    <s v="Diana Pinzon "/>
    <n v="2"/>
    <m/>
    <s v=""/>
    <n v="14"/>
    <m/>
    <s v=""/>
    <m/>
    <m/>
    <s v=""/>
    <m/>
    <m/>
    <s v=""/>
    <n v="16"/>
  </r>
  <r>
    <s v="Liderazgo."/>
    <x v="1"/>
    <x v="20"/>
    <s v="Director(a) Técnico(a) de Mantenimiento."/>
    <s v="DTM"/>
    <s v="FCE"/>
    <s v="63 convenios, contratos de obra e interventoría  Liquidados"/>
    <s v="(Total de convenios y/o contratos con acta de liquidación) / (Total de Convenios y/o contratos programados para liquidar en la vigencia) * 100"/>
    <m/>
    <s v="Conservación de Infraestructura."/>
    <s v="Laura Otero "/>
    <n v="12"/>
    <m/>
    <s v=""/>
    <n v="51"/>
    <m/>
    <s v=""/>
    <m/>
    <m/>
    <s v=""/>
    <m/>
    <m/>
    <s v=""/>
    <n v="63"/>
  </r>
  <r>
    <s v="Liderazgo."/>
    <x v="1"/>
    <x v="16"/>
    <s v="Director(a) Técnico(a) de Mantenimiento."/>
    <s v="DTM"/>
    <s v="FCE"/>
    <s v="N.A"/>
    <m/>
    <m/>
    <s v="Conservación de Infraestructura."/>
    <s v="Diana Pinzon "/>
    <m/>
    <m/>
    <s v=""/>
    <m/>
    <m/>
    <s v=""/>
    <m/>
    <m/>
    <s v=""/>
    <m/>
    <m/>
    <s v=""/>
    <n v="0"/>
  </r>
  <r>
    <s v="Liderazgo."/>
    <x v="1"/>
    <x v="17"/>
    <s v="Director(a) Técnico(a) de Mantenimiento."/>
    <s v="DTM"/>
    <s v="FCE"/>
    <s v="Ejecución presupuestal Reservas Presupuestales"/>
    <s v="((Valor de los giros presupuestales de los Reservas Presupuestales del mes + Liberaciones del mes + liquidaciones del mes) / Valor de Reservas Presupuestales a cargo o el establecido en el Acuerdo de Gestión para el mes) *100"/>
    <m/>
    <s v="Conservación de Infraestructura."/>
    <s v="Milciades Arias"/>
    <m/>
    <m/>
    <s v=""/>
    <n v="100069206466"/>
    <m/>
    <s v=""/>
    <m/>
    <m/>
    <s v=""/>
    <m/>
    <m/>
    <s v=""/>
    <n v="100069206466"/>
  </r>
  <r>
    <s v="Liderazgo."/>
    <x v="1"/>
    <x v="17"/>
    <s v="Director(a) Técnico(a) de Mantenimiento."/>
    <s v="DTM"/>
    <s v="FCE"/>
    <s v="Ejecución presupuestal Pasivos Exigibles"/>
    <s v="((Valor de los giros presupuestales de los Pasivos Exigibles del mes + Liberaciones del mes + liquidaciones del mes) / Valor de Pasivos Exigibles a cargo o el establecido en el Acuerdo de Gestión para el mes) *100"/>
    <m/>
    <s v="Conservación de Infraestructura."/>
    <s v="Milciades Arias"/>
    <m/>
    <m/>
    <s v=""/>
    <n v="45619395024"/>
    <m/>
    <s v=""/>
    <m/>
    <m/>
    <s v=""/>
    <m/>
    <m/>
    <s v=""/>
    <n v="45619395024"/>
  </r>
  <r>
    <s v="Liderazgo."/>
    <x v="1"/>
    <x v="17"/>
    <s v="Director(a) Técnico(a) de Mantenimiento."/>
    <s v="DTM"/>
    <s v="FCE"/>
    <s v="Ejecución presupuestal Inversión de la Vigencia"/>
    <s v="(Sumatoria del valor de los CRP / presupuesto programado)*100"/>
    <m/>
    <s v="Conservación de Infraestructura."/>
    <s v="Diana Pinzon "/>
    <m/>
    <m/>
    <s v=""/>
    <n v="152677114505"/>
    <m/>
    <s v=""/>
    <m/>
    <m/>
    <s v=""/>
    <m/>
    <m/>
    <s v=""/>
    <n v="152677114505"/>
  </r>
  <r>
    <s v="Liderazgo."/>
    <x v="1"/>
    <x v="32"/>
    <s v="Director(a) Técnico(a) de Mantenimiento."/>
    <s v="DTM"/>
    <s v="FCE"/>
    <s v="19  contratos de obra con acta de recibo final "/>
    <s v="(Total de contratos con acta de recibo final  ) / (Total de  contratos programados para ser recibidos en la vigencia) * 100"/>
    <m/>
    <s v="Conservación de Infraestructura."/>
    <s v="Diana Pinzon "/>
    <n v="6"/>
    <m/>
    <s v=""/>
    <n v="13"/>
    <m/>
    <s v=""/>
    <m/>
    <m/>
    <s v=""/>
    <m/>
    <m/>
    <s v=""/>
    <n v="19"/>
  </r>
  <r>
    <s v="Liderazgo."/>
    <x v="1"/>
    <x v="27"/>
    <s v="Director(a) Técnico(a) de Mantenimiento."/>
    <s v="DTM"/>
    <s v="FCE"/>
    <s v="Seguimiento al Plan Anual Mensualizado de Caja PAC Realizados"/>
    <s v="(puntos obtenidos en semaforo PAC / máximo puntaje a obtener en semáforo PA) * 100"/>
    <m/>
    <s v="Conservación de Infraestructura."/>
    <s v="Milciades Arias"/>
    <m/>
    <m/>
    <s v=""/>
    <n v="825"/>
    <m/>
    <s v=""/>
    <n v="825"/>
    <m/>
    <s v=""/>
    <n v="825"/>
    <m/>
    <s v=""/>
    <n v="1"/>
  </r>
  <r>
    <s v="Liderazgo."/>
    <x v="1"/>
    <x v="30"/>
    <s v="Director(a) Técnico(a) de Mantenimiento."/>
    <s v="DTM"/>
    <s v="FCE"/>
    <s v="Pronunciamiento técnico frente a los hechos de las demandas"/>
    <s v="Pronunciamiento técnico dentro de los tiempos requeridos por la SGJ a demandas /  solicitud de pronunciamiento técnico a las demandas radicadas"/>
    <m/>
    <s v="Conservación de Infraestructura."/>
    <s v="Diana Pinzon "/>
    <m/>
    <m/>
    <s v=""/>
    <n v="1"/>
    <m/>
    <s v=""/>
    <m/>
    <m/>
    <s v=""/>
    <m/>
    <m/>
    <s v=""/>
    <n v="1"/>
  </r>
  <r>
    <s v="Liderazgo."/>
    <x v="1"/>
    <x v="21"/>
    <s v="Director(a) Técnico(a) de Mantenimiento."/>
    <s v="DTM"/>
    <s v="FCE"/>
    <s v="116 Oficios de aprobación u objeción de informes mensuales en tiempos estableicdos en la DTM"/>
    <s v="Número de oficios de aprobación u objeción a tiempo de los informes mensuales de Interventoria  /Número de Informes mensuales de interventoria radicados"/>
    <m/>
    <s v="Conservación de Infraestructura."/>
    <s v="Diana Pinzon "/>
    <n v="57"/>
    <m/>
    <s v=""/>
    <n v="59"/>
    <m/>
    <s v=""/>
    <m/>
    <m/>
    <s v=""/>
    <m/>
    <m/>
    <s v=""/>
    <n v="116"/>
  </r>
  <r>
    <s v="Liderazgo."/>
    <x v="3"/>
    <x v="3"/>
    <s v="Director(a) Técnico(a) de Mantenimiento."/>
    <s v="DTM"/>
    <s v="FCE"/>
    <s v="Informes trimestrales por Convenios"/>
    <s v="Total de informes presentados a tiempo a la SGI / Total de informes a presentar. "/>
    <m/>
    <s v="Conservación de Infraestructura."/>
    <s v="Diana Pinzon "/>
    <m/>
    <m/>
    <s v=""/>
    <n v="1"/>
    <m/>
    <s v=""/>
    <m/>
    <m/>
    <s v=""/>
    <m/>
    <m/>
    <s v=""/>
    <n v="1"/>
  </r>
  <r>
    <s v="Credibilidad y reconocimiento."/>
    <x v="10"/>
    <x v="22"/>
    <s v="Director(a) Técnico(a) de Mantenimiento."/>
    <s v="DTM"/>
    <s v="FCE"/>
    <s v="280,29 km carril de Mantenimiento Periodico y rutinario de Infraestructura"/>
    <s v="Km carril con mantenimiento periodico y rutinario de la Infraestructura"/>
    <m/>
    <s v="Conservación de Infraestructura."/>
    <s v="Diana Pinzon "/>
    <n v="100"/>
    <m/>
    <s v=""/>
    <n v="180.29"/>
    <m/>
    <s v=""/>
    <m/>
    <m/>
    <s v=""/>
    <m/>
    <m/>
    <s v=""/>
    <n v="280.28999999999996"/>
  </r>
  <r>
    <s v="Estrategias de ejes."/>
    <x v="8"/>
    <x v="33"/>
    <s v="Director(a) Técnico(a) de Mantenimiento."/>
    <s v="DTM"/>
    <s v="IPI"/>
    <s v="Programas ejecutados"/>
    <s v="Programas ejecutados / Programas programados en la vigencia"/>
    <m/>
    <s v="Conservación de Infraestructura."/>
    <s v="Diana Pinzon "/>
    <m/>
    <m/>
    <s v=""/>
    <n v="7"/>
    <m/>
    <s v=""/>
    <m/>
    <m/>
    <s v=""/>
    <m/>
    <m/>
    <s v=""/>
    <n v="1"/>
  </r>
  <r>
    <s v="Liderazgo."/>
    <x v="1"/>
    <x v="23"/>
    <s v="Subdirector(a) Técnico(a) de Mantenimiento del Subsistema Vial."/>
    <s v="STMSV"/>
    <s v="FCI"/>
    <s v="244130 m2 de espacio público conservado"/>
    <s v="(Total de m2  de espacio publico conservado) / (Total de  m2  programados para conservar en la vigencia) * 100"/>
    <m/>
    <s v="Conservación de Infraestructura."/>
    <s v="Pablo Vargas G"/>
    <m/>
    <s v=" "/>
    <s v=""/>
    <n v="244130"/>
    <m/>
    <s v=""/>
    <m/>
    <s v=" "/>
    <s v=""/>
    <m/>
    <s v=" "/>
    <s v=""/>
    <n v="244130"/>
  </r>
  <r>
    <s v="Liderazgo."/>
    <x v="1"/>
    <x v="23"/>
    <s v="Subdirector(a) Técnico(a) de Mantenimiento del Subsistema Vial."/>
    <s v="STMSV"/>
    <s v="FCI"/>
    <s v="9 puentes peatonales  conservados"/>
    <s v="(Total de puentes peatonales conservados) / (Total de  puentes peatonales para conservar en la vigencia) * 100"/>
    <m/>
    <s v="Conservación de Infraestructura."/>
    <s v="Pablo Vargas G"/>
    <m/>
    <m/>
    <s v=""/>
    <n v="9"/>
    <m/>
    <s v=""/>
    <m/>
    <m/>
    <s v=""/>
    <m/>
    <m/>
    <s v=""/>
    <n v="9"/>
  </r>
  <r>
    <s v="Liderazgo."/>
    <x v="1"/>
    <x v="34"/>
    <s v="Subdirector(a) Técnico(a) de Mantenimiento del Subsistema Vial."/>
    <s v="STMSV"/>
    <s v="FCI"/>
    <s v="18 km de ciclorrutas conservadas"/>
    <s v="(Total de km de ciclorrutas conservadas) / (Total de  km de ciclorrutas programados para conservar en la vigencia) * 100"/>
    <m/>
    <s v="Conservación de Infraestructura."/>
    <s v="Pablo Vargas G"/>
    <m/>
    <s v=" "/>
    <s v=""/>
    <n v="18"/>
    <m/>
    <s v=""/>
    <m/>
    <s v=" "/>
    <s v=""/>
    <m/>
    <s v=" "/>
    <s v=""/>
    <n v="18"/>
  </r>
  <r>
    <s v="Liderazgo."/>
    <x v="1"/>
    <x v="24"/>
    <s v="Subdirector(a) Técnico(a) de Mantenimiento del Subsistema Vial."/>
    <s v="STMSV"/>
    <s v="FCI"/>
    <s v="51,2 km carril de malla vial arterial no troncal conservada"/>
    <s v="(Total de km carril de malla vial arterial no troncal conservada) / (Total de km carril de malla vial arterial no troncal programados para conservar en la vigencia) * 100"/>
    <m/>
    <s v="Conservación de Infraestructura."/>
    <s v="Pablo Vargas G"/>
    <m/>
    <s v=" "/>
    <s v=""/>
    <n v="51.2"/>
    <m/>
    <s v=""/>
    <m/>
    <s v=" "/>
    <s v=""/>
    <m/>
    <s v=" "/>
    <s v=""/>
    <n v="51.2"/>
  </r>
  <r>
    <s v="Liderazgo."/>
    <x v="1"/>
    <x v="24"/>
    <s v="Subdirector(a) Técnico(a) de Mantenimiento del Subsistema Vial."/>
    <s v="STMSV"/>
    <s v="FCI"/>
    <s v="0,61 km carril de malla vial intermedia conservada"/>
    <s v="(Total de km carril de malla vial intermedia conservada) / (Total de  km carril de  malla vial intermedia programados para conservar en la vigencia) * 100"/>
    <s v="Conservación de Infraestructura."/>
    <s v="Conservación de Infraestructura."/>
    <s v="Pablo Vargas G"/>
    <m/>
    <s v=" "/>
    <s v=""/>
    <n v="0.61"/>
    <m/>
    <s v=""/>
    <m/>
    <s v=" "/>
    <s v=""/>
    <m/>
    <s v=" "/>
    <s v=""/>
    <n v="0.61"/>
  </r>
  <r>
    <s v="Liderazgo."/>
    <x v="1"/>
    <x v="24"/>
    <s v="Subdirector(a) Técnico(a) de Mantenimiento del Subsistema Vial."/>
    <s v="STMSV"/>
    <s v="FCI"/>
    <s v="6 puentes vehículares conservados_x000a_"/>
    <s v="(Total de puentes vehiculares conservados) / (Total de  puentes vehiculares para conservar en la vigencia) * 100"/>
    <m/>
    <s v="Conservación de Infraestructura."/>
    <s v="Pablo Vargas G"/>
    <n v="3"/>
    <n v="3"/>
    <n v="1"/>
    <n v="3"/>
    <m/>
    <s v=""/>
    <m/>
    <m/>
    <s v=""/>
    <m/>
    <m/>
    <s v=""/>
    <n v="6"/>
  </r>
  <r>
    <s v="Liderazgo."/>
    <x v="1"/>
    <x v="21"/>
    <s v="Subdirector(a) Técnico(a) de Mantenimiento del Subsistema Vial."/>
    <s v="STMSV"/>
    <s v="FCI"/>
    <s v="36 informes mensuales de interventoría aprobados en la vigencia"/>
    <s v="(Total de informes mensuales de interventoría aprobados en la vigencia) / (Total de  informes mensuales programados para aprobar) * 100"/>
    <m/>
    <s v="Conservación de Infraestructura."/>
    <s v="Edna  Vallejo"/>
    <n v="12"/>
    <n v="12"/>
    <n v="1"/>
    <n v="24"/>
    <m/>
    <s v=""/>
    <m/>
    <s v=" "/>
    <s v=""/>
    <m/>
    <s v=" "/>
    <s v=""/>
    <n v="36"/>
  </r>
  <r>
    <s v="Liderazgo."/>
    <x v="1"/>
    <x v="21"/>
    <s v="Subdirector(a) Técnico(a) de Mantenimiento del Subsistema Vial."/>
    <s v="STMSV"/>
    <s v="FCI"/>
    <s v="13 informes de seguimiento a polizas aprobados por DTAI en la vigencia"/>
    <s v="(Total de informes mensuales de seguimiento a pólizas aprobados en la vigencia) / (Total de  informes de seguimiento programados para aprobar) * 100"/>
    <m/>
    <s v="Conservación de Infraestructura."/>
    <s v="Edna  Vallejo"/>
    <n v="6"/>
    <n v="6"/>
    <n v="1"/>
    <n v="7"/>
    <m/>
    <s v=""/>
    <m/>
    <s v=" "/>
    <s v=""/>
    <m/>
    <s v=" "/>
    <s v=""/>
    <n v="13"/>
  </r>
  <r>
    <s v="Liderazgo."/>
    <x v="1"/>
    <x v="21"/>
    <s v="Subdirector(a) Técnico(a) de Mantenimiento del Subsistema Vial."/>
    <s v="STMSV"/>
    <s v="FCI"/>
    <s v="17 informes finales de interventoria  aprobados en la vigencia"/>
    <s v="(Total de informes finales de interventoría aprobados en la vigencia) / (Total de  informes finales programados para aprobar) * 100"/>
    <m/>
    <s v="Conservación de Infraestructura."/>
    <s v="Edna  Vallejo"/>
    <n v="5"/>
    <n v="10"/>
    <n v="2"/>
    <n v="7"/>
    <m/>
    <s v=""/>
    <m/>
    <m/>
    <s v=""/>
    <m/>
    <m/>
    <s v=""/>
    <n v="12"/>
  </r>
  <r>
    <s v="Liderazgo."/>
    <x v="3"/>
    <x v="3"/>
    <s v="Subdirector(a) Técnico(a) de Mantenimiento del Subsistema Vial."/>
    <s v="STMSV"/>
    <s v="FCI"/>
    <s v="4 informes de seguimiento a convenios presentados ante SGI"/>
    <s v="(Total de informes de seguimiento a convenios presentados en la vigencia) / (Total de  informes de seguimiento programados para presentar) * 100"/>
    <m/>
    <s v="Conservación de Infraestructura."/>
    <s v="Edna  Vallejo"/>
    <m/>
    <m/>
    <s v=""/>
    <n v="4"/>
    <m/>
    <s v=""/>
    <m/>
    <m/>
    <s v=""/>
    <m/>
    <m/>
    <s v=""/>
    <n v="4"/>
  </r>
  <r>
    <s v="Credibilidad y reconocimiento."/>
    <x v="4"/>
    <x v="35"/>
    <s v="Subdirector(a) Técnico(a) de Mantenimiento del Subsistema Vial."/>
    <s v="STMSV"/>
    <s v="FCE"/>
    <s v="708,8 km carril de malla vial arterial no troncal conservada de impacto "/>
    <s v="(Total de km carril de malla vial arterial no troncal conservada de impacto) / (Total de km carril de malla vial arterial no troncal de impacto programados para conservar en la vigencia) * 100"/>
    <m/>
    <s v="Conservación de Infraestructura."/>
    <s v="Pablo Vargas G"/>
    <m/>
    <m/>
    <s v=""/>
    <n v="708.8"/>
    <m/>
    <s v=""/>
    <m/>
    <m/>
    <s v=""/>
    <m/>
    <m/>
    <s v=""/>
    <n v="708.8"/>
  </r>
  <r>
    <s v="Liderazgo."/>
    <x v="1"/>
    <x v="23"/>
    <s v="Subdirector(a) Técnico(a) de Mantenimiento del Subsistema Transporte."/>
    <s v="STMST"/>
    <s v="FCI"/>
    <s v="13377 m2 de espacio público conservado"/>
    <s v="(Total de m2  de espacio publico conservado) / (Total de  m2  programados para conservar en la vigencia) * 100"/>
    <m/>
    <s v="Conservación de Infraestructura."/>
    <s v="Daissy Pulido Robayo"/>
    <n v="11786.973000000002"/>
    <n v="11786.973000000002"/>
    <n v="1"/>
    <n v="1590"/>
    <m/>
    <s v=""/>
    <m/>
    <m/>
    <s v=""/>
    <m/>
    <m/>
    <s v=""/>
    <n v="13376.973000000002"/>
  </r>
  <r>
    <s v="Liderazgo."/>
    <x v="1"/>
    <x v="24"/>
    <s v="Subdirector(a) Técnico(a) de Mantenimiento del Subsistema Transporte."/>
    <s v="STMST"/>
    <s v="FCI"/>
    <s v="127 Km/carril de malla vial Arterial Troncal conservado"/>
    <s v="(Total de Km/carril de malla vial arterial troncal conservado) / (Total de  Km/carril de  malla vial arterial troncal programados para conservar en la vigencia) * 100"/>
    <m/>
    <s v="Conservación de Infraestructura."/>
    <s v="Daissy Pulido Robayo"/>
    <n v="61.31"/>
    <n v="61.31"/>
    <n v="1"/>
    <n v="65.48"/>
    <m/>
    <s v=""/>
    <m/>
    <m/>
    <s v=""/>
    <m/>
    <m/>
    <s v=""/>
    <n v="126.79"/>
  </r>
  <r>
    <s v="Liderazgo."/>
    <x v="1"/>
    <x v="24"/>
    <s v="Subdirector(a) Técnico(a) de Mantenimiento del Subsistema Transporte."/>
    <s v="STMST"/>
    <s v="FCI"/>
    <s v="169 Km/carril de malla vial internedia conservada (SITP)"/>
    <s v="(Total de Km/carril de malla vial intermedia conservado) / (Total de  Km/carril de  malla vial intermedia programados para conservar en la vigencia) * 100"/>
    <m/>
    <s v="Conservación de Infraestructura."/>
    <s v="Daissy Pulido Robayo"/>
    <n v="37.14"/>
    <n v="37.14"/>
    <n v="1"/>
    <n v="132.31"/>
    <m/>
    <s v=""/>
    <m/>
    <m/>
    <s v=""/>
    <m/>
    <m/>
    <s v=""/>
    <n v="169.45"/>
  </r>
  <r>
    <s v="Liderazgo."/>
    <x v="1"/>
    <x v="16"/>
    <s v="Subdirector(a) Técnico(a) de Mantenimiento del Subsistema Transporte."/>
    <s v="STMST"/>
    <s v="FCI"/>
    <s v="N.A"/>
    <s v="N.A"/>
    <m/>
    <m/>
    <m/>
    <m/>
    <m/>
    <s v=""/>
    <m/>
    <m/>
    <s v=""/>
    <m/>
    <m/>
    <s v=""/>
    <m/>
    <m/>
    <s v=""/>
    <n v="0"/>
  </r>
  <r>
    <s v="Liderazgo."/>
    <x v="1"/>
    <x v="21"/>
    <s v="Subdirector(a) Técnico(a) de Mantenimiento del Subsistema Transporte."/>
    <s v="STMST"/>
    <s v="FCI"/>
    <s v="81 Informes Mensuales de Interventoría aprobados con calidad, oportunidad y pertinencia. "/>
    <s v="(Total de informes mensuales de interventoría aprobados en la vigencia) / (Total de  informes mensuales programados para aprobar) * 100"/>
    <m/>
    <s v="Conservación de Infraestructura."/>
    <s v="Daissy Pulido Robayo"/>
    <n v="46"/>
    <n v="46"/>
    <n v="1"/>
    <n v="35"/>
    <m/>
    <s v=""/>
    <m/>
    <m/>
    <s v=""/>
    <m/>
    <m/>
    <s v=""/>
    <n v="81"/>
  </r>
  <r>
    <s v="Liderazgo."/>
    <x v="1"/>
    <x v="21"/>
    <s v="Subdirector(a) Técnico(a) de Mantenimiento del Subsistema Transporte."/>
    <s v="STMST"/>
    <s v="FCI"/>
    <s v="17 Informes Finales de Interventoría aprobados con calidad, oportunidad y pertinencia."/>
    <s v="(Total de informes finales de interventoría aprobados en la vigencia) / (Total de  informes finales programados para aprobar) * 100"/>
    <m/>
    <s v="Conservación de Infraestructura."/>
    <s v="Daissy Pulido Robayo"/>
    <n v="6"/>
    <n v="6"/>
    <n v="1"/>
    <n v="11"/>
    <m/>
    <s v=""/>
    <m/>
    <m/>
    <s v=""/>
    <m/>
    <m/>
    <s v=""/>
    <n v="17"/>
  </r>
  <r>
    <s v="Liderazgo."/>
    <x v="1"/>
    <x v="36"/>
    <s v="Director(a) Técnico(a) de Administración de Infraestructura."/>
    <s v="DTAI"/>
    <s v="FCE"/>
    <s v="Contratos de obra con póliza de estabilidad vigente, en seguimiento."/>
    <s v="(# contratos visitados según plazos de ley / # contratos programados para visita de ley)*100"/>
    <m/>
    <s v="Conservación de Infraestructura."/>
    <s v="DTAI - Ricardo Andrés Mosquera Noguera"/>
    <m/>
    <m/>
    <s v=""/>
    <n v="1"/>
    <m/>
    <s v=""/>
    <n v="1"/>
    <m/>
    <s v=""/>
    <n v="1"/>
    <m/>
    <s v=""/>
    <e v="#REF!"/>
  </r>
  <r>
    <s v="Liderazgo."/>
    <x v="1"/>
    <x v="36"/>
    <s v="Director(a) Técnico(a) de Administración de Infraestructura."/>
    <s v="DTAI"/>
    <s v="FCE"/>
    <s v="Contratos de aprovechamiento económico por corto plazo suscritos"/>
    <s v="(recursos recibidos por contratos de aprovechamiento económico de corto plazo / recursos programados por contratos de aprovechamiento económico de corto plazo)* 100"/>
    <m/>
    <s v="Conservación de Infraestructura."/>
    <s v="DTAI - Magda Cristina Amado Galindo"/>
    <m/>
    <m/>
    <s v=""/>
    <n v="1"/>
    <m/>
    <s v=""/>
    <n v="1"/>
    <m/>
    <s v=""/>
    <n v="1"/>
    <m/>
    <s v=""/>
    <e v="#REF!"/>
  </r>
  <r>
    <s v="Liderazgo."/>
    <x v="1"/>
    <x v="36"/>
    <s v="Director(a) Técnico(a) de Administración de Infraestructura."/>
    <s v="DTAI"/>
    <s v="FCE"/>
    <s v="Contratos de aprovechamiento económico por campamentos de obra y/o ocupaciones temporales"/>
    <s v="(recursos recibidos por contratos de aprovechamiento económico por campamentos de obra y/o ocupaciones temporales / recursos programados por contratos de aprovechamiento económico por campamentos de obra y/o ocupaciones temporales)* 100"/>
    <m/>
    <s v="Conservación de Infraestructura."/>
    <s v="DTAI - Magda Cristina Amado Galindo"/>
    <m/>
    <m/>
    <s v=""/>
    <n v="1"/>
    <m/>
    <s v=""/>
    <n v="1"/>
    <m/>
    <s v=""/>
    <n v="1"/>
    <m/>
    <s v=""/>
    <e v="#REF!"/>
  </r>
  <r>
    <s v="Liderazgo."/>
    <x v="1"/>
    <x v="36"/>
    <s v="Director(a) Técnico(a) de Administración de Infraestructura."/>
    <s v="DTAI"/>
    <s v="FCE"/>
    <s v="Monitoreo de pasos elevados"/>
    <s v="(# estructuras inspeccionadas con informe / # estructuras programadas para seguimiento)* 100"/>
    <m/>
    <s v="Conservación de Infraestructura."/>
    <s v="DTAI - Andrés Mauricio Rincón Castañeda"/>
    <m/>
    <m/>
    <s v=""/>
    <n v="1"/>
    <m/>
    <s v=""/>
    <n v="1"/>
    <m/>
    <s v=""/>
    <n v="1"/>
    <m/>
    <s v=""/>
    <e v="#REF!"/>
  </r>
  <r>
    <s v="Credibilidad y reconocimiento."/>
    <x v="4"/>
    <x v="35"/>
    <s v="Director(a) Técnico(a) de Administración de Infraestructura."/>
    <s v="DTAI"/>
    <s v="FCE"/>
    <s v="Interventoría a urbanizadores"/>
    <s v="(# diseños evaluados y atendidos / # diseños radicados)* 100"/>
    <m/>
    <s v="Conservación de Infraestructura."/>
    <s v="DTAI - Ricardo Bermúdez Ramírez"/>
    <m/>
    <m/>
    <s v=""/>
    <n v="1"/>
    <m/>
    <s v=""/>
    <n v="1"/>
    <m/>
    <s v=""/>
    <n v="1"/>
    <m/>
    <s v=""/>
    <e v="#REF!"/>
  </r>
  <r>
    <s v="Credibilidad y reconocimiento."/>
    <x v="4"/>
    <x v="4"/>
    <s v="Director(a) Técnico(a) de Administración de Infraestructura."/>
    <s v="DTAI"/>
    <s v="FCE"/>
    <s v="Licencias de excavación"/>
    <s v="(# de resoluciones que otorgan, niegan y/o desisten la licencia de excavación / # de licencias de excavación solicitadas)* 100"/>
    <m/>
    <s v="Conservación de Infraestructura."/>
    <s v="DTAI - Álvaro Enrique Reinoso Guerra"/>
    <m/>
    <m/>
    <s v=""/>
    <n v="1"/>
    <m/>
    <s v=""/>
    <n v="1"/>
    <m/>
    <s v=""/>
    <n v="1"/>
    <m/>
    <s v=""/>
    <e v="#REF!"/>
  </r>
  <r>
    <s v="Credibilidad y reconocimiento."/>
    <x v="10"/>
    <x v="29"/>
    <s v="Director(a) Técnico(a) de Administración de Infraestructura."/>
    <s v="DTAI"/>
    <s v="FCE"/>
    <s v="Contratos de obra con póliza de estabilidad vigente, en seguimiento."/>
    <s v="(# requerimientos realizados a contratistas / # contratos con daños imputables al contratista)*100"/>
    <m/>
    <s v="Conservación de Infraestructura."/>
    <s v="DTAI - Ricardo Andrés Mosquera Noguera"/>
    <m/>
    <m/>
    <s v=""/>
    <n v="1"/>
    <m/>
    <s v=""/>
    <n v="1"/>
    <m/>
    <s v=""/>
    <n v="1"/>
    <m/>
    <s v=""/>
    <e v="#REF!"/>
  </r>
  <r>
    <s v="Liderazgo."/>
    <x v="1"/>
    <x v="36"/>
    <s v="Director(a) Técnico(a) de Administración de Infraestructura."/>
    <s v="DTAI"/>
    <s v="FCE"/>
    <s v="Cruce de cuentas con empresas de servicios públicos"/>
    <s v="(# actas [recibo de obras suscritas con las ESP] validadas oportunamente para cruce de cuentas / # actas [recibo de obra suscritas con la ESP] recibidas)*100"/>
    <m/>
    <s v="Conservación de Infraestructura."/>
    <s v="DTAI - Martha Lucia Corredor Quintero"/>
    <m/>
    <m/>
    <s v=""/>
    <n v="1"/>
    <m/>
    <s v=""/>
    <n v="1"/>
    <m/>
    <s v=""/>
    <n v="1"/>
    <m/>
    <s v=""/>
    <e v="#REF!"/>
  </r>
  <r>
    <s v="Liderazgo."/>
    <x v="1"/>
    <x v="37"/>
    <s v="Subdirector(a) General Jurídica."/>
    <s v="SGJ"/>
    <s v="FCE"/>
    <s v="Implementación de la estrategia de transparencia y eficiencia en la gestión contractual"/>
    <s v="% avance de la estrategia"/>
    <m/>
    <s v="Gestión Contractual."/>
    <s v="SGJ / contratista"/>
    <m/>
    <m/>
    <s v=""/>
    <n v="1"/>
    <m/>
    <s v=""/>
    <m/>
    <m/>
    <s v=""/>
    <m/>
    <m/>
    <s v=""/>
    <n v="0.25"/>
  </r>
  <r>
    <s v="Liderazgo."/>
    <x v="3"/>
    <x v="18"/>
    <s v="Subdirector(a) General Jurídica."/>
    <s v="SGJ"/>
    <s v="FCI"/>
    <s v="Acompañamiento en acuerdos de APP "/>
    <s v="Acompañamientos realizados / Acompañamientos solicitados"/>
    <m/>
    <s v="Gestión Legal."/>
    <s v="SGJ / contratista"/>
    <m/>
    <m/>
    <s v=""/>
    <n v="1"/>
    <m/>
    <s v=""/>
    <m/>
    <m/>
    <s v=""/>
    <m/>
    <m/>
    <s v=""/>
    <n v="0.25"/>
  </r>
  <r>
    <m/>
    <x v="12"/>
    <x v="38"/>
    <s v="Subdirector(a) General Jurídica."/>
    <s v="SGJ"/>
    <s v="IPI"/>
    <s v="Asesoría jurídica a las áreas del IDU"/>
    <s v="Asesorías realizadas / asesorias solicitadas "/>
    <m/>
    <s v="Gestión Legal."/>
    <s v="SGJ / contratista"/>
    <m/>
    <m/>
    <s v=""/>
    <n v="1"/>
    <m/>
    <s v=""/>
    <m/>
    <m/>
    <s v=""/>
    <m/>
    <m/>
    <s v=""/>
    <n v="0.25"/>
  </r>
  <r>
    <m/>
    <x v="13"/>
    <x v="39"/>
    <s v="Subdirector(a) General Jurídica."/>
    <s v="SGJ"/>
    <s v="IPI"/>
    <s v="Estrategia de prevención de daño antijurídico"/>
    <s v="N° de estrategias elaboradas y socializadas "/>
    <m/>
    <s v="Gestión Legal."/>
    <s v="SGJ - DTGJ / contratista"/>
    <m/>
    <m/>
    <s v=""/>
    <n v="2"/>
    <m/>
    <s v=""/>
    <m/>
    <m/>
    <s v=""/>
    <m/>
    <m/>
    <s v=""/>
    <n v="0.5"/>
  </r>
  <r>
    <s v="Estrategias de ejes."/>
    <x v="0"/>
    <x v="9"/>
    <s v="Subdirector(a) General Jurídica."/>
    <s v="SGJ"/>
    <s v="IPI"/>
    <s v="Socialización de buenas prácticas"/>
    <s v="N° de asistentes a las socializaciones realizadas / convocados"/>
    <m/>
    <s v="Gestión Legal."/>
    <s v="SGJ / contratista"/>
    <m/>
    <m/>
    <s v=""/>
    <n v="0.9"/>
    <m/>
    <s v=""/>
    <m/>
    <m/>
    <s v=""/>
    <m/>
    <m/>
    <s v=""/>
    <n v="0.22500000000000001"/>
  </r>
  <r>
    <s v="Estrategias de ejes."/>
    <x v="0"/>
    <x v="13"/>
    <s v="Subdirector(a) General Jurídica."/>
    <s v="SGJ"/>
    <s v="IPI"/>
    <s v="Revisión y ajuste de los procesos a cargo"/>
    <s v="N° de procesos realizados y ajustados "/>
    <m/>
    <s v="Gestión Ambiental, Calidad y SST."/>
    <s v="SGJ - STGJ- DTPS - DTGC - OAP"/>
    <m/>
    <m/>
    <s v=""/>
    <n v="2"/>
    <m/>
    <s v=""/>
    <m/>
    <m/>
    <s v=""/>
    <m/>
    <m/>
    <s v=""/>
    <n v="0.5"/>
  </r>
  <r>
    <s v="Estrategias de cierre de brechas."/>
    <x v="7"/>
    <x v="10"/>
    <s v="Subdirector(a) General Jurídica."/>
    <s v="SGJ"/>
    <s v="IPI"/>
    <s v="Programa de fortalecimiento de cultura organizacional al interior de la SGJ"/>
    <s v="Avance del programa de fortalecimiento"/>
    <m/>
    <s v="Gestión del Talento Humano."/>
    <s v="SGJ / contratista"/>
    <m/>
    <m/>
    <s v=""/>
    <n v="1"/>
    <m/>
    <s v=""/>
    <m/>
    <m/>
    <s v=""/>
    <m/>
    <m/>
    <s v=""/>
    <n v="0.25"/>
  </r>
  <r>
    <s v="Liderazgo."/>
    <x v="1"/>
    <x v="25"/>
    <s v="Director(a) Técnico(a) de Procesos Selectivos."/>
    <s v="DTPS"/>
    <s v="FCI"/>
    <s v="Proceso de selección"/>
    <s v="Total de procesos licitatorios aprobados por la DTPS / (Total de procesos adjudicados) * 100"/>
    <m/>
    <s v="Gestión Contractual."/>
    <s v="Diego Galeano"/>
    <n v="100"/>
    <m/>
    <s v=""/>
    <n v="100"/>
    <m/>
    <s v=""/>
    <n v="100"/>
    <m/>
    <s v=""/>
    <n v="100"/>
    <m/>
    <s v=""/>
    <n v="400"/>
  </r>
  <r>
    <s v="Liderazgo."/>
    <x v="1"/>
    <x v="40"/>
    <s v="Director(a) Técnico(a) de Procesos Selectivos."/>
    <s v="DTPS"/>
    <s v="FCI"/>
    <s v="Proceso de selección"/>
    <s v="Total de procesos de selección aprobados por la DTPS / (Total de procesos adjudicados) * 100"/>
    <m/>
    <s v="Gestión Contractual."/>
    <s v="Diego Galeano"/>
    <n v="100"/>
    <m/>
    <s v=""/>
    <n v="100"/>
    <m/>
    <s v=""/>
    <n v="100"/>
    <m/>
    <s v=""/>
    <n v="100"/>
    <m/>
    <s v=""/>
    <n v="400"/>
  </r>
  <r>
    <s v="Liderazgo."/>
    <x v="1"/>
    <x v="26"/>
    <s v="Director(a) Técnico(a) de Procesos Selectivos."/>
    <s v="DTPS"/>
    <s v="FCI"/>
    <s v="Proceso de selección"/>
    <s v="Total de procesos de selección aprobados por la DTPS / (Total de procesos adjudicados) * 100"/>
    <m/>
    <s v="Gestión Contractual."/>
    <s v="Diego Galeano"/>
    <n v="100"/>
    <m/>
    <s v=""/>
    <n v="100"/>
    <m/>
    <s v=""/>
    <n v="100"/>
    <m/>
    <s v=""/>
    <n v="100"/>
    <m/>
    <s v=""/>
    <n v="400"/>
  </r>
  <r>
    <s v="Liderazgo."/>
    <x v="1"/>
    <x v="23"/>
    <s v="Director(a) Técnico(a) de Procesos Selectivos."/>
    <s v="DTPS"/>
    <s v="FCI"/>
    <s v="Proceso de selección"/>
    <s v="Total de procesos de selección aprobados por la DTPS / (Total de procesos adjudicados) * 100"/>
    <m/>
    <s v="Gestión Contractual."/>
    <s v="Diego Galeano"/>
    <n v="100"/>
    <m/>
    <s v=""/>
    <n v="100"/>
    <m/>
    <s v=""/>
    <n v="100"/>
    <m/>
    <s v=""/>
    <n v="100"/>
    <m/>
    <s v=""/>
    <n v="400"/>
  </r>
  <r>
    <s v="Liderazgo."/>
    <x v="1"/>
    <x v="34"/>
    <s v="Director(a) Técnico(a) de Procesos Selectivos."/>
    <s v="DTPS"/>
    <s v="FCI"/>
    <s v="Proceso de selección"/>
    <s v="Total de procesos de selección aprobados por la DTPS / (Total de procesos adjudicados) * 100"/>
    <m/>
    <s v="Gestión Contractual."/>
    <s v="Diego Galeano"/>
    <n v="100"/>
    <m/>
    <s v=""/>
    <n v="100"/>
    <m/>
    <s v=""/>
    <n v="100"/>
    <m/>
    <s v=""/>
    <n v="100"/>
    <m/>
    <s v=""/>
    <n v="400"/>
  </r>
  <r>
    <s v="Liderazgo."/>
    <x v="1"/>
    <x v="24"/>
    <s v="Director(a) Técnico(a) de Procesos Selectivos."/>
    <s v="DTPS"/>
    <s v="FCI"/>
    <s v="Proceso de selección"/>
    <s v="Total de procesos de selección aprobados por la DTPS / (Total de procesos adjudicados) * 100"/>
    <m/>
    <s v="Gestión Contractual."/>
    <s v="Diego Galeano"/>
    <n v="100"/>
    <m/>
    <s v=""/>
    <n v="100"/>
    <m/>
    <s v=""/>
    <n v="100"/>
    <m/>
    <s v=""/>
    <n v="100"/>
    <m/>
    <s v=""/>
    <n v="400"/>
  </r>
  <r>
    <s v="Liderazgo."/>
    <x v="1"/>
    <x v="41"/>
    <s v="Director(a) Técnico(a) de Procesos Selectivos."/>
    <s v="DTPS"/>
    <s v="IPI"/>
    <s v="Proceso de selección"/>
    <s v="Total de procesos de selección aprobados por la DTPS / (Total de procesos adjudicados) * 100"/>
    <m/>
    <s v="Gestión Contractual."/>
    <s v="Diego Galeano"/>
    <n v="100"/>
    <m/>
    <s v=""/>
    <n v="100"/>
    <m/>
    <s v=""/>
    <n v="100"/>
    <m/>
    <s v=""/>
    <n v="100"/>
    <m/>
    <s v=""/>
    <n v="400"/>
  </r>
  <r>
    <s v="Liderazgo."/>
    <x v="1"/>
    <x v="42"/>
    <s v="Director(a) Técnico(a) de Procesos Selectivos."/>
    <s v="DTPS"/>
    <s v="IPI"/>
    <s v="Proceso de selección"/>
    <s v="Total de procesos de selección aprobados por la DTPS / (Total de procesos adjudicados) * 100"/>
    <m/>
    <s v="Gestión Contractual."/>
    <s v="Diego Galeano"/>
    <n v="100"/>
    <m/>
    <s v=""/>
    <n v="100"/>
    <m/>
    <s v=""/>
    <n v="100"/>
    <m/>
    <s v=""/>
    <n v="100"/>
    <m/>
    <s v=""/>
    <n v="400"/>
  </r>
  <r>
    <s v="Liderazgo."/>
    <x v="1"/>
    <x v="25"/>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Liderazgo."/>
    <x v="1"/>
    <x v="40"/>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Liderazgo."/>
    <x v="1"/>
    <x v="26"/>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Liderazgo."/>
    <x v="1"/>
    <x v="23"/>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Liderazgo."/>
    <x v="1"/>
    <x v="34"/>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Liderazgo."/>
    <x v="1"/>
    <x v="24"/>
    <s v="Director(a) Técnico(a) de Gestión Contractual."/>
    <s v="DTGC"/>
    <s v="FCI"/>
    <s v="Contratos _x000a_Modificaciones_x000a_Asesoría y acompañamiento en el trámite de los Procedimientos Administrativos Sancionatorios_x000a_Acompañamiento y asesoría en el tramite de las liquidaciones de contratos y/o convenios._x000a_Orientaciones Jurídicas."/>
    <s v="(Total de contratos y modificaciones contractuales elaboradas en los términos establecidos (3 días hábiles) / (Total de contratos y modificaciones contractuales solicitados en la vigencia) * 100_x000a_(Total de solicitudes revisadas para establecer el presunto incumplimiento dentro de los términos establecidos (5 días hábiles) / Total de solicitudes radicadas para determinar presunto incumplimiento y el inicio de proceso sancionatorio) * 100_x000a_(Total de solicitudes de asesoría y revisión para la liquidación de contratos y/o convenios atendidas en los términos establecidos (6 días hábiles)/ Total de solicitudes radicadas y/o correos electrónicos recibidos) * 100_x000a_(Total de orientaciones jurídicas elaboradas (en el 80% del término legal establecido) / Total de orientaciones jurídicas radicadas por las áreas) * 100_x000a_"/>
    <m/>
    <s v="Gestión Contractual."/>
    <s v="Johana Paola Lamilla Sánchez"/>
    <n v="100"/>
    <m/>
    <s v=""/>
    <n v="100"/>
    <m/>
    <s v=""/>
    <n v="100"/>
    <m/>
    <s v=""/>
    <n v="100"/>
    <m/>
    <s v=""/>
    <n v="0"/>
  </r>
  <r>
    <s v="Credibilidad y reconocimiento."/>
    <x v="10"/>
    <x v="29"/>
    <s v="Director(a) Técnico(a) de Gestión Contractual."/>
    <s v="DTGC"/>
    <s v="FCI"/>
    <s v="Aprobación de garantías"/>
    <s v="(Total de garantías que incluyan el amparo de calidad y estabilidad de la obra aprobadas / Total de garantías que incluyan el amparo de calidad y estabilidad de la obra radicadas) *100"/>
    <m/>
    <s v="Gestión Contractual."/>
    <s v="Johana Paola Lamilla Sánchez"/>
    <n v="100"/>
    <m/>
    <s v=""/>
    <n v="100"/>
    <m/>
    <s v=""/>
    <n v="100"/>
    <m/>
    <s v=""/>
    <n v="100"/>
    <m/>
    <s v=""/>
    <n v="0"/>
  </r>
  <r>
    <s v="Liderazgo."/>
    <x v="1"/>
    <x v="25"/>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40"/>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26"/>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23"/>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34"/>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24"/>
    <s v="Director(a) Técnico(a) de Gestión Judicial."/>
    <s v="DTGJ"/>
    <s v="FCI"/>
    <s v="Procesos judiciales atendidos en el eje estragégico"/>
    <s v="Número de procesos judiciales contestados relacionados con plan de desarrollo 2016-2019 / Número deprocesos judiciales recibidos relacionados con plan de desarrollo 2016-2019 "/>
    <m/>
    <s v="Gestión Legal."/>
    <s v="Omar Prada"/>
    <n v="1"/>
    <n v="1"/>
    <n v="1"/>
    <n v="1"/>
    <m/>
    <s v=""/>
    <n v="1"/>
    <m/>
    <s v=""/>
    <n v="1"/>
    <m/>
    <s v=""/>
    <n v="1"/>
  </r>
  <r>
    <s v="Liderazgo."/>
    <x v="1"/>
    <x v="23"/>
    <s v="Subdirector(a) General de Gestión Corporativa."/>
    <s v="SGGC"/>
    <s v="FIG"/>
    <s v="Lineamientos para la gestión de los Acuerdos de valorización para financiar los proyectos estratégicos de espacio público y construcción de ciclorrutas km). "/>
    <s v="Acuerdo de valorización para financiar los proyectos estratégicos de espacio público y construcción de ciclorrutas km) aprobado"/>
    <m/>
    <s v="Gestión de la Valorización y Financiación."/>
    <s v="John Cueca"/>
    <m/>
    <m/>
    <s v=""/>
    <n v="1"/>
    <m/>
    <s v=""/>
    <m/>
    <m/>
    <s v=""/>
    <m/>
    <m/>
    <s v=""/>
    <n v="1"/>
  </r>
  <r>
    <s v="Liderazgo."/>
    <x v="1"/>
    <x v="26"/>
    <s v="Subdirector(a) General de Gestión Corporativa."/>
    <s v="SGGC"/>
    <s v="FIG"/>
    <s v="Lineamientos para la gestión de los Acuerdos de valorización para financiar los proyectos de malla vial (km)."/>
    <s v="Acuerdos de valorización para financiar los proyectos de malla vial (km). aprobado"/>
    <m/>
    <s v="Gestión de la Valorización y Financiación."/>
    <s v="John Cueca"/>
    <m/>
    <m/>
    <s v=""/>
    <n v="1"/>
    <m/>
    <s v=""/>
    <m/>
    <m/>
    <s v=""/>
    <m/>
    <m/>
    <s v=""/>
    <n v="1"/>
  </r>
  <r>
    <s v="Liderazgo."/>
    <x v="1"/>
    <x v="17"/>
    <s v="Subdirector(a) General de Gestión Corporativa."/>
    <s v="SGGC"/>
    <s v="FIG"/>
    <s v="Informe de Gestión presupuestal"/>
    <s v="Número de informes de ejecución presupuestal / 4"/>
    <m/>
    <s v="Gestión Financiera."/>
    <s v="Miguel Jimenez"/>
    <m/>
    <m/>
    <s v=""/>
    <n v="1"/>
    <m/>
    <s v=""/>
    <n v="1"/>
    <m/>
    <s v=""/>
    <n v="1"/>
    <m/>
    <s v=""/>
    <n v="3"/>
  </r>
  <r>
    <s v="Liderazgo."/>
    <x v="1"/>
    <x v="27"/>
    <s v="Subdirector(a) General de Gestión Corporativa."/>
    <s v="SGGC"/>
    <s v="FIG"/>
    <s v="Seguimiento al Plan Anual Mensualizado de Caja PAC Realizados"/>
    <s v="(puntos obtenidos en semaforo PAC / máximo puntaje a obtener en semáforo PA) * 100"/>
    <m/>
    <s v="Gestión Financiera."/>
    <s v="Miguel Jimenez"/>
    <m/>
    <m/>
    <s v=""/>
    <n v="825"/>
    <m/>
    <s v=""/>
    <n v="825"/>
    <m/>
    <s v=""/>
    <n v="825"/>
    <m/>
    <s v=""/>
    <n v="3"/>
  </r>
  <r>
    <s v="Liderazgo."/>
    <x v="1"/>
    <x v="37"/>
    <s v="Subdirector(a) General de Gestión Corporativa."/>
    <s v="SGGC"/>
    <s v="FCI"/>
    <s v="Lineamientos para la mejora del transparencia con base en el diagnóstico"/>
    <s v="Documento de lineas de acción para  la mejora del transparencia con base en el dianóstico"/>
    <m/>
    <s v="Gestión Legal."/>
    <s v="O"/>
    <m/>
    <m/>
    <s v=""/>
    <n v="4"/>
    <m/>
    <s v=""/>
    <n v="4"/>
    <m/>
    <s v=""/>
    <n v="4"/>
    <m/>
    <s v=""/>
    <n v="12"/>
  </r>
  <r>
    <s v="Liderazgo."/>
    <x v="1"/>
    <x v="43"/>
    <s v="Subdirector(a) General de Gestión Corporativa."/>
    <s v="SGGC"/>
    <s v="FCG"/>
    <s v="Directrices para la gestión de recaudo de recursos de valorización aprobados por el Concejo."/>
    <s v="Documentos de directrices para la gestión de recaudo de recursos de valorización aprobados por el Concejo."/>
    <m/>
    <s v="Gestión de la Valorización y Financiación."/>
    <s v="John Cueca"/>
    <m/>
    <m/>
    <s v=""/>
    <n v="0.8"/>
    <m/>
    <s v=""/>
    <n v="0.15"/>
    <m/>
    <s v=""/>
    <n v="0.05"/>
    <m/>
    <s v=""/>
    <n v="1"/>
  </r>
  <r>
    <s v="Liderazgo."/>
    <x v="1"/>
    <x v="31"/>
    <s v="Subdirector(a) General de Gestión Corporativa."/>
    <s v="SGGC"/>
    <s v="FCE"/>
    <s v="Seguimiento  de la  gestión de Giros"/>
    <s v="(Número de seguimientos de la  gestión de Giro realizados / Seguimientos Programados ) X 100"/>
    <m/>
    <s v="Gestión Financiera."/>
    <s v="Miguel Jimenez"/>
    <m/>
    <m/>
    <s v=""/>
    <n v="12"/>
    <m/>
    <s v=""/>
    <n v="12"/>
    <m/>
    <s v=""/>
    <n v="12"/>
    <m/>
    <s v=""/>
    <n v="36"/>
  </r>
  <r>
    <s v="Liderazgo."/>
    <x v="1"/>
    <x v="2"/>
    <s v="Jefe de Oficina Asesora de Planeación."/>
    <s v="SGGC"/>
    <s v="FCI"/>
    <s v="Objetivos del SIG implementados"/>
    <s v="(Actividades Terminadas por subsistema / Actividades planeadas por subsistema) * 100_x000a_Aplica para los subsistemas encabeza de la SGGC"/>
    <s v="Gestión Ambiental, Calidad y SST."/>
    <s v="Gestión Ambiental, Calidad y SST."/>
    <s v="Omar Garcia"/>
    <n v="0.8"/>
    <m/>
    <s v=""/>
    <n v="0.8"/>
    <m/>
    <s v=""/>
    <n v="0.8"/>
    <m/>
    <s v=""/>
    <n v="0.8"/>
    <m/>
    <s v=""/>
    <n v="0.8"/>
  </r>
  <r>
    <s v="Liderazgo."/>
    <x v="1"/>
    <x v="2"/>
    <s v="Subdirector(a) General de Gestión Corporativa."/>
    <s v="SGGC"/>
    <s v="FCG"/>
    <s v="Trazar lineamientos y hacer seguimiento al cumplimiento de los objetivos de los subsistemas de gestión"/>
    <s v="(Número de seguimientos cumplimiento de los objetivos de los subsistemas de gestión / 4 ) X 100"/>
    <m/>
    <s v="Gestión Ambiental, Calidad y SST."/>
    <s v="Omar Garcia"/>
    <m/>
    <m/>
    <s v=""/>
    <n v="1"/>
    <m/>
    <s v=""/>
    <n v="1"/>
    <m/>
    <s v=""/>
    <n v="1"/>
    <m/>
    <s v=""/>
    <n v="3"/>
  </r>
  <r>
    <s v="Liderazgo."/>
    <x v="14"/>
    <x v="44"/>
    <s v="Subdirector(a) General de Gestión Corporativa."/>
    <s v="SGGC"/>
    <s v="FCE"/>
    <s v="Trazar lineamientos para lograr que los resultados de los funcionarios de planta superen los resultados del área respectiva._x000a_ "/>
    <s v=" 1 - (promedio de la evaluación de los funcionarios) / (promedio de la evaluación de la gestión del área)"/>
    <m/>
    <s v="Gestión del Talento Humano."/>
    <s v="Diego Cadavid"/>
    <m/>
    <m/>
    <s v=""/>
    <n v="1"/>
    <m/>
    <s v=""/>
    <m/>
    <m/>
    <s v=""/>
    <m/>
    <m/>
    <s v=""/>
    <n v="1"/>
  </r>
  <r>
    <s v="Liderazgo."/>
    <x v="14"/>
    <x v="45"/>
    <s v="Subdirector(a) General de Gestión Corporativa."/>
    <s v="SGGC"/>
    <s v="FCE"/>
    <s v="Determinar los atributos de calidad de los productos entregados por parte de los contratistas de prestación de servicios de apoyo"/>
    <s v="Documento con atributos de calidad de los productos entregados por parte de los contratistas de prestación de servicios de apoyo presentado y aprobado"/>
    <m/>
    <s v="Gestión Contractual."/>
    <s v="Alejandro Gutierrez"/>
    <m/>
    <m/>
    <s v=""/>
    <n v="1"/>
    <m/>
    <s v=""/>
    <m/>
    <m/>
    <s v=""/>
    <m/>
    <m/>
    <s v=""/>
    <n v="1"/>
  </r>
  <r>
    <s v="Liderazgo."/>
    <x v="14"/>
    <x v="46"/>
    <s v="Subdirector(a) General de Gestión Corporativa."/>
    <s v="SGGC"/>
    <s v="FCG"/>
    <s v="Priorizar las intervenciones del Proyecto de mejora del clima organizacional"/>
    <s v="Documento presentado y aprobado para las intervenciones de mejora del clima organizacional"/>
    <m/>
    <s v="Gestión del Talento Humano."/>
    <s v="Diego Cadavid"/>
    <m/>
    <m/>
    <s v=""/>
    <n v="1"/>
    <m/>
    <s v=""/>
    <n v="1"/>
    <m/>
    <s v=""/>
    <n v="1"/>
    <m/>
    <s v=""/>
    <n v="3"/>
  </r>
  <r>
    <s v="Estrategias de ejes."/>
    <x v="13"/>
    <x v="28"/>
    <m/>
    <s v="SGGC"/>
    <s v="IPI"/>
    <s v="Trazar lineamientos del Proyecto de modelo de innovación del IDU"/>
    <s v="Proyecto de modelo de innovación del IDU aprobado"/>
    <m/>
    <s v="Innovación y Gestión del Conocimiento."/>
    <s v="Ivan Rodriguez"/>
    <m/>
    <m/>
    <s v=""/>
    <n v="1"/>
    <m/>
    <s v=""/>
    <m/>
    <m/>
    <s v=""/>
    <m/>
    <m/>
    <s v=""/>
    <n v="1"/>
  </r>
  <r>
    <s v="Estrategias de ejes."/>
    <x v="0"/>
    <x v="9"/>
    <s v="Subdirector(a) General de Gestión Corporativa."/>
    <s v="SGGC"/>
    <s v="IPI"/>
    <s v="Trazar lineamientos del Proyecto de transformación de la imagen de la institución"/>
    <s v=" Proyecto de transformación de la imagen de la institución aprobado"/>
    <m/>
    <s v="Comunicaciones."/>
    <s v="Diego Cadavid"/>
    <m/>
    <m/>
    <s v=""/>
    <n v="1"/>
    <m/>
    <s v=""/>
    <m/>
    <m/>
    <s v=""/>
    <m/>
    <m/>
    <s v=""/>
    <n v="1"/>
  </r>
  <r>
    <s v="Estrategias de ejes."/>
    <x v="0"/>
    <x v="13"/>
    <s v="Subdirector(a) General de Gestión Corporativa."/>
    <s v="SGGC"/>
    <s v="IPI"/>
    <s v="Trazar lineamientos del Proyecto de revisión  y ajuste del modelo de procesos del IDU "/>
    <s v="Proyecto de revisión  y ajuste del modelo de procesos del IDU aprobado"/>
    <m/>
    <s v="Planeación Estratégica."/>
    <s v="Ivan Rodriguez"/>
    <m/>
    <m/>
    <s v=""/>
    <n v="1"/>
    <m/>
    <s v=""/>
    <n v="1"/>
    <m/>
    <s v=""/>
    <n v="1"/>
    <m/>
    <s v=""/>
    <n v="3"/>
  </r>
  <r>
    <s v="Estrategias de ejes."/>
    <x v="0"/>
    <x v="42"/>
    <s v="Subdirector(a) General de Gestión Corporativa."/>
    <s v="SGGC"/>
    <s v="IPG"/>
    <s v="Trazar lineamientos estratégicos en función del Plan de Modernización de recursos tecnológicos del IDU"/>
    <s v="Plan de Modernización de recursos tecnológicos del IDU aprobado"/>
    <m/>
    <s v="Gestión Tecnologías de información y comunicación."/>
    <s v="Ivan Rodriguez"/>
    <m/>
    <m/>
    <s v=""/>
    <n v="1"/>
    <m/>
    <s v=""/>
    <n v="1"/>
    <m/>
    <s v=""/>
    <n v="1"/>
    <m/>
    <s v=""/>
    <n v="3"/>
  </r>
  <r>
    <s v="Estrategias de ejes."/>
    <x v="0"/>
    <x v="41"/>
    <s v="Subdirector(a) General de Gestión Corporativa."/>
    <s v="SGGC"/>
    <s v="IPG"/>
    <s v="Trazar lineamientos del Plan de modernización física"/>
    <s v="Plan de modernización física aprobado"/>
    <m/>
    <s v="Gestión de Recursos Físicos."/>
    <s v="Omar Garcia"/>
    <m/>
    <m/>
    <s v=""/>
    <n v="1"/>
    <m/>
    <s v=""/>
    <n v="1"/>
    <m/>
    <s v=""/>
    <n v="1"/>
    <m/>
    <s v=""/>
    <n v="3"/>
  </r>
  <r>
    <s v="Estrategias de ejes."/>
    <x v="0"/>
    <x v="47"/>
    <s v="Subdirector(a) General de Gestión Corporativa."/>
    <s v="SGGC"/>
    <s v="IPE"/>
    <s v="Trazar lineamientos del Plan de mejora de los procesos de negocio con procesos de TI"/>
    <s v="Plan de mejora de los procesos de negocio con procesos de TI aprobado"/>
    <m/>
    <s v="Gestión Tecnologías de información y comunicación."/>
    <s v="Ivan Rodriguez"/>
    <m/>
    <m/>
    <s v=""/>
    <n v="1"/>
    <m/>
    <s v=""/>
    <m/>
    <m/>
    <s v=""/>
    <m/>
    <m/>
    <s v=""/>
    <n v="1"/>
  </r>
  <r>
    <s v="Estrategias de cierre de brechas."/>
    <x v="7"/>
    <x v="10"/>
    <s v="Subdirector(a) General de Gestión Corporativa."/>
    <s v="SGGC"/>
    <s v="IPG"/>
    <s v="Trazar lineamientos del Plan de Intervención de la Cultura IDU"/>
    <s v="Plan de Intervención de la Cultura IDU aprobado"/>
    <m/>
    <s v="Gestión del Talento Humano."/>
    <s v="Diego Cadavid"/>
    <m/>
    <m/>
    <s v=""/>
    <n v="1"/>
    <m/>
    <s v=""/>
    <m/>
    <m/>
    <s v=""/>
    <m/>
    <m/>
    <s v=""/>
    <n v="1"/>
  </r>
  <r>
    <s v="Estrategias de cierre de brechas."/>
    <x v="7"/>
    <x v="48"/>
    <s v="Subdirector(a) General de Gestión Corporativa."/>
    <s v="SGGC"/>
    <s v="IPE"/>
    <s v="Trazar lineamientos para el modelo de definición de estándares de productividad para contratistas (PSP)"/>
    <s v="Modelo de definición de estándares de productividad para contratistas (PSP) aprobado"/>
    <m/>
    <s v="Gestión Contractual."/>
    <s v="Alejandro Gutierrez"/>
    <m/>
    <m/>
    <s v=""/>
    <n v="1"/>
    <m/>
    <s v=""/>
    <m/>
    <m/>
    <s v=""/>
    <m/>
    <m/>
    <s v=""/>
    <n v="1"/>
  </r>
  <r>
    <s v="Liderazgo."/>
    <x v="1"/>
    <x v="25"/>
    <s v="Director(a) Técnico(a) de Apoyo a la Valorización."/>
    <s v="DTAV"/>
    <s v="FCE"/>
    <s v="Proyectos de Valorización aprobados por la DG"/>
    <s v="Proyectos aprobados por la Direccion General"/>
    <m/>
    <s v="Gestión de la Valorización y Financiación."/>
    <s v="Svetlana  Jimenez P."/>
    <m/>
    <m/>
    <s v=""/>
    <n v="1"/>
    <m/>
    <s v=""/>
    <m/>
    <m/>
    <s v=""/>
    <m/>
    <m/>
    <s v=""/>
    <e v="#REF!"/>
  </r>
  <r>
    <s v="Liderazgo."/>
    <x v="1"/>
    <x v="43"/>
    <s v="Director(a) Técnico(a) de Apoyo a la Valorización."/>
    <s v="DTAV"/>
    <s v="FCE"/>
    <s v="Definición políticas de recaudo para proyectos de valorización"/>
    <s v="políticas de recaudo para proyectos de valorización aprobadas por la SGGC"/>
    <m/>
    <s v="Gestión de la Valorización y Financiación."/>
    <s v="Svetlana  Jimenez P."/>
    <m/>
    <m/>
    <s v=""/>
    <n v="1"/>
    <m/>
    <s v=""/>
    <m/>
    <m/>
    <s v=""/>
    <m/>
    <m/>
    <s v=""/>
    <e v="#REF!"/>
  </r>
  <r>
    <s v="Liderazgo."/>
    <x v="1"/>
    <x v="43"/>
    <s v="Director(a) Técnico(a) de Apoyo a la Valorización."/>
    <s v="DTAV"/>
    <s v="FCE"/>
    <s v="Nivel de cumplimiento de las políticas de recaudo de avance de contribucion por proyecto"/>
    <s v="((Número de Predios con pago) / (Número de predios Asignados) )*100"/>
    <m/>
    <s v="Gestión de la Valorización y Financiación."/>
    <s v="Svetlana  Jimenez P."/>
    <m/>
    <m/>
    <s v=""/>
    <s v="N/A"/>
    <m/>
    <s v=""/>
    <n v="0.6"/>
    <m/>
    <s v=""/>
    <n v="0.2"/>
    <m/>
    <s v=""/>
    <m/>
  </r>
  <r>
    <s v="Liderazgo."/>
    <x v="1"/>
    <x v="43"/>
    <s v="Director(a) Técnico(a) de Apoyo a la Valorización."/>
    <s v="DTAV"/>
    <s v="FCE"/>
    <s v="Nivel de cumplimiento de las políticas de recuperación cartera de avance de contribucion por proyecto"/>
    <s v="((Número de Predios en   Cobro Coactivo) / (Total predios Asignados))*100"/>
    <m/>
    <s v="Gestión de la Valorización y Financiación."/>
    <s v="Svetlana  Jimenez P."/>
    <m/>
    <m/>
    <s v=""/>
    <m/>
    <m/>
    <s v=""/>
    <m/>
    <m/>
    <s v=""/>
    <n v="0.2"/>
    <m/>
    <s v=""/>
    <e v="#REF!"/>
  </r>
  <r>
    <s v="Liderazgo."/>
    <x v="1"/>
    <x v="43"/>
    <s v="Director(a) Técnico(a) de Apoyo a la Valorización."/>
    <s v="DTAV"/>
    <s v="FCE"/>
    <s v="Nivel de cumplimiento de las políticas de recaudo de avance de contribucion por proyecto"/>
    <s v="((Número de recursos  reconsideraciòn radicados) / (Número de recursos  proyectados ))*100"/>
    <m/>
    <s v="Gestión de la Valorización y Financiación."/>
    <s v="Svetlana  Jimenez P."/>
    <m/>
    <m/>
    <s v=""/>
    <m/>
    <m/>
    <s v=""/>
    <n v="1"/>
    <m/>
    <s v=""/>
    <m/>
    <m/>
    <s v=""/>
    <e v="#REF!"/>
  </r>
  <r>
    <s v="Liderazgo."/>
    <x v="1"/>
    <x v="27"/>
    <s v="Director(a) Técnico(a) de Apoyo a la Valorización."/>
    <s v="DTAV"/>
    <s v="FCE"/>
    <s v="Seguimiento al Plan Anual Mensualizado de Caja PAC Realizados"/>
    <s v="(puntos obtenidos en semaforo PAC / máximo puntaje a obtener en semáforo PA) * 100"/>
    <m/>
    <s v="Gestión de la Valorización y Financiación."/>
    <s v="Svetlana  Jimenez P"/>
    <m/>
    <m/>
    <s v=""/>
    <n v="675"/>
    <m/>
    <s v=""/>
    <n v="675"/>
    <m/>
    <s v=""/>
    <n v="675"/>
    <m/>
    <s v=""/>
    <n v="675"/>
  </r>
  <r>
    <s v="Liderazgo."/>
    <x v="1"/>
    <x v="31"/>
    <s v="Director(a) Técnico(a) de Apoyo a la Valorización."/>
    <s v="DTAV"/>
    <s v="FCE"/>
    <s v="Ejecución presupuestal Inversión de la Vigencia"/>
    <s v="(Sumatoria del valor de los CRP / presupuesto programado)*100"/>
    <m/>
    <s v="Gestión de la Valorización y Financiación."/>
    <s v="Svetlana  Jimenez P"/>
    <m/>
    <m/>
    <s v=""/>
    <n v="100100000000"/>
    <m/>
    <s v=""/>
    <m/>
    <m/>
    <s v=""/>
    <m/>
    <m/>
    <s v=""/>
    <n v="1"/>
  </r>
  <r>
    <s v="Liderazgo."/>
    <x v="1"/>
    <x v="43"/>
    <s v="Director(a) Técnico(a) de Apoyo a la Valorización."/>
    <s v="DTAV"/>
    <s v="FCG"/>
    <s v="Nivel de cumplimiento de la efectividad de cuentas de cobro"/>
    <s v="((No. Cuentas cobro entregadas)  / (No. de cuentas cobro proyectadas )) X 100"/>
    <m/>
    <s v="Gestión de la Valorización y Financiación."/>
    <s v="Svetlana  Jimenez P"/>
    <m/>
    <m/>
    <s v=""/>
    <m/>
    <m/>
    <s v=""/>
    <n v="1"/>
    <m/>
    <s v=""/>
    <m/>
    <m/>
    <s v=""/>
    <e v="#REF!"/>
  </r>
  <r>
    <s v="Liderazgo."/>
    <x v="1"/>
    <x v="49"/>
    <s v="Director(a) Técnico(a) de Apoyo a la Valorización."/>
    <s v="DTAV"/>
    <s v="FCG"/>
    <s v="Nivel de cumplimiento de los CDA requeridos"/>
    <s v="((No. de CDA generados) / (No. de predios que requieren CDA)) X 100"/>
    <m/>
    <s v="Gestión de la Valorización y Financiación."/>
    <s v="Svetlana Jimenez"/>
    <m/>
    <m/>
    <s v=""/>
    <m/>
    <m/>
    <s v=""/>
    <n v="1"/>
    <m/>
    <s v=""/>
    <n v="1"/>
    <m/>
    <s v=""/>
    <e v="#REF!"/>
  </r>
  <r>
    <s v="Liderazgo."/>
    <x v="1"/>
    <x v="43"/>
    <s v="Director(a) Técnico(a) de Apoyo a la Valorización."/>
    <s v="DTAV"/>
    <s v="FCG"/>
    <s v="NIvel de atención de las solicitudes de conceptos técnico"/>
    <s v="((No.Solicitudes Conceptos Tecnicos atendidas)  /  (Solicitudes Concepto tecnico radicadas)) X 100"/>
    <m/>
    <s v="Gestión de la Valorización y Financiación."/>
    <s v="Svetlana Jimenez"/>
    <m/>
    <m/>
    <s v=""/>
    <n v="1"/>
    <m/>
    <s v=""/>
    <n v="1"/>
    <m/>
    <s v=""/>
    <n v="1"/>
    <m/>
    <s v=""/>
    <m/>
  </r>
  <r>
    <s v="Liderazgo."/>
    <x v="1"/>
    <x v="5"/>
    <s v="Director(a) Técnico(a) de Apoyo a la Valorización."/>
    <s v="DTAV"/>
    <s v="FCG"/>
    <s v="Nivel de Satisfacción ciudadana frente a la atención en los puntos "/>
    <s v="((Total de ciudadanos que calificaron positivamente la atención y servicios ofrecidos en los puntos de atención por valorización) /  ( total de ciudadanos encuestados en el período))  X 100"/>
    <m/>
    <s v="Gestión de la Valorización y Financiación."/>
    <s v="Svetlana Jimenez"/>
    <m/>
    <m/>
    <s v=""/>
    <n v="0.9"/>
    <m/>
    <s v=""/>
    <n v="0.9"/>
    <m/>
    <s v=""/>
    <n v="0.9"/>
    <m/>
    <s v=""/>
    <e v="#REF!"/>
  </r>
  <r>
    <s v="Liderazgo."/>
    <x v="1"/>
    <x v="43"/>
    <s v="Director(a) Técnico(a) de Apoyo a la Valorización."/>
    <s v="DTAV"/>
    <s v="FCG"/>
    <s v="Nivel de cumplimiento de recursos interpuestos"/>
    <s v="((Recursos Resueltos) / (Recursos Interpuestos)) X 100"/>
    <m/>
    <s v="Gestión de la Valorización y Financiación."/>
    <s v="Svetlana Jimenez"/>
    <m/>
    <m/>
    <s v=""/>
    <s v="N/A"/>
    <m/>
    <s v=""/>
    <n v="1"/>
    <m/>
    <s v=""/>
    <m/>
    <m/>
    <s v=""/>
    <m/>
  </r>
  <r>
    <s v="Liderazgo."/>
    <x v="1"/>
    <x v="43"/>
    <s v="Director(a) Técnico(a) de Apoyo a la Valorización."/>
    <s v="DTAV"/>
    <s v="FCG"/>
    <s v="Nivel de recuperación efectiva de cartera"/>
    <s v="((Valor de cartera efectiva recuperada) / (Valor total de cartera a recuperar)) X 100"/>
    <m/>
    <s v="Gestión de la Valorización y Financiación."/>
    <s v="Svetlana Jimenez"/>
    <m/>
    <m/>
    <s v=""/>
    <n v="0.1"/>
    <m/>
    <s v=""/>
    <n v="0.1"/>
    <m/>
    <s v=""/>
    <n v="0.1"/>
    <m/>
    <s v=""/>
    <n v="0.1"/>
  </r>
  <r>
    <s v="Liderazgo."/>
    <x v="1"/>
    <x v="43"/>
    <s v="Director(a) Técnico(a) de Apoyo a la Valorización."/>
    <s v="DTAV"/>
    <s v="FCG"/>
    <s v="Nivel de cumplimiento de las actuaciones procesales "/>
    <s v="(( Actuaciones Procesales realizadas) / (Actuaciones procesales proyectadas)) X 100"/>
    <m/>
    <s v="Gestión de la Valorización y Financiación."/>
    <s v="Svetlana Jimenez"/>
    <m/>
    <m/>
    <s v=""/>
    <n v="1"/>
    <m/>
    <s v=""/>
    <n v="1"/>
    <m/>
    <s v=""/>
    <n v="1"/>
    <m/>
    <s v=""/>
    <m/>
  </r>
  <r>
    <s v="Liderazgo."/>
    <x v="1"/>
    <x v="43"/>
    <s v="Subdirector(a) Técnico(a) de Operaciones."/>
    <s v="STOP"/>
    <s v="FCE"/>
    <s v="Nivel de cumplimiento de la efectividad de cuentas de cobro"/>
    <s v="No. Cuentas cobro entregadas/No. de cuentas cobro proyectadas *100"/>
    <m/>
    <s v="Gestión de la Valorización y Financiación."/>
    <s v="Andrea Moreno"/>
    <m/>
    <m/>
    <s v=""/>
    <m/>
    <m/>
    <s v=""/>
    <n v="0.6"/>
    <m/>
    <s v=""/>
    <n v="0.2"/>
    <m/>
    <s v=""/>
    <e v="#REF!"/>
  </r>
  <r>
    <s v="Liderazgo."/>
    <x v="1"/>
    <x v="49"/>
    <s v="Subdirector(a) Técnico(a) de Operaciones."/>
    <s v="STOP"/>
    <s v="FCI"/>
    <s v="Certificados de Deuda Actual generados"/>
    <s v="No. de CDA generados /  No. de predios que requieren CDA *100"/>
    <m/>
    <s v="Gestión de la Valorización y Financiación."/>
    <s v="Andrea Moreno"/>
    <m/>
    <m/>
    <s v=""/>
    <m/>
    <m/>
    <s v=""/>
    <n v="0.06"/>
    <m/>
    <s v=""/>
    <m/>
    <m/>
    <s v=""/>
    <e v="#REF!"/>
  </r>
  <r>
    <s v="Credibilidad y reconocimiento."/>
    <x v="5"/>
    <x v="5"/>
    <s v="Subdirector(a) Técnico(a) de Operaciones."/>
    <s v="STOP"/>
    <s v="FCI"/>
    <s v="Nivel de Satisfacción ciudadana frente a la atención en los puntos "/>
    <s v="((Total de ciudadanos que calificaron positivamente la atención y servicios ofrecidos en los puntos de atención por valorización) /  ( total de ciudadanos encuestados en el período))  X 100"/>
    <m/>
    <s v="Gestión de la Valorización y Financiación."/>
    <s v="Andrea Moreno"/>
    <m/>
    <m/>
    <s v=""/>
    <n v="0.9"/>
    <m/>
    <s v=""/>
    <n v="0.9"/>
    <m/>
    <s v=""/>
    <n v="0.9"/>
    <m/>
    <s v=""/>
    <e v="#REF!"/>
  </r>
  <r>
    <s v="Liderazgo."/>
    <x v="1"/>
    <x v="43"/>
    <s v="Subdirector(a) Técnico(a) de Operaciones."/>
    <s v="STOP"/>
    <s v="FCE"/>
    <s v="NIvel de atención de las solicitudes de concepto técnico"/>
    <s v="No.Solicitudes Conceptos Tecnicos atendidas/Solicitudes Concepto tecnico radicadas *100%"/>
    <m/>
    <s v="Gestión de la Valorización y Financiación."/>
    <s v="Andrea Moreno"/>
    <m/>
    <m/>
    <s v=""/>
    <n v="1"/>
    <m/>
    <s v=""/>
    <n v="1"/>
    <m/>
    <s v=""/>
    <n v="1"/>
    <m/>
    <s v=""/>
    <m/>
  </r>
  <r>
    <s v="Liderazgo."/>
    <x v="1"/>
    <x v="43"/>
    <s v="Subdirector(a) Técnico(a) de Jurídica y de Ejecuciones Fiscales."/>
    <s v="STJEF"/>
    <s v="FCE"/>
    <s v="Recursos de Reconsideracion "/>
    <s v="Recursos Resueltos/Recursos Interpuestos*100"/>
    <m/>
    <s v="Gestión de la Valorización y Financiación."/>
    <s v="Tatiana Mahecha Valenzuela"/>
    <m/>
    <m/>
    <s v=""/>
    <s v="N/A"/>
    <m/>
    <s v=""/>
    <n v="1"/>
    <m/>
    <s v=""/>
    <m/>
    <m/>
    <s v=""/>
    <m/>
  </r>
  <r>
    <s v="Liderazgo."/>
    <x v="1"/>
    <x v="49"/>
    <s v="Subdirector(a) Técnico(a) de Jurídica y de Ejecuciones Fiscales."/>
    <s v="STJEF"/>
    <s v="FCE"/>
    <s v="Cobro Coactivo"/>
    <s v="((Valor de cartera recuperada) / (Valor de cartera a recuperar))  X 100"/>
    <m/>
    <s v="Gestión de la Valorización y Financiación."/>
    <s v="Tatiana Mahecha Valenzuela"/>
    <m/>
    <m/>
    <s v=""/>
    <n v="0.1"/>
    <m/>
    <s v=""/>
    <n v="0.1"/>
    <m/>
    <s v=""/>
    <n v="0.1"/>
    <m/>
    <s v=""/>
    <e v="#REF!"/>
  </r>
  <r>
    <s v="Liderazgo."/>
    <x v="1"/>
    <x v="49"/>
    <s v="Subdirector(a) Técnico(a) de Jurídica y de Ejecuciones Fiscales."/>
    <s v="STJEF"/>
    <s v="FCE"/>
    <s v="Nivel de cumplimiento de las actuaciones procesales "/>
    <s v="(( Actuaciones Procesales realizadas) / (Actuaciones procesales proyectadas)) X 100"/>
    <m/>
    <s v="Gestión de la Valorización y Financiación."/>
    <s v="Tatiana Mahecha Valenzuela"/>
    <m/>
    <m/>
    <s v=""/>
    <n v="1"/>
    <m/>
    <s v=""/>
    <n v="1"/>
    <m/>
    <s v=""/>
    <n v="1"/>
    <m/>
    <s v=""/>
    <e v="#REF!"/>
  </r>
  <r>
    <s v="Liderazgo."/>
    <x v="1"/>
    <x v="50"/>
    <s v="Director(a) Técnico(a) Administrativa y Financiera."/>
    <s v="DTAF"/>
    <s v="FCG"/>
    <s v="Definición y seguimiento al cumplimiento de los  acuerdos de disponibilidad de los servicios de TI"/>
    <s v="Seguimiento trimestral realizado"/>
    <m/>
    <s v="Gestión Tecnologías de información y comunicación."/>
    <s v="GLORIA CASTAÑO Y/O JOSE ISAIRIAS"/>
    <m/>
    <m/>
    <s v=""/>
    <n v="4"/>
    <m/>
    <s v=""/>
    <n v="4"/>
    <m/>
    <s v=""/>
    <n v="4"/>
    <m/>
    <s v=""/>
    <e v="#REF!"/>
  </r>
  <r>
    <s v="Liderazgo."/>
    <x v="14"/>
    <x v="44"/>
    <s v="Director(a) Técnico(a) Administrativa y Financiera."/>
    <s v="DTAF"/>
    <s v="FCE"/>
    <s v="_x000a_Obtener una relación directa entre  el resultado obtenido por los funcionarios evaluados y la calificación de las metas logradas por la dependencia "/>
    <s v="_x000a_Evaluación obtenida por los funcionarios (proporcion directa)  calificación obtenida por la dependencia"/>
    <m/>
    <s v="Gestión del Talento Humano."/>
    <s v="GLORIA CASTAÑO Y/O JOSE ISAIRIAS"/>
    <m/>
    <m/>
    <s v=""/>
    <s v="1 análisis"/>
    <m/>
    <s v=""/>
    <s v="1 análisis"/>
    <m/>
    <s v=""/>
    <s v="1 análisis"/>
    <m/>
    <s v=""/>
    <s v="3 análisis"/>
  </r>
  <r>
    <s v="Liderazgo."/>
    <x v="14"/>
    <x v="51"/>
    <s v="Director(a) Técnico(a) Administrativa y Financiera."/>
    <s v="DTAF"/>
    <s v="FCG"/>
    <s v="_x000a_Definir las conductas a evaluar por cada competencia y realizar seguimiento a las mismas "/>
    <s v="Conductas a evaliuar definidas"/>
    <m/>
    <s v="Gestión del Talento Humano."/>
    <s v="GLORIA CASTAÑO Y/O JOSE ISAIRIAS"/>
    <m/>
    <m/>
    <s v=""/>
    <n v="1"/>
    <m/>
    <s v=""/>
    <n v="1"/>
    <m/>
    <s v=""/>
    <n v="1"/>
    <m/>
    <s v=""/>
    <n v="3"/>
  </r>
  <r>
    <s v="Liderazgo."/>
    <x v="14"/>
    <x v="45"/>
    <s v="Director(a) Técnico(a) Administrativa y Financiera."/>
    <s v="DTAF"/>
    <s v="FCE"/>
    <s v="Definición de atributos de calidad por contrato"/>
    <s v="Atributos de calidad definidos para todos los contratos"/>
    <m/>
    <s v="Gestión del Talento Humano."/>
    <s v="GLORIA CASTAÑO Y/O JOSE ISAIRIAS"/>
    <m/>
    <m/>
    <s v=""/>
    <m/>
    <m/>
    <s v=""/>
    <n v="0.95"/>
    <m/>
    <s v=""/>
    <n v="1"/>
    <m/>
    <s v=""/>
    <n v="1"/>
  </r>
  <r>
    <s v="Liderazgo."/>
    <x v="14"/>
    <x v="46"/>
    <s v="Director(a) Técnico(a) Administrativa y Financiera."/>
    <s v="DTAF"/>
    <s v="FCG"/>
    <s v="_x000a_Definir la meta a alcanzar en el índice de clima ICC (superior a 70,3)"/>
    <s v="Documento de análisis y definición del nivel de clima a alcanzar"/>
    <m/>
    <s v="Gestión del Talento Humano."/>
    <s v="GLORIA CASTAÑO Y/O JOSE ISAIRIAS"/>
    <m/>
    <m/>
    <s v=""/>
    <n v="1"/>
    <m/>
    <s v=""/>
    <n v="0"/>
    <m/>
    <s v=""/>
    <n v="1"/>
    <m/>
    <s v=""/>
    <e v="#REF!"/>
  </r>
  <r>
    <s v="Estrategias de ejes."/>
    <x v="0"/>
    <x v="52"/>
    <s v="Director(a) Técnico(a) Administrativa y Financiera."/>
    <s v="DTAF"/>
    <s v="IPG"/>
    <s v=" Validar el Plan estratégico de Recursos Humanos y remitirlo a la SGGC"/>
    <s v="Documento propuesta de Plan Estratégico de TH  "/>
    <m/>
    <s v="Gestión del Talento Humano."/>
    <m/>
    <m/>
    <m/>
    <s v=""/>
    <n v="1"/>
    <m/>
    <s v=""/>
    <n v="1"/>
    <m/>
    <s v=""/>
    <n v="1"/>
    <m/>
    <s v=""/>
    <e v="#REF!"/>
  </r>
  <r>
    <s v="Estrategias de ejes."/>
    <x v="0"/>
    <x v="42"/>
    <s v="Director(a) Técnico(a) Administrativa y Financiera."/>
    <s v="DTAF"/>
    <s v="IPG"/>
    <s v="Definición del Plan Anual de Modernización Tecnológica  "/>
    <s v="Plan Anual de modernización tecnológica definido "/>
    <m/>
    <s v="Gestión Tecnologías de información y comunicación."/>
    <s v="GLORIA CASTAÑO Y/O JOSE ISAIRIAS"/>
    <n v="1"/>
    <n v="1"/>
    <n v="1"/>
    <n v="1"/>
    <m/>
    <s v=""/>
    <n v="1"/>
    <m/>
    <s v=""/>
    <n v="1"/>
    <m/>
    <s v=""/>
    <e v="#REF!"/>
  </r>
  <r>
    <s v="Estrategias de ejes."/>
    <x v="0"/>
    <x v="42"/>
    <s v="Director(a) Técnico(a) Administrativa y Financiera."/>
    <s v="DTAF"/>
    <s v="IPG"/>
    <s v="Gestión de los recursos fisicos y presuestales para ejecutar el Plan de Modernización Tecnológica"/>
    <s v="(Recursos gestionados/Recursos requeridos)*100"/>
    <m/>
    <s v="Gestión Tecnologías de información y comunicación."/>
    <s v="GLORIA CASTAÑO Y/O JOSE ISAIRIAS"/>
    <m/>
    <m/>
    <s v=""/>
    <n v="0.9"/>
    <m/>
    <s v=""/>
    <n v="0.92"/>
    <m/>
    <s v=""/>
    <n v="0.95"/>
    <m/>
    <s v=""/>
    <n v="0.95"/>
  </r>
  <r>
    <s v="Estrategias de ejes."/>
    <x v="0"/>
    <x v="41"/>
    <s v="Director(a) Técnico(a) Administrativa y Financiera."/>
    <s v="DTAF"/>
    <s v="IPG"/>
    <s v="Definir el Plan Anual de Actividades de Modernización Física "/>
    <s v="Plan de Modernización física definido."/>
    <m/>
    <s v="Gestión de Recursos Físicos."/>
    <s v="GLORIA CASTAÑO Y/O JOSE ISAIRIAS"/>
    <m/>
    <m/>
    <s v=""/>
    <n v="1"/>
    <m/>
    <s v=""/>
    <n v="1"/>
    <m/>
    <s v=""/>
    <n v="1"/>
    <m/>
    <s v=""/>
    <n v="3"/>
  </r>
  <r>
    <s v="Estrategias de ejes."/>
    <x v="0"/>
    <x v="53"/>
    <s v="Director(a) Técnico(a) Administrativa y Financiera."/>
    <s v="DTAF"/>
    <s v="IPE"/>
    <s v="Validar la propuesta de selección de personal diferente a carrera administrativa"/>
    <m/>
    <m/>
    <s v="Gestión del Talento Humano."/>
    <m/>
    <m/>
    <m/>
    <s v=""/>
    <n v="1"/>
    <m/>
    <s v=""/>
    <m/>
    <m/>
    <s v=""/>
    <m/>
    <m/>
    <s v=""/>
    <n v="1"/>
  </r>
  <r>
    <s v="Estrategias de cierre de brechas."/>
    <x v="7"/>
    <x v="10"/>
    <s v="Director(a) Técnico(a) Administrativa y Financiera."/>
    <s v="DTAF"/>
    <s v="IPE"/>
    <s v="Definición del plan de acción para intervención de la cultura organizacional con base en los resultados de la medición del Clima"/>
    <s v="Propuesta del plan de acción"/>
    <m/>
    <s v="Gestión del Talento Humano."/>
    <s v="GLORIA CASTAÑO Y/O JOSE ISAIRIAS"/>
    <m/>
    <m/>
    <s v=""/>
    <n v="0.9"/>
    <m/>
    <s v=""/>
    <n v="1"/>
    <m/>
    <s v=""/>
    <n v="0.98"/>
    <m/>
    <s v=""/>
    <n v="2.88"/>
  </r>
  <r>
    <s v="Estrategias de cierre de brechas."/>
    <x v="15"/>
    <x v="54"/>
    <s v="Director(a) Técnico(a) Administrativa y Financiera."/>
    <s v="DTAF"/>
    <s v="IPG"/>
    <s v="Validar la propuesta de modelo de cierre de brechas de competencias"/>
    <s v="Propuesta metodológica presentada a consideración de la SGGC "/>
    <m/>
    <s v="Gestión del Talento Humano."/>
    <m/>
    <m/>
    <m/>
    <s v=""/>
    <n v="1"/>
    <m/>
    <s v=""/>
    <m/>
    <m/>
    <s v=""/>
    <m/>
    <m/>
    <s v=""/>
    <n v="1"/>
  </r>
  <r>
    <s v="Liderazgo."/>
    <x v="1"/>
    <x v="30"/>
    <s v="Subdirector(a) Técnico(a) de Recursos Humanos."/>
    <s v="STRH"/>
    <s v="FCE"/>
    <s v="_x000a__x000a_Capacitar en un adecuado proceso de contratacion y supervisión de contratos de prestacion de servicios personales. Con apoyo de la DTGC y DTGJ._x000a_"/>
    <s v="No. de capacitaciones realizadas / No. capacitaciones programadas"/>
    <m/>
    <s v="Gestión del Talento Humano."/>
    <s v="Profesional Especializado 222 - 06: Alejandra Muñoz_x000a__x000a_Profesional Universitario 219 - 02: Carolina Gutierrez"/>
    <m/>
    <m/>
    <s v=""/>
    <n v="1"/>
    <m/>
    <s v=""/>
    <n v="1"/>
    <m/>
    <s v=""/>
    <n v="1"/>
    <m/>
    <s v=""/>
    <n v="3"/>
  </r>
  <r>
    <s v="Liderazgo."/>
    <x v="1"/>
    <x v="14"/>
    <s v="Jefe de Oficina Asesora de Planeación."/>
    <s v="STRH"/>
    <s v="FCI"/>
    <s v="Planes de mejoramiento efectivos"/>
    <s v="100% - (# hallazgos de auditoria por subsistema/Línea Base por subsistema * 100)_x000a__x000a_Línea base: Número de hallazgos de la auditoria realizada en 2015, para el SGSST"/>
    <m/>
    <s v="Gestión Ambiental, Calidad y SST."/>
    <s v="Claudia Amparo Mojica"/>
    <m/>
    <m/>
    <s v=""/>
    <n v="0.4"/>
    <m/>
    <s v=""/>
    <n v="0.4"/>
    <m/>
    <s v=""/>
    <n v="0.4"/>
    <m/>
    <s v=""/>
    <n v="0.4"/>
  </r>
  <r>
    <s v="Liderazgo."/>
    <x v="1"/>
    <x v="2"/>
    <s v="Jefe de Oficina Asesora de Planeación."/>
    <s v="STRH"/>
    <s v="FCI"/>
    <s v="Objetivos del SIG implementados"/>
    <s v="(Actividades Terminadas por subsistema / Actividades planeadas por subsistema) * 100_x000a_Aplica para el SGSI"/>
    <m/>
    <s v="Gestión Ambiental, Calidad y SST."/>
    <s v="Claudia Amparo Mojica"/>
    <n v="0.8"/>
    <m/>
    <s v=""/>
    <n v="0.8"/>
    <m/>
    <s v=""/>
    <n v="0.8"/>
    <m/>
    <s v=""/>
    <n v="0.8"/>
    <m/>
    <s v=""/>
    <n v="0.8"/>
  </r>
  <r>
    <s v="Liderazgo."/>
    <x v="14"/>
    <x v="44"/>
    <s v="Subdirector(a) Técnico(a) de Recursos Humanos."/>
    <s v="STRH"/>
    <s v="FCI"/>
    <s v="Proyecto  de modelo propio de calificación de desempeño de funcionarios liderado por SGGC"/>
    <s v="Actividades realizadas por la STRH en lo de su competencia, en el marco del Sistema propio EDL proyectado / Actividades asignadas a STRH en el Sistema propio propuesto*100"/>
    <m/>
    <s v="Gestión del Talento Humano."/>
    <s v="Profesional Universitario 219 - 03: Fulvia Vasquez y equipo interdisciplinario"/>
    <m/>
    <m/>
    <s v=""/>
    <n v="1"/>
    <m/>
    <s v=""/>
    <m/>
    <m/>
    <s v=""/>
    <m/>
    <m/>
    <s v=""/>
    <n v="1"/>
  </r>
  <r>
    <s v="Liderazgo."/>
    <x v="14"/>
    <x v="51"/>
    <s v="Subdirector(a) Técnico(a) de Recursos Humanos."/>
    <s v="STRH"/>
    <s v="FCE"/>
    <s v="Plan Institucional de Capacitación"/>
    <s v="Plan Institucional de capacitación PIC realizado / Plan de capacitación PIC formulado "/>
    <m/>
    <s v="Gestión del Talento Humano."/>
    <s v="Profesional Universitario 219 - 02: Carolina Gutierrez"/>
    <n v="1"/>
    <n v="1"/>
    <n v="1"/>
    <n v="1"/>
    <m/>
    <s v=""/>
    <n v="1"/>
    <m/>
    <s v=""/>
    <n v="1"/>
    <m/>
    <s v=""/>
    <n v="4"/>
  </r>
  <r>
    <s v="Liderazgo."/>
    <x v="14"/>
    <x v="45"/>
    <s v="Subdirector(a) Técnico(a) de Recursos Humanos."/>
    <s v="STRH"/>
    <s v="FCE"/>
    <s v="Realizar actividades de competencia de STRH establecidas en el modelo de cumplimiento de los atributos de calidad de los productos de los contratistas establecidas por la SGGC."/>
    <s v="Actividades realizadas por STRH en el modelo de cumplimiento / Actividades asignadas  a STRH en el modelo de cumplimiento"/>
    <m/>
    <s v="Gestión del Talento Humano."/>
    <s v="Subdirector Técnico de Recursos Humanos"/>
    <m/>
    <m/>
    <s v=""/>
    <n v="1"/>
    <m/>
    <s v=""/>
    <n v="1"/>
    <m/>
    <s v=""/>
    <n v="1"/>
    <m/>
    <s v=""/>
    <n v="3"/>
  </r>
  <r>
    <s v="Liderazgo."/>
    <x v="14"/>
    <x v="46"/>
    <s v="Subdirector(a) Técnico(a) de Recursos Humanos."/>
    <s v="STRH"/>
    <s v="FCI"/>
    <s v="Plan de intervenciones e implementación del proyecto de mejora de clima organizacional liderado por la SGGC"/>
    <s v="No. de tareas realizadas por STRH en el marco del proyecto de mejora de clima organizacional  / No. de tareas asignadas a  STRH en el marco del proyecto de mejora de clima organizacional  "/>
    <m/>
    <s v="Gestión del Talento Humano."/>
    <s v="Profesional Universitario 219 - 03: Fulvia Vasquez"/>
    <m/>
    <m/>
    <s v=""/>
    <n v="1"/>
    <m/>
    <s v=""/>
    <n v="1"/>
    <m/>
    <s v=""/>
    <n v="1"/>
    <m/>
    <s v=""/>
    <n v="3"/>
  </r>
  <r>
    <s v="Estrategias de ejes."/>
    <x v="8"/>
    <x v="12"/>
    <s v="Subdirector(a) Técnico(a) de Recursos Humanos."/>
    <s v="STRH"/>
    <s v="IPI"/>
    <s v="Realizar la logística desde el sistema de capacitación,para las sensibilizaciones solicitadas para la Gente IDU en el modelo de Gerencia de Proyectos liderado por el área correspondiente."/>
    <s v="Logística realizada por parte de STRH a las sensibilizaciones establecidas en  el modelo de Gerencia de Proyectos  / Logística solicitada  en las sensibilizaciones establecidas en  el modelo de Gerencia de Proyectos"/>
    <m/>
    <s v="Gestión del Talento Humano."/>
    <s v="Profesional Universitario 219 - 02: Carolina Gutierrez"/>
    <m/>
    <m/>
    <s v=""/>
    <n v="1"/>
    <m/>
    <s v=""/>
    <n v="1"/>
    <m/>
    <s v=""/>
    <n v="1"/>
    <m/>
    <s v=""/>
    <n v="3"/>
  </r>
  <r>
    <s v="Estrategias de ejes."/>
    <x v="0"/>
    <x v="52"/>
    <s v="Subdirector(a) Técnico(a) de Recursos Humanos."/>
    <s v="STRH"/>
    <s v="IPE"/>
    <s v="Elaborar el Plan Estratégico de Talento Humano 2017 - 2020"/>
    <s v="Plan Estratégico de Talento Humano aprobado / Plan Estratégico de talento Humano propuesto "/>
    <m/>
    <s v="Gestión del Talento Humano."/>
    <s v="Profesional Especializado 222 - 06: Claudia Mojica"/>
    <m/>
    <m/>
    <s v=""/>
    <n v="1"/>
    <m/>
    <s v=""/>
    <m/>
    <m/>
    <s v=""/>
    <m/>
    <m/>
    <s v=""/>
    <n v="1"/>
  </r>
  <r>
    <s v="Estrategias de ejes."/>
    <x v="0"/>
    <x v="53"/>
    <s v="Subdirector(a) Técnico(a) de Recursos Humanos."/>
    <s v="STRH"/>
    <s v="IPI"/>
    <s v="_x000a__x000a_Sugerir variables a evaluar en procesos de selección de personal por parte de la DTAF"/>
    <s v="Informe de variables a evaluar "/>
    <m/>
    <s v="Gestión del Talento Humano."/>
    <s v="Profesional Especializado  222 - 04"/>
    <m/>
    <m/>
    <s v=""/>
    <n v="1"/>
    <m/>
    <s v=""/>
    <m/>
    <m/>
    <s v=""/>
    <m/>
    <m/>
    <s v=""/>
    <n v="1"/>
  </r>
  <r>
    <s v="Estrategias de cierre de brechas."/>
    <x v="7"/>
    <x v="10"/>
    <s v="Subdirector(a) Técnico(a) de Recursos Humanos."/>
    <s v="STRH"/>
    <s v="IPI"/>
    <s v="Participar en la definición del Plan de Acción para intervención del clima con base en los resultados de la medición de clima"/>
    <s v="Actividades ejecutadas por STRH de su competencia en el Plan de acción para intervención del clima/ Actividades asignadas a STRH en el Plan de acción de intervención del clima programadas *100"/>
    <m/>
    <s v="Gestión del Talento Humano."/>
    <s v="Profesional Universitario 219 - 03: Fulvia Vasquez"/>
    <m/>
    <m/>
    <s v=""/>
    <n v="1"/>
    <m/>
    <s v=""/>
    <n v="1"/>
    <m/>
    <s v=""/>
    <n v="1"/>
    <m/>
    <s v=""/>
    <n v="3"/>
  </r>
  <r>
    <s v="Estrategias de cierre de brechas."/>
    <x v="15"/>
    <x v="54"/>
    <s v="Subdirector(a) Técnico(a) de Recursos Humanos."/>
    <s v="STRH"/>
    <s v="IPE"/>
    <s v="Participar en el cumplimiento de tareas asignadas a STRH del Proyecto de cierre de brechas para optimizar las competencias liderado por la SGGC "/>
    <s v="No. de tareas realizadas de competencia de STRH / No. de tareas programadas de competencia de STRH *100"/>
    <m/>
    <s v="Gestión del Talento Humano."/>
    <s v="Profesional Universitario 219 - 02: Carolina Gutierrez"/>
    <m/>
    <m/>
    <s v=""/>
    <n v="1"/>
    <m/>
    <s v=""/>
    <n v="1"/>
    <m/>
    <s v=""/>
    <n v="1"/>
    <m/>
    <s v=""/>
    <n v="3"/>
  </r>
  <r>
    <s v="Liderazgo."/>
    <x v="1"/>
    <x v="50"/>
    <s v="Subdirector(a) Técnico(a) de Recursos Físicos."/>
    <s v="STRF"/>
    <s v="FCI"/>
    <s v="Realizar los trabajos de normalización y actualización del sistema de distribución eléctrico en el edificio sede principal del IDU, dando cumplimiento a la norma RETIE en el edificio sede principal del IDU. "/>
    <s v="Un (1) Sistema de distribución eléctrico normalizado y actualizado"/>
    <m/>
    <m/>
    <s v="Fabian Bonilla"/>
    <m/>
    <s v=" "/>
    <s v=""/>
    <n v="0.01"/>
    <m/>
    <s v=""/>
    <m/>
    <s v=" "/>
    <s v=""/>
    <m/>
    <s v=" "/>
    <s v=""/>
    <n v="0"/>
  </r>
  <r>
    <s v="Liderazgo."/>
    <x v="1"/>
    <x v="2"/>
    <s v="Jefe de Oficina Asesora de Planeación."/>
    <s v="STRF"/>
    <s v="FCI"/>
    <s v="Objetivos del SIG implementados"/>
    <s v="(Actividades Terminadas por subsistema / Actividades planeadas por subsistema) * 100_x000a_Aplica para el SIGA"/>
    <m/>
    <s v="Gestión Ambiental, Calidad y SST."/>
    <s v="Jhoan Matallana"/>
    <n v="0.8"/>
    <m/>
    <s v=""/>
    <n v="0.8"/>
    <m/>
    <s v=""/>
    <n v="0.8"/>
    <m/>
    <s v=""/>
    <n v="0.8"/>
    <m/>
    <s v=""/>
    <n v="0.8"/>
  </r>
  <r>
    <s v="Liderazgo."/>
    <x v="1"/>
    <x v="2"/>
    <s v="Subdirector(a) Técnico(a) de Recursos Físicos."/>
    <s v="STRF"/>
    <s v="FCI"/>
    <s v="SIGA: Elaborar y actualizar los instrumentos archivísticos"/>
    <s v="# de instrumentos archivísticos elaborados y actualizados/ total de instrumentos archivísticos a elaborar y actualizar"/>
    <m/>
    <s v="Gestión Documental."/>
    <s v="Martha Amaya"/>
    <n v="0.125"/>
    <m/>
    <s v=""/>
    <n v="0.5"/>
    <m/>
    <s v=""/>
    <n v="0.375"/>
    <m/>
    <s v=""/>
    <m/>
    <m/>
    <s v=""/>
    <n v="1"/>
  </r>
  <r>
    <s v="Liderazgo."/>
    <x v="1"/>
    <x v="2"/>
    <s v="Subdirector(a) Técnico(a) de Recursos Físicos."/>
    <s v="STRF"/>
    <s v="FCI"/>
    <s v="SIGA: Diseñar el Sistema Integrado de Conservación Documental"/>
    <s v=" Un (1) diseño elaborado"/>
    <m/>
    <s v="Gestión Documental."/>
    <s v="Martha Amaya"/>
    <m/>
    <m/>
    <s v=""/>
    <m/>
    <m/>
    <s v=""/>
    <m/>
    <m/>
    <s v=""/>
    <n v="1"/>
    <m/>
    <s v=""/>
    <n v="1"/>
  </r>
  <r>
    <s v="Liderazgo."/>
    <x v="1"/>
    <x v="2"/>
    <s v="Subdirector(a) Técnico(a) de Recursos Físicos."/>
    <s v="STRF"/>
    <s v="FCI"/>
    <s v="SIGA: Actualizar y remitir a la OAP los procedimientos relacionados con Gestión Documental - Centro de Documentación"/>
    <s v="Dos (2) procedimientos actualizados y entregados a la OAP"/>
    <m/>
    <s v="Gestión Documental."/>
    <s v="Gina Aristizabal"/>
    <m/>
    <m/>
    <s v=""/>
    <n v="1"/>
    <m/>
    <s v=""/>
    <m/>
    <m/>
    <s v=""/>
    <m/>
    <m/>
    <s v=""/>
    <n v="1"/>
  </r>
  <r>
    <s v="Liderazgo."/>
    <x v="1"/>
    <x v="2"/>
    <s v="Subdirector(a) Técnico(a) de Recursos Físicos."/>
    <s v="STRF"/>
    <s v="FCI"/>
    <s v="SIGA: Documentar el procedimiento de digitalización y cargue de información en Repositorio Institucional "/>
    <s v="Una (1) Metodología, elaborada y entregada a OAP"/>
    <m/>
    <s v="Gestión Documental."/>
    <s v="Gina Aristizabal"/>
    <m/>
    <m/>
    <s v=""/>
    <m/>
    <m/>
    <s v=""/>
    <n v="1"/>
    <m/>
    <s v=""/>
    <m/>
    <m/>
    <s v=""/>
    <n v="1"/>
  </r>
  <r>
    <s v="Liderazgo."/>
    <x v="1"/>
    <x v="2"/>
    <s v="Subdirector(a) Técnico(a) de Recursos Físicos."/>
    <s v="STRF"/>
    <s v="FCI"/>
    <s v="SIGA: Incentivar la cultura de cero papel, generando instrumentos que permitan la entrega de productos documentales finales en formato digial"/>
    <s v="Una (1) guía de entrega productos digitales elaborada y entregada a la DTE"/>
    <m/>
    <s v="Gestión Documental."/>
    <s v="Gina Aristizabal"/>
    <m/>
    <m/>
    <s v=""/>
    <n v="1"/>
    <m/>
    <s v=""/>
    <m/>
    <m/>
    <s v=""/>
    <m/>
    <m/>
    <s v=""/>
    <n v="1"/>
  </r>
  <r>
    <s v="Estrategias de ejes."/>
    <x v="0"/>
    <x v="41"/>
    <s v="Subdirector(a) Técnico(a) de Recursos Físicos."/>
    <s v="STRF"/>
    <s v="IPE"/>
    <s v="Contar con un estudio y diseño de los trabajos de normalización y actualización del sistema de distribución eléctrico bajo la norma RETIE en el edificio sede principal del IDU. "/>
    <s v=" Un (1) Estudio y diseño elaborado"/>
    <m/>
    <s v="Gestión de Recursos Físicos."/>
    <s v="Fabian Bonilla"/>
    <n v="1"/>
    <n v="1"/>
    <n v="1"/>
    <m/>
    <m/>
    <s v=""/>
    <m/>
    <m/>
    <s v=""/>
    <m/>
    <m/>
    <s v=""/>
    <n v="1"/>
  </r>
  <r>
    <s v="Estrategias de ejes."/>
    <x v="0"/>
    <x v="41"/>
    <s v="Subdirector(a) Técnico(a) de Recursos Físicos."/>
    <s v="STRF"/>
    <s v="IPE"/>
    <s v="Realizar los trabajos de normalización y actualización del sistema de distribución eléctrico en el edificio sede principal del IDU, dando cumplimiento a la norma RETIE en el edificio sede principal del IDU. "/>
    <s v="Un (1) Sistema de distribución eléctrico normalizado y actualizado"/>
    <m/>
    <s v="Gestión de Recursos Físicos."/>
    <s v="Fabian Bonilla"/>
    <m/>
    <m/>
    <s v=""/>
    <n v="1"/>
    <m/>
    <s v=""/>
    <m/>
    <m/>
    <s v=""/>
    <m/>
    <m/>
    <s v=""/>
    <n v="1"/>
  </r>
  <r>
    <s v="Estrategias de ejes."/>
    <x v="0"/>
    <x v="41"/>
    <s v="Subdirector(a) Técnico(a) de Recursos Físicos."/>
    <s v="STRF"/>
    <s v="IPE"/>
    <s v="Instalar y poner en funcionamiento dos (2) ascensores eléctricos en el edificio sede principal del IDU. "/>
    <s v="N° de ascensores instalados y operativos / 2 "/>
    <m/>
    <s v="Gestión de Recursos Físicos."/>
    <s v="Fabian Bonilla"/>
    <m/>
    <m/>
    <s v=""/>
    <m/>
    <m/>
    <s v=""/>
    <n v="2"/>
    <m/>
    <s v=""/>
    <m/>
    <m/>
    <s v=""/>
    <n v="2"/>
  </r>
  <r>
    <s v="Estrategias de ejes."/>
    <x v="0"/>
    <x v="41"/>
    <s v="Subdirector(a) Técnico(a) de Recursos Físicos."/>
    <s v="STRF"/>
    <s v="IPE"/>
    <s v="Realizar el estudio de patología, vulnerabilidad sísmica y reforzamiento estructural en el edificio sede principal del IDU."/>
    <s v="Un (1) Estudio entregado "/>
    <m/>
    <s v="Gestión de Recursos Físicos."/>
    <s v="Maira Perez"/>
    <m/>
    <m/>
    <s v=""/>
    <n v="1"/>
    <m/>
    <s v=""/>
    <m/>
    <m/>
    <s v=""/>
    <m/>
    <m/>
    <s v=""/>
    <n v="1"/>
  </r>
  <r>
    <s v="Estrategias de ejes."/>
    <x v="0"/>
    <x v="41"/>
    <s v="Subdirector(a) Técnico(a) de Recursos Físicos."/>
    <s v="STRF"/>
    <s v="IPE"/>
    <s v="Solicitar los recursos necesarios para realizar el reforzamiento estructural del edificio sede principal del IDU."/>
    <s v="Un (1) Anteproyecto de presupuesto de la STRF con los recursos para el reforzamiento estructural"/>
    <m/>
    <s v="Gestión de Recursos Físicos."/>
    <s v="Maira Perez"/>
    <m/>
    <m/>
    <s v=""/>
    <n v="1"/>
    <m/>
    <s v=""/>
    <m/>
    <m/>
    <s v=""/>
    <m/>
    <m/>
    <s v=""/>
    <n v="1"/>
  </r>
  <r>
    <s v="Estrategias de ejes."/>
    <x v="0"/>
    <x v="41"/>
    <s v="Subdirector(a) Técnico(a) de Recursos Físicos."/>
    <s v="STRF"/>
    <s v="IPE"/>
    <s v="Realizar las obras de reforzamiento estructural del edificio sede principal del IDU. (Actividad dependiente del resultado del producto/actividad anterior)"/>
    <s v="Un (1) Reforzamiento estructural realizado"/>
    <m/>
    <s v="Gestión de Recursos Físicos."/>
    <s v="Maira Perez"/>
    <m/>
    <s v=" "/>
    <s v=""/>
    <m/>
    <m/>
    <s v=""/>
    <n v="1"/>
    <m/>
    <s v=""/>
    <m/>
    <s v=" "/>
    <s v=""/>
    <n v="0"/>
  </r>
  <r>
    <s v="Estrategias de ejes."/>
    <x v="0"/>
    <x v="41"/>
    <s v="Subdirector(a) Técnico(a) de Recursos Físicos."/>
    <s v="STRF"/>
    <s v="IPE"/>
    <s v="Presentar un proyecto de inversión para la adquisición de una nueva sede IDU (Actividad pendiente de los resultados del estudio de vulnerabilidad sísmica y reforzamiento estructural)."/>
    <s v="Un (1) Proyecto de inversión presentado"/>
    <m/>
    <s v="Gestión de Recursos Físicos."/>
    <s v="Maira Perez"/>
    <m/>
    <m/>
    <s v=""/>
    <m/>
    <m/>
    <s v=""/>
    <n v="1"/>
    <m/>
    <s v=""/>
    <m/>
    <m/>
    <s v=""/>
    <n v="1"/>
  </r>
  <r>
    <s v="Estrategias de ejes."/>
    <x v="0"/>
    <x v="55"/>
    <s v="Subdirector(a) Técnico(a) de Recursos Físicos."/>
    <s v="STRF"/>
    <s v="IPE"/>
    <s v="Realizar la modernización del parque automotor del IDU."/>
    <s v="Un (1) parque automotor actualizado"/>
    <m/>
    <s v="Gestión de Recursos Físicos."/>
    <s v="Carlos Eduardo Torres"/>
    <m/>
    <m/>
    <s v=""/>
    <n v="1"/>
    <m/>
    <s v=""/>
    <m/>
    <m/>
    <s v=""/>
    <m/>
    <m/>
    <s v=""/>
    <n v="1"/>
  </r>
  <r>
    <s v="Liderazgo."/>
    <x v="1"/>
    <x v="43"/>
    <s v="Subdirector(a) Técnico(a) de Recursos Tecnológicos."/>
    <s v="STRT"/>
    <s v="FCI"/>
    <s v="Plataforma tecnológica para realizar el recaudo disponible"/>
    <s v="(Nro de horas de disponibilidad de la plataforma / Nro total horas acordadas) * 100"/>
    <m/>
    <s v="Gestión Tecnologías de información y comunicación."/>
    <s v="Yadira Muñoz / Marco Guerrero"/>
    <n v="0.95"/>
    <n v="0.95"/>
    <n v="1"/>
    <n v="0.96"/>
    <m/>
    <s v=""/>
    <n v="0.97"/>
    <m/>
    <s v=""/>
    <n v="0.98"/>
    <m/>
    <s v=""/>
    <n v="3.86"/>
  </r>
  <r>
    <s v="Liderazgo."/>
    <x v="1"/>
    <x v="50"/>
    <s v="Subdirector(a) Técnico(a) de Recursos Tecnológicos."/>
    <s v="STRT"/>
    <s v="FCE"/>
    <s v="Servicios de TI disponibles"/>
    <s v="(Nro de horas de disponibilidad de los servicios / Nro total horas acordadas) * 100"/>
    <m/>
    <s v="Gestión Tecnologías de información y comunicación."/>
    <s v="Yadira Muñoz / Marco Guerrero"/>
    <n v="0.95"/>
    <n v="0.95"/>
    <n v="1"/>
    <n v="0.96"/>
    <m/>
    <s v=""/>
    <n v="0.97"/>
    <m/>
    <s v=""/>
    <n v="0.98"/>
    <m/>
    <s v=""/>
    <n v="3.86"/>
  </r>
  <r>
    <s v="Liderazgo."/>
    <x v="1"/>
    <x v="14"/>
    <s v="Jefe de Oficina Asesora de Planeación."/>
    <s v="SGDU"/>
    <s v="FCI"/>
    <s v="Planes de mejoramiento efectivos"/>
    <s v="100% - (# hallazgos de auditoria por subsistema/Línea Base por subsistema * 100)_x000a__x000a_Línea base: Número de hallazgos de la auditoria realizada en 2015 o el primer ciclo de auditoria interna_x000a_El indicador agregado se cálcula promediando el resultado de los Subsistemas. Para 2017 SGA"/>
    <m/>
    <s v="Gestión Ambiental, Calidad y SST."/>
    <s v="Blanca Nubia Peñuela"/>
    <m/>
    <m/>
    <s v=""/>
    <n v="0.4"/>
    <m/>
    <s v=""/>
    <d v="1899-12-30T09:36:00"/>
    <m/>
    <s v=""/>
    <d v="1899-12-30T09:36:00"/>
    <m/>
    <s v=""/>
    <n v="0.4"/>
  </r>
  <r>
    <s v="Liderazgo."/>
    <x v="1"/>
    <x v="14"/>
    <s v="Jefe de Oficina Asesora de Planeación."/>
    <s v="SGGC"/>
    <s v="FCI"/>
    <s v="Planes de mejoramiento efectivos"/>
    <s v="100% - (# hallazgos de auditoria por subsistema/Línea Base por subsistema * 100)_x000a__x000a_Línea base: Número de hallazgos de la auditoria realizada en 2015 o el primer ciclo de auditoria interna_x000a_El indicador agregado se cálcula promediando el resultado de los Subsistemas. Para 2017 SGSST"/>
    <m/>
    <s v="Gestión Ambiental, Calidad y SST."/>
    <s v="Omar Garcia"/>
    <m/>
    <m/>
    <s v=""/>
    <n v="0.4"/>
    <m/>
    <s v=""/>
    <d v="1899-12-30T09:36:00"/>
    <m/>
    <s v=""/>
    <d v="1899-12-30T09:36:00"/>
    <m/>
    <s v=""/>
    <n v="0.4"/>
  </r>
  <r>
    <s v="Liderazgo."/>
    <x v="1"/>
    <x v="2"/>
    <s v="Jefe de Oficina Asesora de Planeación."/>
    <s v="SGDU"/>
    <s v="FCI"/>
    <s v="Objetivos del SIG implementados"/>
    <s v="(Actividades Terminadas por subsistema / Actividades planeadas por subsistema) * 100"/>
    <m/>
    <s v="Gestión Ambiental, Calidad y SST."/>
    <s v="Blanca Nubia Peñuela"/>
    <n v="0.8"/>
    <m/>
    <s v=""/>
    <n v="0.8"/>
    <m/>
    <s v=""/>
    <d v="1899-12-30T19:12:00"/>
    <m/>
    <s v=""/>
    <d v="1899-12-30T19:12:00"/>
    <m/>
    <s v=""/>
    <n v="0.8"/>
  </r>
  <r>
    <s v="Liderazgo."/>
    <x v="1"/>
    <x v="2"/>
    <s v="Jefe de Oficina Asesora de Planeación."/>
    <s v="STRT"/>
    <s v="FCI"/>
    <s v="Objetivos del SIG implementados"/>
    <s v="(Actividades Terminadas por subsistema / Actividades planeadas por subsistema) * 100_x000a_Aplica para SGSST"/>
    <m/>
    <s v="Gestión Ambiental, Calidad y SST."/>
    <s v="Hector Mafla"/>
    <n v="0.8"/>
    <m/>
    <s v=""/>
    <n v="0.8"/>
    <m/>
    <s v=""/>
    <n v="0.8"/>
    <m/>
    <s v=""/>
    <n v="0.8"/>
    <m/>
    <s v=""/>
    <n v="0.8"/>
  </r>
  <r>
    <s v="Liderazgo."/>
    <x v="14"/>
    <x v="45"/>
    <s v="Subdirector(a) Técnico(a) de Recursos Tecnológicos."/>
    <s v="STRT"/>
    <s v="FCE"/>
    <s v="Definición de atributos de calidad por producto "/>
    <s v="(Número de atributos de calidad cumplidos a satisfacción  / Total de Atributos acordados con el contratista) * 100"/>
    <m/>
    <s v="Gestión del Talento Humano."/>
    <s v="Héctor Andrés Mafla Trujillo"/>
    <m/>
    <m/>
    <s v=""/>
    <n v="0.95"/>
    <m/>
    <s v=""/>
    <n v="0.98"/>
    <m/>
    <s v=""/>
    <n v="1"/>
    <m/>
    <s v=""/>
    <n v="2.9299999999999997"/>
  </r>
  <r>
    <s v="Liderazgo."/>
    <x v="9"/>
    <x v="19"/>
    <s v="Subdirector(a) Técnico(a) de Recursos Tecnológicos."/>
    <s v="STRT"/>
    <s v="FCI"/>
    <s v="Participación en las actividades de adopción de nuevos saberes o tecnologías"/>
    <s v="(Actividades Terminadas / Actividades planeadas) * 100"/>
    <m/>
    <s v="Gestión Tecnologías de información y comunicación."/>
    <s v="Marco Guerrero / Leonardo Mayorga / Cinxgler Mariaca / Yadira Muñoz / Héctor Mafla"/>
    <n v="0.85"/>
    <n v="0.85"/>
    <n v="1"/>
    <n v="0.9"/>
    <m/>
    <s v=""/>
    <n v="0.94"/>
    <m/>
    <s v=""/>
    <n v="0.98"/>
    <m/>
    <s v=""/>
    <n v="3.67"/>
  </r>
  <r>
    <s v="Credibilidad y reconocimiento."/>
    <x v="5"/>
    <x v="5"/>
    <s v="Subdirector(a) Técnico(a) de Recursos Tecnológicos."/>
    <s v="STRT"/>
    <s v="FCI"/>
    <s v="Herramientas tecnológicas necesarias para mejorar la percepción ciudadana de la entidad disponibles"/>
    <s v="(Nro de horas de disponibilidad de la plataforma / Nro total horas acordadas) * 100"/>
    <m/>
    <s v="Gestión Tecnologías de información y comunicación."/>
    <s v="Yadira Muñoz / Marco Guerrero"/>
    <n v="0.95"/>
    <n v="0.95"/>
    <n v="1"/>
    <n v="0.96"/>
    <m/>
    <s v=""/>
    <n v="0.97"/>
    <m/>
    <s v=""/>
    <n v="0.98"/>
    <m/>
    <s v=""/>
    <n v="3.86"/>
  </r>
  <r>
    <s v="Estrategias de ejes."/>
    <x v="12"/>
    <x v="38"/>
    <s v="Subdirector(a) Técnico(a) de Recursos Tecnológicos."/>
    <s v="STRT"/>
    <s v="IPI"/>
    <s v="Herramientas tecnológicas necesarias para implementar el modelo de gerencia de proyectos disponibles"/>
    <s v="(Nro de horas de disponibilidad de la plataforma / Nro total horas acordadas) * 100"/>
    <m/>
    <s v="Gestión Tecnologías de información y comunicación."/>
    <s v="Yadira Muñoz / Marco Guerrero"/>
    <n v="0.95"/>
    <n v="0.95"/>
    <n v="1"/>
    <n v="0.96"/>
    <m/>
    <s v=""/>
    <n v="0.97"/>
    <m/>
    <s v=""/>
    <n v="0.98"/>
    <m/>
    <s v=""/>
    <n v="3.86"/>
  </r>
  <r>
    <s v="Estrategias de ejes."/>
    <x v="6"/>
    <x v="56"/>
    <s v="Subdirector(a) Técnico(a) de Recursos Tecnológicos."/>
    <s v="STRT"/>
    <s v="IPI"/>
    <s v="Herramientas tecnológicas necesarias para que los canales de servicio al ciudadano operen normalmente."/>
    <s v="(Nro de horas de disponibilidad de la plataforma / Nro total horas acordadas) * 100"/>
    <m/>
    <s v="Gestión Tecnologías de información y comunicación."/>
    <s v="Yadira Muñoz / Marco Guerrero"/>
    <n v="0.95"/>
    <n v="0.95"/>
    <n v="1"/>
    <n v="0.96"/>
    <m/>
    <s v=""/>
    <n v="0.97"/>
    <m/>
    <s v=""/>
    <n v="0.98"/>
    <m/>
    <s v=""/>
    <n v="3.86"/>
  </r>
  <r>
    <s v="Estrategias de ejes."/>
    <x v="13"/>
    <x v="39"/>
    <s v="Subdirector(a) Técnico(a) de Recursos Tecnológicos."/>
    <s v="STRT"/>
    <s v="IPI"/>
    <s v="Apoyo a las actividades de innovación que involucren elementos tecnológicos."/>
    <s v="(Actividades Terminadas / Actividades planeadas) * 100"/>
    <m/>
    <s v="Gestión Tecnologías de información y comunicación."/>
    <s v="Marco Guerrero / Leonardo Mayorga / Cinxgler Mariaca"/>
    <n v="0.85"/>
    <n v="0.85"/>
    <n v="1"/>
    <n v="0.9"/>
    <m/>
    <s v=""/>
    <n v="0.94"/>
    <m/>
    <s v=""/>
    <n v="0.98"/>
    <m/>
    <s v=""/>
    <n v="3.67"/>
  </r>
  <r>
    <s v="Estrategias de ejes."/>
    <x v="0"/>
    <x v="42"/>
    <s v="Subdirector(a) Técnico(a) de Recursos Tecnológicos."/>
    <s v="STRT"/>
    <s v="IPE"/>
    <s v="Plan de modernización tecnológica ejecutado."/>
    <s v="(Actividades Terminadas / Actividades planeadas) * 100"/>
    <m/>
    <s v="Gestión Tecnologías de información y comunicación."/>
    <s v="Marco Guerrero / Leonardo Mayorga / Cinxgler Mariaca / Yadira Muñoz / Héctor Mafla"/>
    <n v="0.77"/>
    <n v="0.77"/>
    <n v="1"/>
    <n v="0.85"/>
    <m/>
    <s v=""/>
    <n v="0.9"/>
    <m/>
    <s v=""/>
    <n v="0.95"/>
    <m/>
    <s v=""/>
    <n v="3.4699999999999998"/>
  </r>
  <r>
    <s v="Estrategias de ejes."/>
    <x v="0"/>
    <x v="41"/>
    <s v="Subdirector(a) Técnico(a) de Recursos Tecnológicos."/>
    <s v="STRT"/>
    <s v="IPI"/>
    <s v="Apoyo a las actividades de modernización física que involucren elementos tecnológicos. (Gestión documental - centro memoria histórica documental, sismoresistencia sede calle 22, sistema electrico calle 22, reposición parque automotor, ascensores)"/>
    <s v="(Actividades Terminadas / Actividades planeadas) * 100"/>
    <m/>
    <s v="Gestión Tecnologías de información y comunicación."/>
    <s v="Yadira Muñoz / Marco Guerrero"/>
    <n v="0.85"/>
    <n v="0.85"/>
    <n v="1"/>
    <n v="0.9"/>
    <m/>
    <s v=""/>
    <n v="0.94"/>
    <m/>
    <s v=""/>
    <n v="0.98"/>
    <m/>
    <s v=""/>
    <n v="3.67"/>
  </r>
  <r>
    <s v="Estrategias de ejes."/>
    <x v="0"/>
    <x v="47"/>
    <s v="Subdirector(a) Técnico(a) de Recursos Tecnológicos."/>
    <s v="STRT"/>
    <s v="IPI"/>
    <s v="Participación en las actividades de alineación de los procesos de negocio con los procesos de TI"/>
    <s v="(Actividades Terminadas / Actividades planeadas) * 100"/>
    <m/>
    <s v="Gestión Tecnologías de información y comunicación."/>
    <s v="Marco Guerrero / Leonardo Mayorga / Cinxgler Mariaca / Juan C. Paz / Héctor Mafla"/>
    <n v="0.85"/>
    <n v="0.85"/>
    <n v="1"/>
    <n v="0.9"/>
    <m/>
    <s v=""/>
    <n v="0.94"/>
    <m/>
    <s v=""/>
    <n v="0.98"/>
    <m/>
    <s v=""/>
    <n v="3.67"/>
  </r>
  <r>
    <s v="Liderazgo."/>
    <x v="1"/>
    <x v="27"/>
    <s v="Subdirector(a) Técnico(a) de Tesorería y Recaudo."/>
    <s v="STTR"/>
    <s v="FCI"/>
    <s v="Seguimiento al Plan Anual Mensualizado de Caja PAC Realizados"/>
    <s v="(Total de reportes mensuales realizados dentro de los primeros 8 días calendario siguientes al mes que cierra / Total de reportes mensuales programados en la vigencia -12-)*100"/>
    <m/>
    <s v="Gestión Financiera."/>
    <s v="Julio Cesar Cardona (Contratista)  y Luz Marina Rincón (PU1) "/>
    <n v="12"/>
    <n v="12"/>
    <n v="1"/>
    <n v="12"/>
    <m/>
    <s v=""/>
    <n v="12"/>
    <m/>
    <s v=""/>
    <n v="12"/>
    <m/>
    <s v=""/>
    <n v="48"/>
  </r>
  <r>
    <s v="Liderazgo."/>
    <x v="1"/>
    <x v="43"/>
    <s v="Subdirector(a) Técnico(a) de Tesorería y Recaudo."/>
    <s v="STTR"/>
    <s v="FCI"/>
    <s v="Recaudos en linea"/>
    <s v="( No. de recaudos aplicados en linea en el mes /  No. total de recaudos recibidos ) * 100"/>
    <m/>
    <s v="Gestión Financiera."/>
    <s v="Eddier Mahecha (TO3)"/>
    <n v="0.75"/>
    <n v="0.96519999999999995"/>
    <n v="1.2869333333333333"/>
    <n v="0.95"/>
    <m/>
    <s v=""/>
    <n v="0.95"/>
    <m/>
    <s v=""/>
    <n v="0.95"/>
    <m/>
    <s v=""/>
    <n v="0.94999999999999984"/>
  </r>
  <r>
    <s v="Liderazgo."/>
    <x v="3"/>
    <x v="3"/>
    <s v="Subdirector(a) Técnico(a) de Tesorería y Recaudo."/>
    <s v="STTR"/>
    <s v="FCI"/>
    <s v="Conciliaciones de convenios Interistitucionales"/>
    <s v="Conciliaciones efectuadas / Conciliaciones programada * 100"/>
    <m/>
    <s v="Gestión Financiera."/>
    <s v="Luz Stella Ortiz (TO3) "/>
    <n v="12"/>
    <n v="12"/>
    <n v="1"/>
    <n v="12"/>
    <m/>
    <s v=""/>
    <n v="12"/>
    <m/>
    <s v=""/>
    <n v="12"/>
    <m/>
    <s v=""/>
    <n v="48"/>
  </r>
  <r>
    <s v="Liderazgo."/>
    <x v="1"/>
    <x v="31"/>
    <s v="Subdirector(a) Técnico(a) de Tesorería y Recaudo."/>
    <s v="STTR"/>
    <s v="FCI"/>
    <s v="Ordenes de pago giradas"/>
    <s v="(No. de ordenes de pago (Facturas) tramitadas y giradas oportunamente / Total de ordenes de pago (Facturas) radicadas en STTR) * 100"/>
    <m/>
    <s v="Gestión Financiera."/>
    <s v="Paola Andrea Zambrano (Contratista)"/>
    <n v="0.95"/>
    <n v="0.93159999999999998"/>
    <n v="0.98063157894736841"/>
    <n v="0.95"/>
    <m/>
    <s v=""/>
    <n v="0.95"/>
    <m/>
    <s v=""/>
    <n v="0.95"/>
    <m/>
    <s v=""/>
    <n v="0.95"/>
  </r>
  <r>
    <s v="Liderazgo."/>
    <x v="1"/>
    <x v="43"/>
    <s v="Subdirector(a) Técnico(a) de Tesorería y Recaudo."/>
    <s v="STTR"/>
    <s v="FCI"/>
    <s v="Inversiones"/>
    <s v="((Sumatoria de las tasas efectivas de cierre de las inversiones en CDTs durante el mes / Número de inversiones del mes) / (Tasa de referencia promedio  DTF 90 días+70pb)) "/>
    <m/>
    <s v="Gestión Financiera."/>
    <s v="Rafael Angel Rodriguez (PE6)"/>
    <n v="1"/>
    <n v="1.1488"/>
    <n v="1.1488"/>
    <n v="1"/>
    <m/>
    <s v=""/>
    <n v="1"/>
    <m/>
    <s v=""/>
    <n v="1"/>
    <m/>
    <s v=""/>
    <n v="1"/>
  </r>
  <r>
    <s v="Liderazgo."/>
    <x v="1"/>
    <x v="43"/>
    <s v="Subdirector(a) Técnico(a) de Tesorería y Recaudo."/>
    <s v="STTR"/>
    <s v="FCI"/>
    <s v="Partidas Conciliatorias"/>
    <s v="(Número de partidas conciliadas en el período / total de registros en el libro de bancos) * 100"/>
    <m/>
    <s v="Gestión Financiera."/>
    <s v="Clara Puerto(PU3), Lina Paola Espejo (PU2), Luz Stella  Ortiz(TO3)"/>
    <n v="0.98"/>
    <n v="0.99260000000000004"/>
    <n v="1.0128571428571429"/>
    <n v="0.98"/>
    <m/>
    <s v=""/>
    <n v="0.98"/>
    <m/>
    <s v=""/>
    <n v="0.98"/>
    <m/>
    <s v=""/>
    <n v="0.98"/>
  </r>
  <r>
    <s v="Liderazgo."/>
    <x v="1"/>
    <x v="17"/>
    <s v="Subdirector(a) Técnico(a) de Presupuesto y Contabilidad."/>
    <s v="STPC"/>
    <s v="FCI"/>
    <s v="Disponibilidad de los recursos presupuestales (Consolidación plan financiero presupuesto anual, anteproyecto, cargue presupuesto al sistema, expedición de CDP Y CRP, trámite modificaciones presupuestales y cambios de fuentes)"/>
    <s v="Necesidades presupuestales atendidas / Necesidades prespuestales requeridas"/>
    <m/>
    <s v="Gestión Financiera."/>
    <s v="Claudia Amparo Montes C."/>
    <n v="1"/>
    <n v="1"/>
    <n v="1"/>
    <n v="1"/>
    <m/>
    <s v=""/>
    <n v="1"/>
    <m/>
    <s v=""/>
    <n v="1"/>
    <m/>
    <s v=""/>
    <n v="1"/>
  </r>
  <r>
    <s v="Liderazgo."/>
    <x v="1"/>
    <x v="27"/>
    <s v="Director(a) Técnico(a) Administrativa y Financiera."/>
    <s v="  DTAF"/>
    <s v="FCI"/>
    <s v="Seguimiento al Plan Anual Mensualizado de Caja PAC Realizados"/>
    <s v="(puntos obtenidos en semaforo PAC / máximo puntaje a obtener en semáforo PA) * 100"/>
    <s v="Gestión Financiera"/>
    <m/>
    <m/>
    <m/>
    <n v="900"/>
    <s v=""/>
    <n v="900"/>
    <m/>
    <s v=""/>
    <n v="900"/>
    <m/>
    <s v=""/>
    <n v="900"/>
    <m/>
    <s v=""/>
    <m/>
  </r>
  <r>
    <s v="Liderazgo."/>
    <x v="1"/>
    <x v="27"/>
    <m/>
    <s v="  DTAI"/>
    <s v="FCI"/>
    <s v="Seguimiento al Plan Anual Mensualizado de Caja PAC Realizados"/>
    <s v="(puntos obtenidos en semaforo PAC / máximo puntaje a obtener en semáforo PA) * 100"/>
    <s v="Gestión Financiera"/>
    <m/>
    <m/>
    <m/>
    <n v="0"/>
    <s v=""/>
    <n v="0"/>
    <m/>
    <s v=""/>
    <n v="0"/>
    <m/>
    <s v=""/>
    <n v="0"/>
    <m/>
    <s v=""/>
    <m/>
  </r>
  <r>
    <s v="Liderazgo."/>
    <x v="1"/>
    <x v="27"/>
    <m/>
    <s v="  DTE"/>
    <s v="FCE"/>
    <s v="Seguimiento al Plan Anual Mensualizado de Caja PAC Realizados"/>
    <s v="(puntos obtenidos en semaforo PAC / máximo puntaje a obtener en semáforo PA) * 100"/>
    <s v="Gestión Financiera"/>
    <m/>
    <m/>
    <m/>
    <n v="375"/>
    <s v=""/>
    <n v="375"/>
    <m/>
    <s v=""/>
    <n v="375"/>
    <m/>
    <s v=""/>
    <n v="375"/>
    <m/>
    <s v=""/>
    <m/>
  </r>
  <r>
    <s v="Liderazgo."/>
    <x v="1"/>
    <x v="27"/>
    <m/>
    <s v="  DTGJ"/>
    <s v="FCI"/>
    <s v="Seguimiento al Plan Anual Mensualizado de Caja PAC Realizados"/>
    <s v="(puntos obtenidos en semaforo PAC / máximo puntaje a obtener en semáforo PA) * 100"/>
    <s v="Gestión Financiera"/>
    <m/>
    <m/>
    <m/>
    <n v="900"/>
    <s v=""/>
    <n v="900"/>
    <m/>
    <s v=""/>
    <n v="900"/>
    <m/>
    <s v=""/>
    <n v="900"/>
    <m/>
    <s v=""/>
    <m/>
  </r>
  <r>
    <s v="Liderazgo."/>
    <x v="1"/>
    <x v="27"/>
    <m/>
    <s v="  DTP"/>
    <s v="FCE"/>
    <s v="Seguimiento al Plan Anual Mensualizado de Caja PAC Realizados"/>
    <s v="(puntos obtenidos en semaforo PAC / máximo puntaje a obtener en semáforo PA) * 100"/>
    <s v="Gestión Financiera"/>
    <m/>
    <m/>
    <m/>
    <n v="300"/>
    <s v=""/>
    <n v="300"/>
    <m/>
    <s v=""/>
    <n v="300"/>
    <m/>
    <s v=""/>
    <n v="300"/>
    <m/>
    <s v=""/>
    <m/>
  </r>
  <r>
    <s v="Liderazgo."/>
    <x v="1"/>
    <x v="27"/>
    <m/>
    <s v="SGJ"/>
    <s v="FIG"/>
    <s v="Seguimiento al Plan Anual Mensualizado de Caja PAC Realizados"/>
    <s v="(puntos obtenidos en semaforo PAC / máximo puntaje a obtener en semáforo PA) * 100"/>
    <s v="Gestión Financiera"/>
    <m/>
    <m/>
    <m/>
    <n v="825"/>
    <s v=""/>
    <n v="825"/>
    <m/>
    <s v=""/>
    <n v="825"/>
    <m/>
    <s v=""/>
    <n v="825"/>
    <m/>
    <s v=""/>
    <m/>
  </r>
  <r>
    <s v="Liderazgo."/>
    <x v="1"/>
    <x v="27"/>
    <s v="Subdirector(a) Técnico(a) de Presupuesto y Contabilidad."/>
    <s v="STPC"/>
    <s v="FCI"/>
    <s v="Seguimiento al PAC"/>
    <s v="No Segumimento realizados / Total de seguimientos programados en la vigencia"/>
    <m/>
    <s v="Gestión Financiera."/>
    <s v="Claudia Amparo Montes C."/>
    <n v="12"/>
    <n v="12"/>
    <n v="1"/>
    <n v="12"/>
    <m/>
    <s v=""/>
    <n v="12"/>
    <m/>
    <s v=""/>
    <n v="12"/>
    <m/>
    <s v=""/>
    <n v="48"/>
  </r>
  <r>
    <s v="Liderazgo."/>
    <x v="3"/>
    <x v="3"/>
    <s v="Subdirector(a) Técnico(a) de Presupuesto y Contabilidad."/>
    <s v="STPC"/>
    <s v="FCI"/>
    <s v="Conciliaciones de convenios interistitucionales"/>
    <s v="Conciliaciones Efectuadas / Conciliaciones Programadas"/>
    <m/>
    <s v="Gestión Financiera."/>
    <s v="Claudia Amparo Montes C."/>
    <n v="12"/>
    <n v="12"/>
    <n v="1"/>
    <n v="12"/>
    <m/>
    <s v=""/>
    <n v="12"/>
    <m/>
    <s v=""/>
    <n v="12"/>
    <m/>
    <s v=""/>
    <n v="48"/>
  </r>
  <r>
    <s v="Liderazgo."/>
    <x v="1"/>
    <x v="30"/>
    <m/>
    <s v="SGJ"/>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PS"/>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D"/>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GC"/>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SGDU"/>
    <s v="FCI"/>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P"/>
    <s v="FCI"/>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SGGC"/>
    <s v="FCI"/>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DP"/>
    <s v="FCI"/>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C"/>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M"/>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SGI"/>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AI"/>
    <s v="FCE"/>
    <s v="Estrategias para mitigar las principales causas de las acciones judiciales"/>
    <s v="(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
    <m/>
    <s v="Gestión Legal"/>
    <m/>
    <m/>
    <m/>
    <s v=""/>
    <n v="1"/>
    <m/>
    <s v=""/>
    <n v="1"/>
    <m/>
    <s v=""/>
    <n v="1"/>
    <m/>
    <s v=""/>
    <n v="3"/>
  </r>
  <r>
    <s v="Liderazgo."/>
    <x v="1"/>
    <x v="30"/>
    <m/>
    <s v="DTGJ"/>
    <s v="FCE"/>
    <s v="Estrategias para mitigar las principales causas de las acciones judiciales"/>
    <s v="(Socializaciones estrategias de las Políticas de Prevención del Daño Anti-jurídico asiganadas al área / Socializaciones programadas para las estrategias de la Política de Prevención del Daño Anti-jurídico) *100"/>
    <m/>
    <s v="Gestión Legal"/>
    <m/>
    <m/>
    <m/>
    <s v=""/>
    <n v="1"/>
    <m/>
    <s v=""/>
    <n v="1"/>
    <m/>
    <s v=""/>
    <n v="1"/>
    <m/>
    <s v=""/>
    <n v="3"/>
  </r>
  <r>
    <s v="Liderazgo."/>
    <x v="1"/>
    <x v="11"/>
    <m/>
    <s v="  DTE"/>
    <s v="FCG"/>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397502737"/>
    <s v=""/>
    <m/>
    <m/>
    <s v=""/>
    <m/>
    <m/>
    <s v=""/>
    <m/>
    <m/>
    <s v=""/>
    <m/>
  </r>
  <r>
    <s v="Liderazgo."/>
    <x v="1"/>
    <x v="11"/>
    <m/>
    <s v="  OAC"/>
    <s v="FCE"/>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7429776"/>
    <s v=""/>
    <m/>
    <m/>
    <s v=""/>
    <m/>
    <m/>
    <s v=""/>
    <m/>
    <m/>
    <s v=""/>
    <m/>
  </r>
  <r>
    <s v="Liderazgo."/>
    <x v="1"/>
    <x v="11"/>
    <m/>
    <s v="SGGC"/>
    <s v="FCI"/>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210660575"/>
    <s v=""/>
    <m/>
    <m/>
    <s v=""/>
    <m/>
    <m/>
    <s v=""/>
    <m/>
    <m/>
    <s v=""/>
    <m/>
  </r>
  <r>
    <s v="Liderazgo."/>
    <x v="1"/>
    <x v="11"/>
    <m/>
    <s v="    STRF"/>
    <s v="FCI"/>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425213518"/>
    <s v=""/>
    <m/>
    <m/>
    <s v=""/>
    <m/>
    <m/>
    <s v=""/>
    <m/>
    <m/>
    <s v=""/>
    <m/>
  </r>
  <r>
    <s v="Liderazgo."/>
    <x v="1"/>
    <x v="11"/>
    <m/>
    <s v="    STRH"/>
    <s v="FCE"/>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33793210"/>
    <s v=""/>
    <m/>
    <m/>
    <s v=""/>
    <m/>
    <m/>
    <s v=""/>
    <m/>
    <m/>
    <s v=""/>
    <m/>
  </r>
  <r>
    <s v="Liderazgo."/>
    <x v="1"/>
    <x v="11"/>
    <m/>
    <s v="    STRT"/>
    <s v="FCE"/>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104249597"/>
    <s v=""/>
    <m/>
    <m/>
    <s v=""/>
    <m/>
    <m/>
    <s v=""/>
    <m/>
    <m/>
    <s v=""/>
    <m/>
  </r>
  <r>
    <s v="Liderazgo."/>
    <x v="1"/>
    <x v="11"/>
    <m/>
    <s v="  DTD"/>
    <s v="FCE"/>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6201293725"/>
    <s v=""/>
    <m/>
    <m/>
    <s v=""/>
    <m/>
    <m/>
    <s v=""/>
    <m/>
    <m/>
    <s v=""/>
    <m/>
  </r>
  <r>
    <s v="Liderazgo."/>
    <x v="1"/>
    <x v="11"/>
    <m/>
    <s v="  DTDP"/>
    <s v="FCE"/>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22892995545"/>
    <s v=""/>
    <m/>
    <m/>
    <s v=""/>
    <m/>
    <m/>
    <s v=""/>
    <m/>
    <m/>
    <s v=""/>
    <m/>
  </r>
  <r>
    <s v="Liderazgo."/>
    <x v="1"/>
    <x v="11"/>
    <m/>
    <s v="    STEST"/>
    <s v="FCI"/>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10001698569"/>
    <s v=""/>
    <m/>
    <m/>
    <s v=""/>
    <m/>
    <m/>
    <s v=""/>
    <m/>
    <m/>
    <s v=""/>
    <m/>
  </r>
  <r>
    <s v="Liderazgo."/>
    <x v="1"/>
    <x v="11"/>
    <m/>
    <s v="    STESV"/>
    <s v="FCI"/>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169435035"/>
    <s v=""/>
    <m/>
    <m/>
    <s v=""/>
    <m/>
    <m/>
    <s v=""/>
    <m/>
    <m/>
    <s v=""/>
    <m/>
  </r>
  <r>
    <s v="Liderazgo."/>
    <x v="1"/>
    <x v="11"/>
    <m/>
    <s v="SGJ"/>
    <s v="FCI"/>
    <s v="Ejecución presupuestal Pasivos Exigibles"/>
    <s v="((Valor de los giros presupuestales de los Pasivos Exigibles del mes + Liberaciones del mes + liquidaciones del mes) / Valor de Pasivos Exigibles a cargo o el establecido en el Acuerdo de Gestión para el mes) *100"/>
    <s v="Gestión Financiera"/>
    <m/>
    <m/>
    <m/>
    <n v="1026990404"/>
    <s v=""/>
    <m/>
    <m/>
    <s v=""/>
    <m/>
    <m/>
    <s v=""/>
    <m/>
    <m/>
    <s v=""/>
    <m/>
  </r>
  <r>
    <s v="Liderazgo."/>
    <x v="1"/>
    <x v="11"/>
    <m/>
    <s v="    STRT"/>
    <s v="FCE"/>
    <s v="Ejecución presupuestal Reservas Presupuestales"/>
    <s v="(Valor de los giros presupuestales de las reservas del mes + Liberaciones del mes / Valor de reservas presupuestales asignadas o las establecidas en el Acuerdo de Gestión para el mes) *100"/>
    <s v="Gestión Financiera"/>
    <m/>
    <m/>
    <m/>
    <n v="3319282496"/>
    <s v=""/>
    <m/>
    <m/>
    <s v=""/>
    <m/>
    <m/>
    <s v=""/>
    <m/>
    <m/>
    <s v=""/>
    <m/>
  </r>
  <r>
    <s v="Liderazgo."/>
    <x v="1"/>
    <x v="11"/>
    <m/>
    <s v="    STRH"/>
    <s v="FCI"/>
    <s v="Ejecución presupuestal Reservas Presupuestales"/>
    <s v="(Valor de los giros presupuestales de las reservas del mes + Liberaciones del mes / Valor de reservas presupuestales asignadas o las establecidas en el Acuerdo de Gestión para el mes) *100"/>
    <s v="Gestión Financiera"/>
    <m/>
    <m/>
    <m/>
    <n v="225469574"/>
    <s v=""/>
    <m/>
    <m/>
    <s v=""/>
    <m/>
    <m/>
    <s v=""/>
    <m/>
    <m/>
    <s v=""/>
    <m/>
  </r>
  <r>
    <s v="Liderazgo."/>
    <x v="1"/>
    <x v="11"/>
    <m/>
    <s v="    STRF"/>
    <s v="FCI"/>
    <s v="Ejecución presupuestal Reservas Presupuestales"/>
    <s v="(Valor de los giros presupuestales de las reservas del mes + Liberaciones del mes / Valor de reservas presupuestales asignadas o las establecidas en el Acuerdo de Gestión para el mes) *100"/>
    <s v="Gestión Financiera"/>
    <m/>
    <m/>
    <m/>
    <n v="4072352141"/>
    <s v=""/>
    <m/>
    <m/>
    <s v=""/>
    <m/>
    <m/>
    <s v=""/>
    <m/>
    <m/>
    <s v=""/>
    <m/>
  </r>
  <r>
    <s v="Liderazgo."/>
    <x v="1"/>
    <x v="11"/>
    <m/>
    <s v="  OAC"/>
    <s v="FCE"/>
    <s v="Ejecución presupuestal Reservas Presupuestales"/>
    <s v="(Valor de los giros presupuestales de las reservas del mes + Liberaciones del mes / Valor de reservas presupuestales asignadas o las establecidas en el Acuerdo de Gestión para el mes) *100"/>
    <s v="Gestión Financiera"/>
    <m/>
    <m/>
    <m/>
    <n v="616536667"/>
    <s v=""/>
    <m/>
    <m/>
    <s v=""/>
    <m/>
    <m/>
    <s v=""/>
    <m/>
    <m/>
    <s v=""/>
    <m/>
  </r>
  <r>
    <s v="Liderazgo."/>
    <x v="1"/>
    <x v="11"/>
    <m/>
    <s v="  OAP"/>
    <s v="FCE"/>
    <s v="Ejecución presupuestal Reservas Presupuestales"/>
    <s v="(Valor de los giros presupuestales de las reservas del mes + Liberaciones del mes / Valor de reservas presupuestales asignadas o las establecidas en el Acuerdo de Gestión para el mes) *100"/>
    <s v="Gestión Financiera"/>
    <m/>
    <m/>
    <m/>
    <n v="46440366"/>
    <s v=""/>
    <m/>
    <m/>
    <s v=""/>
    <m/>
    <m/>
    <s v=""/>
    <m/>
    <m/>
    <s v=""/>
    <m/>
  </r>
  <r>
    <s v="Liderazgo."/>
    <x v="1"/>
    <x v="11"/>
    <m/>
    <s v="SGGC"/>
    <s v="FCI"/>
    <s v="Ejecución presupuestal Reservas Presupuestales"/>
    <s v="(Valor de los giros presupuestales de las reservas del mes + Liberaciones del mes / Valor de reservas presupuestales asignadas o las establecidas en el Acuerdo de Gestión para el mes) *100"/>
    <s v="Gestión Financiera"/>
    <m/>
    <m/>
    <m/>
    <n v="2490437344"/>
    <s v=""/>
    <m/>
    <m/>
    <s v=""/>
    <m/>
    <m/>
    <s v=""/>
    <m/>
    <m/>
    <s v=""/>
    <m/>
  </r>
  <r>
    <s v="Liderazgo."/>
    <x v="1"/>
    <x v="11"/>
    <m/>
    <s v="  DTD"/>
    <s v="FCE"/>
    <s v="Ejecución presupuestal Reservas Presupuestales"/>
    <s v="(Valor de los giros presupuestales de las reservas del mes + Liberaciones del mes / Valor de reservas presupuestales asignadas o las establecidas en el Acuerdo de Gestión para el mes) *100"/>
    <s v="Gestión Financiera"/>
    <m/>
    <m/>
    <m/>
    <n v="2786458844"/>
    <s v=""/>
    <m/>
    <m/>
    <s v=""/>
    <m/>
    <m/>
    <s v=""/>
    <m/>
    <m/>
    <s v=""/>
    <m/>
  </r>
  <r>
    <s v="Liderazgo."/>
    <x v="1"/>
    <x v="11"/>
    <m/>
    <s v="  DTDP"/>
    <s v="FCE"/>
    <s v="Ejecución presupuestal Reservas Presupuestales"/>
    <s v="(Valor de los giros presupuestales de las reservas del mes + Liberaciones del mes / Valor de reservas presupuestales asignadas o las establecidas en el Acuerdo de Gestión para el mes) *100"/>
    <s v="Gestión Financiera"/>
    <m/>
    <m/>
    <m/>
    <n v="134074386776"/>
    <s v=""/>
    <m/>
    <m/>
    <s v=""/>
    <m/>
    <m/>
    <s v=""/>
    <m/>
    <m/>
    <s v=""/>
    <m/>
  </r>
  <r>
    <s v="Liderazgo."/>
    <x v="1"/>
    <x v="11"/>
    <m/>
    <s v="  DTGJ"/>
    <s v="FCI"/>
    <s v="Ejecución presupuestal Reservas Presupuestales"/>
    <s v="(Valor de los giros presupuestales de las reservas del mes + Liberaciones del mes / Valor de reservas presupuestales asignadas o las establecidas en el Acuerdo de Gestión para el mes) *100"/>
    <s v="Gestión Financiera"/>
    <m/>
    <m/>
    <m/>
    <n v="1130540405"/>
    <s v=""/>
    <m/>
    <m/>
    <s v=""/>
    <m/>
    <m/>
    <s v=""/>
    <m/>
    <m/>
    <s v=""/>
    <m/>
  </r>
  <r>
    <s v="Liderazgo."/>
    <x v="1"/>
    <x v="11"/>
    <m/>
    <s v="SGJ"/>
    <s v="FCI"/>
    <s v="Ejecución presupuestal Reservas Presupuestales"/>
    <s v="(Valor de los giros presupuestales de las reservas del mes + Liberaciones del mes / Valor de reservas presupuestales asignadas o las establecidas en el Acuerdo de Gestión para el mes) *100"/>
    <s v="Gestión Financiera"/>
    <m/>
    <m/>
    <m/>
    <n v="151262708"/>
    <s v=""/>
    <m/>
    <m/>
    <s v=""/>
    <m/>
    <m/>
    <s v=""/>
    <m/>
    <m/>
    <s v=""/>
    <m/>
  </r>
  <r>
    <s v="Liderazgo."/>
    <x v="1"/>
    <x v="11"/>
    <s v="Director(a) Técnico(a) Administrativa y Financiera."/>
    <s v="  DTAF"/>
    <s v="FCG"/>
    <s v="Ejecución presupuestal Inversión de la Vigencia"/>
    <s v="(Sumatoria del valor de los CRP / presupuesto programado)*100"/>
    <s v="Gestión Financiera"/>
    <m/>
    <m/>
    <m/>
    <n v="29278930312"/>
    <s v=""/>
    <m/>
    <m/>
    <s v=""/>
    <m/>
    <m/>
    <s v=""/>
    <m/>
    <m/>
    <s v=""/>
    <m/>
  </r>
  <r>
    <s v="Liderazgo."/>
    <x v="1"/>
    <x v="11"/>
    <m/>
    <s v="  DTD"/>
    <s v="FCI"/>
    <s v="Ejecución presupuestal Inversión de la Vigencia"/>
    <s v="(Sumatoria del valor de los CRP / presupuesto programado)*100"/>
    <s v="Gestión Financiera"/>
    <m/>
    <m/>
    <m/>
    <n v="59221654000"/>
    <s v=""/>
    <m/>
    <m/>
    <s v=""/>
    <m/>
    <m/>
    <s v=""/>
    <m/>
    <m/>
    <s v=""/>
    <m/>
  </r>
  <r>
    <s v="Liderazgo."/>
    <x v="1"/>
    <x v="11"/>
    <m/>
    <s v="  DTGJ"/>
    <s v="FCI"/>
    <s v="Ejecución presupuestal Inversión de la Vigencia"/>
    <s v="(Sumatoria del valor de los CRP / presupuesto programado)*100"/>
    <s v="Gestión Financiera"/>
    <m/>
    <m/>
    <m/>
    <n v="14000000000"/>
    <s v=""/>
    <m/>
    <m/>
    <s v=""/>
    <m/>
    <m/>
    <s v=""/>
    <m/>
    <m/>
    <s v=""/>
    <m/>
  </r>
  <r>
    <s v="Liderazgo."/>
    <x v="1"/>
    <x v="11"/>
    <m/>
    <s v="  DTDP"/>
    <s v="FCE"/>
    <s v="Ejecución presupuestal Inversión de la Vigencia"/>
    <s v="(Sumatoria del valor de los CRP / presupuesto programado)*100"/>
    <s v="Gestión Financiera"/>
    <m/>
    <m/>
    <m/>
    <n v="351664063000"/>
    <s v=""/>
    <m/>
    <m/>
    <s v=""/>
    <m/>
    <m/>
    <s v=""/>
    <m/>
    <m/>
    <s v=""/>
    <m/>
  </r>
  <r>
    <s v="Liderazgo."/>
    <x v="1"/>
    <x v="11"/>
    <m/>
    <s v="  DTP"/>
    <s v="FCI"/>
    <s v="Ejecución presupuestal Inversión de la Vigencia"/>
    <s v="(Sumatoria del valor de los CRP / presupuesto programado)*100"/>
    <s v="Gestión Financiera"/>
    <m/>
    <m/>
    <m/>
    <n v="7623999495"/>
    <s v=""/>
    <m/>
    <m/>
    <s v=""/>
    <m/>
    <m/>
    <s v=""/>
    <m/>
    <m/>
    <s v=""/>
    <m/>
  </r>
  <r>
    <s v="Liderazgo."/>
    <x v="1"/>
    <x v="11"/>
    <m/>
    <s v="  DTE"/>
    <s v="FCE"/>
    <s v="Ejecución presupuestal Inversión de la Vigencia"/>
    <s v="(Sumatoria del valor de los CRP / presupuesto programado)*100"/>
    <s v="Gestión Financiera"/>
    <m/>
    <m/>
    <m/>
    <n v="7420000000"/>
    <s v=""/>
    <m/>
    <m/>
    <s v=""/>
    <m/>
    <m/>
    <s v=""/>
    <m/>
    <m/>
    <s v=""/>
    <m/>
  </r>
  <r>
    <s v="Liderazgo."/>
    <x v="1"/>
    <x v="11"/>
    <m/>
    <s v="  OAC"/>
    <s v="FCE"/>
    <s v="Ejecución presupuestal Inversión de la Vigencia"/>
    <s v="(Sumatoria del valor de los CRP / presupuesto programado)*100"/>
    <s v="Gestión Financiera"/>
    <m/>
    <m/>
    <m/>
    <n v="1000000000"/>
    <s v=""/>
    <m/>
    <m/>
    <s v=""/>
    <m/>
    <m/>
    <s v=""/>
    <m/>
    <m/>
    <s v=""/>
    <m/>
  </r>
  <r>
    <s v="Liderazgo."/>
    <x v="1"/>
    <x v="11"/>
    <m/>
    <s v="  OAP"/>
    <s v="FCE"/>
    <s v="Ejecución presupuestal Inversión de la Vigencia"/>
    <s v="(Sumatoria del valor de los CRP / presupuesto programado)*100"/>
    <s v="Gestión Financiera"/>
    <m/>
    <m/>
    <m/>
    <n v="100000000"/>
    <s v=""/>
    <m/>
    <m/>
    <s v=""/>
    <m/>
    <m/>
    <s v=""/>
    <m/>
    <m/>
    <s v=""/>
    <m/>
  </r>
  <r>
    <s v="Liderazgo."/>
    <x v="1"/>
    <x v="11"/>
    <m/>
    <s v="  OTC"/>
    <s v="FIG"/>
    <s v="Ejecución presupuestal Inversión de la Vigencia"/>
    <s v="(Sumatoria del valor de los CRP / presupuesto programado)*100"/>
    <s v="Gestión Financiera"/>
    <m/>
    <m/>
    <m/>
    <n v="261300000"/>
    <s v=""/>
    <m/>
    <m/>
    <s v=""/>
    <m/>
    <m/>
    <s v=""/>
    <m/>
    <m/>
    <s v=""/>
    <m/>
  </r>
  <r>
    <s v="Liderazgo."/>
    <x v="1"/>
    <x v="11"/>
    <m/>
    <s v="SGJ"/>
    <s v="FCI"/>
    <s v="Ejecución presupuestal Inversión de la Vigencia"/>
    <s v="(Sumatoria del valor de los CRP / presupuesto programado)*100"/>
    <s v="Gestión Financiera"/>
    <m/>
    <m/>
    <m/>
    <n v="508139000"/>
    <s v=""/>
    <m/>
    <m/>
    <s v=""/>
    <m/>
    <m/>
    <s v=""/>
    <m/>
    <m/>
    <s v=""/>
    <m/>
  </r>
  <r>
    <s v="Liderazgo."/>
    <x v="1"/>
    <x v="11"/>
    <m/>
    <s v="SGGC"/>
    <s v="FCI"/>
    <s v="Ejecución presupuestal Inversión de la Vigencia"/>
    <s v="(Sumatoria del valor de los CRP / presupuesto programado)*100"/>
    <s v="Gestión Financiera"/>
    <m/>
    <m/>
    <m/>
    <n v="65900889688"/>
    <s v=""/>
    <m/>
    <m/>
    <s v=""/>
    <m/>
    <m/>
    <s v=""/>
    <m/>
    <m/>
    <s v=""/>
    <m/>
  </r>
  <r>
    <s v="Liderazgo."/>
    <x v="1"/>
    <x v="11"/>
    <m/>
    <s v="    STPC"/>
    <s v="FCI"/>
    <s v="Ejecución presupuestal Inversión de la Vigencia"/>
    <s v="(Sumatoria del valor de los CRP / presupuesto programado)*100"/>
    <s v="Gestión Financiera"/>
    <m/>
    <m/>
    <m/>
    <n v="50000000000"/>
    <s v=""/>
    <m/>
    <m/>
    <s v=""/>
    <m/>
    <m/>
    <s v=""/>
    <m/>
    <m/>
    <s v=""/>
    <m/>
  </r>
  <r>
    <s v="Liderazgo."/>
    <x v="1"/>
    <x v="31"/>
    <m/>
    <s v="    STTR"/>
    <s v="FCI"/>
    <s v="Seguimiento al nivel de giro de los compromisos de las dependencias realizados"/>
    <s v="(Total de reportes mensuales realizados dentro de los primeros 8 días calendario siguientes al mes que cierra / Total de reportes mensuales programados en la vigencia -12-)*100"/>
    <s v="Gestión Financiera"/>
    <m/>
    <m/>
    <m/>
    <n v="12"/>
    <s v=""/>
    <m/>
    <m/>
    <s v=""/>
    <m/>
    <m/>
    <s v=""/>
    <m/>
    <m/>
    <s v=""/>
    <m/>
  </r>
  <r>
    <s v="Liderazgo."/>
    <x v="1"/>
    <x v="31"/>
    <s v="Director(a) Técnico(a) Administrativa y Financiera."/>
    <s v="  DTAF"/>
    <s v="FCE"/>
    <s v="Giros realizados"/>
    <s v="(Total de recursos girados de la vigencia / Total de recursos proyectado a girar  de la vigencia)*100"/>
    <s v="Gestión Financiera"/>
    <m/>
    <m/>
    <m/>
    <n v="151524005700"/>
    <s v=""/>
    <m/>
    <m/>
    <s v=""/>
    <m/>
    <m/>
    <s v=""/>
    <m/>
    <m/>
    <s v=""/>
    <m/>
  </r>
  <r>
    <s v="Liderazgo."/>
    <x v="1"/>
    <x v="31"/>
    <m/>
    <s v="  DTAV"/>
    <s v="FCE"/>
    <s v="Giros realizados"/>
    <s v="(Total de recursos girados de la vigencia / Total de recursos proyectado a girar  de la vigencia)*100"/>
    <s v="Gestión Financiera"/>
    <m/>
    <m/>
    <m/>
    <n v="62941295567"/>
    <s v=""/>
    <m/>
    <m/>
    <s v=""/>
    <m/>
    <m/>
    <s v=""/>
    <m/>
    <m/>
    <s v=""/>
    <m/>
  </r>
  <r>
    <s v="Liderazgo."/>
    <x v="1"/>
    <x v="31"/>
    <m/>
    <s v="  DTAI"/>
    <s v="FCE"/>
    <s v="Giros realizados"/>
    <s v="(Total de recursos girados de la vigencia / Total de recursos proyectado a girar  de la vigencia)*100"/>
    <s v="Gestión Financiera"/>
    <m/>
    <m/>
    <m/>
    <n v="0"/>
    <s v=""/>
    <m/>
    <m/>
    <s v=""/>
    <m/>
    <m/>
    <s v=""/>
    <m/>
    <m/>
    <s v=""/>
    <m/>
  </r>
  <r>
    <s v="Liderazgo."/>
    <x v="1"/>
    <x v="31"/>
    <m/>
    <s v="  DTD"/>
    <s v="FCE"/>
    <s v="Giros realizados"/>
    <s v="(Total de recursos girados de la vigencia / Total de recursos proyectado a girar  de la vigencia)*100"/>
    <s v="Gestión Financiera"/>
    <m/>
    <m/>
    <m/>
    <n v="46244352344"/>
    <s v=""/>
    <m/>
    <m/>
    <s v=""/>
    <m/>
    <m/>
    <s v=""/>
    <m/>
    <m/>
    <s v=""/>
    <m/>
  </r>
  <r>
    <s v="Liderazgo."/>
    <x v="1"/>
    <x v="31"/>
    <m/>
    <s v="  DTDP"/>
    <s v="FCE"/>
    <s v="Giros realizados"/>
    <s v="(Total de recursos girados de la vigencia / Total de recursos proyectado a girar  de la vigencia)*100"/>
    <s v="Gestión Financiera"/>
    <m/>
    <m/>
    <m/>
    <n v="488766782849"/>
    <s v=""/>
    <m/>
    <m/>
    <s v=""/>
    <m/>
    <m/>
    <s v=""/>
    <m/>
    <m/>
    <s v=""/>
    <m/>
  </r>
  <r>
    <s v="Liderazgo."/>
    <x v="1"/>
    <x v="31"/>
    <m/>
    <s v="  DTGJ"/>
    <s v="FCE"/>
    <s v="Giros realizados"/>
    <s v="(Total de recursos girados de la vigencia / Total de recursos proyectado a girar  de la vigencia)*100"/>
    <s v="Gestión Financiera"/>
    <m/>
    <m/>
    <m/>
    <n v="12560970432"/>
    <s v=""/>
    <m/>
    <m/>
    <s v=""/>
    <m/>
    <m/>
    <s v=""/>
    <m/>
    <m/>
    <s v=""/>
    <m/>
  </r>
  <r>
    <s v="Liderazgo."/>
    <x v="1"/>
    <x v="31"/>
    <m/>
    <s v="  DTE"/>
    <s v="FCE"/>
    <s v="Giros realizados"/>
    <s v="(Total de recursos girados de la vigencia / Total de recursos proyectado a girar  de la vigencia)*100"/>
    <s v="Gestión Financiera"/>
    <m/>
    <m/>
    <m/>
    <n v="2600002737"/>
    <s v=""/>
    <m/>
    <m/>
    <s v=""/>
    <m/>
    <m/>
    <s v=""/>
    <m/>
    <m/>
    <s v=""/>
    <m/>
  </r>
  <r>
    <s v="Liderazgo."/>
    <x v="1"/>
    <x v="31"/>
    <m/>
    <s v="  DTM"/>
    <s v="FCE"/>
    <s v="Giros realizados"/>
    <s v="(Total de recursos girados de la vigencia / Total de recursos proyectado a girar  de la vigencia)*100"/>
    <s v="Gestión Financiera"/>
    <m/>
    <m/>
    <m/>
    <n v="233746293577"/>
    <s v=""/>
    <m/>
    <m/>
    <s v=""/>
    <m/>
    <m/>
    <s v=""/>
    <m/>
    <m/>
    <s v=""/>
    <m/>
  </r>
  <r>
    <s v="Liderazgo."/>
    <x v="1"/>
    <x v="31"/>
    <m/>
    <s v="  DTP"/>
    <s v="FCE"/>
    <s v="Giros realizados"/>
    <s v="(Total de recursos girados de la vigencia / Total de recursos proyectado a girar  de la vigencia)*100"/>
    <s v="Gestión Financiera"/>
    <m/>
    <m/>
    <m/>
    <n v="3812000000"/>
    <s v=""/>
    <m/>
    <m/>
    <s v=""/>
    <m/>
    <m/>
    <s v=""/>
    <m/>
    <m/>
    <s v=""/>
    <m/>
  </r>
  <r>
    <s v="Liderazgo."/>
    <x v="1"/>
    <x v="31"/>
    <m/>
    <s v="SGJ"/>
    <s v="FCE"/>
    <s v="Giros realizados"/>
    <s v="(Total de recursos girados de la vigencia / Total de recursos proyectado a girar  de la vigencia)*100"/>
    <s v="Gestión Financiera"/>
    <m/>
    <m/>
    <m/>
    <n v="508139005"/>
    <s v=""/>
    <m/>
    <m/>
    <s v=""/>
    <m/>
    <m/>
    <s v=""/>
    <m/>
    <m/>
    <s v=""/>
    <m/>
  </r>
  <r>
    <s v="Liderazgo."/>
    <x v="1"/>
    <x v="31"/>
    <m/>
    <s v="SGGC"/>
    <s v="FCE"/>
    <s v="Giros realizados"/>
    <s v="(Total de recursos girados de la vigencia / Total de recursos proyectado a girar  de la vigencia)*100"/>
    <s v="Gestión Financiera"/>
    <m/>
    <m/>
    <m/>
    <n v="5027558654"/>
    <s v=""/>
    <m/>
    <m/>
    <s v=""/>
    <m/>
    <m/>
    <s v=""/>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A61" firstHeaderRow="1" firstDataRow="1" firstDataCol="1"/>
  <pivotFields count="24">
    <pivotField showAll="0"/>
    <pivotField showAll="0">
      <items count="17">
        <item x="3"/>
        <item x="15"/>
        <item x="7"/>
        <item x="8"/>
        <item x="0"/>
        <item x="12"/>
        <item x="6"/>
        <item x="13"/>
        <item x="2"/>
        <item x="1"/>
        <item x="4"/>
        <item x="9"/>
        <item x="10"/>
        <item x="11"/>
        <item x="5"/>
        <item x="14"/>
        <item t="default"/>
      </items>
    </pivotField>
    <pivotField axis="axisRow" showAll="0">
      <items count="58">
        <item x="53"/>
        <item x="18"/>
        <item x="29"/>
        <item x="21"/>
        <item x="44"/>
        <item x="51"/>
        <item x="46"/>
        <item x="15"/>
        <item x="45"/>
        <item x="20"/>
        <item x="36"/>
        <item x="1"/>
        <item x="39"/>
        <item x="14"/>
        <item x="30"/>
        <item x="50"/>
        <item x="32"/>
        <item x="16"/>
        <item x="38"/>
        <item x="37"/>
        <item x="35"/>
        <item x="47"/>
        <item x="8"/>
        <item x="54"/>
        <item x="48"/>
        <item x="28"/>
        <item x="33"/>
        <item x="9"/>
        <item x="0"/>
        <item x="6"/>
        <item x="12"/>
        <item x="10"/>
        <item x="7"/>
        <item x="42"/>
        <item x="41"/>
        <item x="55"/>
        <item x="52"/>
        <item x="13"/>
        <item x="22"/>
        <item x="56"/>
        <item x="3"/>
        <item x="2"/>
        <item x="27"/>
        <item x="17"/>
        <item x="31"/>
        <item x="4"/>
        <item x="19"/>
        <item x="34"/>
        <item x="23"/>
        <item x="24"/>
        <item x="40"/>
        <item x="25"/>
        <item x="26"/>
        <item x="5"/>
        <item x="11"/>
        <item x="43"/>
        <item x="4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la3" displayName="Tabla3" ref="A13:X399" totalsRowShown="0" headerRowDxfId="95" dataDxfId="93" headerRowBorderDxfId="94" tableBorderDxfId="92">
  <autoFilter ref="A13:X399"/>
  <tableColumns count="24">
    <tableColumn id="1" name="RAMA PRINCIPAL DE LA VISIÓN / COMPONENTE DE LA ESTRATEGIA" dataDxfId="91" dataCellStyle="Normal 3 2"/>
    <tableColumn id="2" name="ELEMENTO DE VISIÓN / EJE ESTRATÉGICO" dataDxfId="90" dataCellStyle="Normal 3 2"/>
    <tableColumn id="11" name="INDICADOR DE VISIÓN  / INICIATIVA ESTRATÉGICA" dataDxfId="89" dataCellStyle="Normal 3 2"/>
    <tableColumn id="3" name="RESPONSABLE" dataDxfId="88" dataCellStyle="Normal 3 2"/>
    <tableColumn id="6" name="ÁREA" dataDxfId="87" dataCellStyle="Normal 3 2"/>
    <tableColumn id="26" name="ROL" dataDxfId="86" dataCellStyle="Normal 3 2"/>
    <tableColumn id="25" name="PRODUCTO / ACTIVIDAD PRINCIPAL " dataDxfId="85" dataCellStyle="Normal 3 2"/>
    <tableColumn id="9" name="FÓRMULA INDICADOR DE CUMPLIMIENTO DEL PRODUCTO" dataDxfId="84" totalsRowDxfId="83" dataCellStyle="Normal 3 2"/>
    <tableColumn id="10" name="PESO PRODUCTO %" dataDxfId="82" dataCellStyle="Normal 3 2"/>
    <tableColumn id="5" name="PROCESO" dataDxfId="81" totalsRowDxfId="80"/>
    <tableColumn id="7" name="ENCARGADO DE LA INFOrMACIÓN O DATOS" dataDxfId="79" totalsRowDxfId="78"/>
    <tableColumn id="12" name="META PROGRAMADA" dataDxfId="77" totalsRowDxfId="76"/>
    <tableColumn id="15" name="META ALCANZADA" dataDxfId="75" totalsRowDxfId="74"/>
    <tableColumn id="16" name="% AVANCE" dataDxfId="73" totalsRowDxfId="72" dataCellStyle="Porcentaje">
      <calculatedColumnFormula>IF(OR(Tabla3[[#This Row],[META PROGRAMADA]]="",Tabla3[[#This Row],[META ALCANZADA]]=""),"",Tabla3[[#This Row],[META ALCANZADA]]/Tabla3[[#This Row],[META PROGRAMADA]])</calculatedColumnFormula>
    </tableColumn>
    <tableColumn id="4" name="META PROGRAMADA2" dataDxfId="71" totalsRowDxfId="70" dataCellStyle="Porcentaje"/>
    <tableColumn id="14" name="META ALCANZADA2" dataDxfId="69" totalsRowDxfId="68" dataCellStyle="Porcentaje"/>
    <tableColumn id="17" name="% AVANCE2" dataDxfId="67" totalsRowDxfId="66" dataCellStyle="Porcentaje">
      <calculatedColumnFormula>IF(OR(Tabla3[[#This Row],[META PROGRAMADA2]]="",Tabla3[[#This Row],[META ALCANZADA2]]=""),"",Tabla3[[#This Row],[META ALCANZADA2]]/Tabla3[[#This Row],[META PROGRAMADA2]])</calculatedColumnFormula>
    </tableColumn>
    <tableColumn id="18" name="META PROGRAMADA3" dataDxfId="65" totalsRowDxfId="64"/>
    <tableColumn id="23" name="META ALCANZADA3" dataDxfId="63" totalsRowDxfId="62"/>
    <tableColumn id="19" name="% AVANCE3" dataDxfId="61" totalsRowDxfId="60" dataCellStyle="Porcentaje">
      <calculatedColumnFormula>IF(OR(Tabla3[[#This Row],[META PROGRAMADA3]]="",Tabla3[[#This Row],[META ALCANZADA3]]=""),"",Tabla3[[#This Row],[META ALCANZADA3]]/Tabla3[[#This Row],[META PROGRAMADA3]])</calculatedColumnFormula>
    </tableColumn>
    <tableColumn id="20" name="META PROGRAMADA4" dataDxfId="59" totalsRowDxfId="58"/>
    <tableColumn id="24" name="META ALCANZADA4" dataDxfId="57" totalsRowDxfId="56"/>
    <tableColumn id="21" name="% AVANCE4" dataDxfId="55" totalsRowDxfId="54" dataCellStyle="Porcentaje">
      <calculatedColumnFormula>IF(OR(Tabla3[[#This Row],[META PROGRAMADA4]]="",Tabla3[[#This Row],[META ALCANZADA4]]=""),"",Tabla3[[#This Row],[META ALCANZADA4]]/Tabla3[[#This Row],[META PROGRAMADA4]])</calculatedColumnFormula>
    </tableColumn>
    <tableColumn id="8" name="META TOTAL" dataDxfId="53" totalsRowDxfId="52">
      <calculatedColumnFormula>SUM(Tabla3[[#This Row],[META PROGRAMADA]]+Tabla3[[#This Row],[META PROGRAMADA2]]+Tabla3[[#This Row],[META PROGRAMADA3]]+Tabla3[[#This Row],[META PROGRAMADA4]])</calculatedColumnFormula>
    </tableColumn>
  </tableColumns>
  <tableStyleInfo name="TableStyleMedium1" showFirstColumn="0" showLastColumn="0" showRowStripes="1" showColumnStripes="0"/>
</table>
</file>

<file path=xl/tables/table2.xml><?xml version="1.0" encoding="utf-8"?>
<table xmlns="http://schemas.openxmlformats.org/spreadsheetml/2006/main" id="2" name="Tabla33" displayName="Tabla33" ref="A13:X23" totalsRowShown="0" headerRowDxfId="51" dataDxfId="49" headerRowBorderDxfId="50" tableBorderDxfId="48">
  <tableColumns count="24">
    <tableColumn id="1" name="RAMA PRINCIPAL DE LA VISIÓN / COMPONENTE DE LA ESTRATEGIA" dataDxfId="47" totalsRowDxfId="46" dataCellStyle="Normal 3 2"/>
    <tableColumn id="2" name="ELEMENTO DE VISIÓN / EJE ESTRATÉGICO" dataDxfId="45" totalsRowDxfId="44" dataCellStyle="Normal 3 2"/>
    <tableColumn id="11" name="INDICADOR DE VISIÓN  / INICIATIVA ESTRATÉGICA" dataDxfId="43" totalsRowDxfId="42" dataCellStyle="Normal 3 2"/>
    <tableColumn id="3" name="RESPONSABLE" dataDxfId="41" totalsRowDxfId="40" dataCellStyle="Normal 3 2"/>
    <tableColumn id="6" name="ÁREA" dataDxfId="39" totalsRowDxfId="38" dataCellStyle="Normal 3 2"/>
    <tableColumn id="26" name="ROL" dataDxfId="37" totalsRowDxfId="36" dataCellStyle="Normal 3 2"/>
    <tableColumn id="25" name="PRODUCTO / ACTIVIDAD PRINCIPAL " dataDxfId="35" totalsRowDxfId="34" dataCellStyle="Normal 3 2"/>
    <tableColumn id="9" name="FÓRMULA INDICADOR DE CUMPLIMIENTO DEL PRODUCTO" dataDxfId="33" totalsRowDxfId="32" dataCellStyle="Normal 3 2"/>
    <tableColumn id="10" name="PESO PRODUCTO %" dataDxfId="31" totalsRowDxfId="30" dataCellStyle="Normal 3 2"/>
    <tableColumn id="5" name="PROCESO" dataDxfId="29" totalsRowDxfId="28"/>
    <tableColumn id="7" name="ENCARGADO DE LA INFROMACIÓN O DATOS" dataDxfId="27" totalsRowDxfId="26"/>
    <tableColumn id="12" name="META PROGRAMADA" dataDxfId="25" totalsRowDxfId="24"/>
    <tableColumn id="15" name="META ALCANZADA" dataDxfId="23" totalsRowDxfId="22"/>
    <tableColumn id="16" name="% AVANCE" dataDxfId="21" totalsRowDxfId="20"/>
    <tableColumn id="4" name="META PROGRAMADA2" dataDxfId="19" totalsRowDxfId="18" dataCellStyle="Porcentaje"/>
    <tableColumn id="14" name="META ALCANZADA2" dataDxfId="17" totalsRowDxfId="16" dataCellStyle="Porcentaje"/>
    <tableColumn id="17" name="% AVANCE2" dataDxfId="15" totalsRowDxfId="14"/>
    <tableColumn id="18" name="META PROGRAMADA3" dataDxfId="13" totalsRowDxfId="12"/>
    <tableColumn id="23" name="META ALCANZADA3" dataDxfId="11" totalsRowDxfId="10"/>
    <tableColumn id="19" name="% AVANCE3" dataDxfId="9" totalsRowDxfId="8"/>
    <tableColumn id="20" name="META PROGRAMADA4" dataDxfId="7" totalsRowDxfId="6"/>
    <tableColumn id="24" name="META ALCANZADA4" dataDxfId="5" totalsRowDxfId="4"/>
    <tableColumn id="21" name="% AVANCE4" dataDxfId="3" totalsRowDxfId="2"/>
    <tableColumn id="8" name="META TOTAL" dataDxfId="1" totalsRowDxfId="0"/>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jecutiv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8575" cap="flat" cmpd="sng" algn="ctr">
          <a:solidFill>
            <a:schemeClr val="phClr"/>
          </a:solidFill>
          <a:prstDash val="solid"/>
        </a:ln>
        <a:ln w="508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61"/>
  <sheetViews>
    <sheetView topLeftCell="A28" workbookViewId="0">
      <selection activeCell="A4" sqref="A4:A60"/>
    </sheetView>
  </sheetViews>
  <sheetFormatPr baseColWidth="10" defaultRowHeight="12.75" x14ac:dyDescent="0.2"/>
  <cols>
    <col min="1" max="1" width="161.140625" bestFit="1" customWidth="1"/>
    <col min="2" max="16" width="71.42578125" customWidth="1"/>
    <col min="17" max="17" width="13.140625" customWidth="1"/>
    <col min="18" max="57" width="177.140625" bestFit="1" customWidth="1"/>
    <col min="58" max="58" width="13.140625" bestFit="1" customWidth="1"/>
  </cols>
  <sheetData>
    <row r="3" spans="1:1" x14ac:dyDescent="0.2">
      <c r="A3" s="295" t="s">
        <v>920</v>
      </c>
    </row>
    <row r="4" spans="1:1" x14ac:dyDescent="0.2">
      <c r="A4" s="296" t="s">
        <v>351</v>
      </c>
    </row>
    <row r="5" spans="1:1" x14ac:dyDescent="0.2">
      <c r="A5" s="296" t="s">
        <v>176</v>
      </c>
    </row>
    <row r="6" spans="1:1" x14ac:dyDescent="0.2">
      <c r="A6" s="296" t="s">
        <v>182</v>
      </c>
    </row>
    <row r="7" spans="1:1" x14ac:dyDescent="0.2">
      <c r="A7" s="296" t="s">
        <v>160</v>
      </c>
    </row>
    <row r="8" spans="1:1" x14ac:dyDescent="0.2">
      <c r="A8" s="296" t="s">
        <v>171</v>
      </c>
    </row>
    <row r="9" spans="1:1" x14ac:dyDescent="0.2">
      <c r="A9" s="296" t="s">
        <v>172</v>
      </c>
    </row>
    <row r="10" spans="1:1" x14ac:dyDescent="0.2">
      <c r="A10" s="296" t="s">
        <v>174</v>
      </c>
    </row>
    <row r="11" spans="1:1" x14ac:dyDescent="0.2">
      <c r="A11" s="296" t="s">
        <v>493</v>
      </c>
    </row>
    <row r="12" spans="1:1" x14ac:dyDescent="0.2">
      <c r="A12" s="296" t="s">
        <v>173</v>
      </c>
    </row>
    <row r="13" spans="1:1" x14ac:dyDescent="0.2">
      <c r="A13" s="296" t="s">
        <v>541</v>
      </c>
    </row>
    <row r="14" spans="1:1" x14ac:dyDescent="0.2">
      <c r="A14" s="296" t="s">
        <v>636</v>
      </c>
    </row>
    <row r="15" spans="1:1" x14ac:dyDescent="0.2">
      <c r="A15" s="296" t="s">
        <v>826</v>
      </c>
    </row>
    <row r="16" spans="1:1" x14ac:dyDescent="0.2">
      <c r="A16" s="296" t="s">
        <v>137</v>
      </c>
    </row>
    <row r="17" spans="1:1" x14ac:dyDescent="0.2">
      <c r="A17" s="296" t="s">
        <v>165</v>
      </c>
    </row>
    <row r="18" spans="1:1" x14ac:dyDescent="0.2">
      <c r="A18" s="296" t="s">
        <v>158</v>
      </c>
    </row>
    <row r="19" spans="1:1" x14ac:dyDescent="0.2">
      <c r="A19" s="296" t="s">
        <v>266</v>
      </c>
    </row>
    <row r="20" spans="1:1" x14ac:dyDescent="0.2">
      <c r="A20" s="296" t="s">
        <v>614</v>
      </c>
    </row>
    <row r="21" spans="1:1" x14ac:dyDescent="0.2">
      <c r="A21" s="296" t="s">
        <v>152</v>
      </c>
    </row>
    <row r="22" spans="1:1" x14ac:dyDescent="0.2">
      <c r="A22" s="296" t="s">
        <v>148</v>
      </c>
    </row>
    <row r="23" spans="1:1" x14ac:dyDescent="0.2">
      <c r="A23" s="296" t="s">
        <v>157</v>
      </c>
    </row>
    <row r="24" spans="1:1" x14ac:dyDescent="0.2">
      <c r="A24" s="296" t="s">
        <v>179</v>
      </c>
    </row>
    <row r="25" spans="1:1" x14ac:dyDescent="0.2">
      <c r="A25" s="296" t="s">
        <v>347</v>
      </c>
    </row>
    <row r="26" spans="1:1" x14ac:dyDescent="0.2">
      <c r="A26" s="296" t="s">
        <v>496</v>
      </c>
    </row>
    <row r="27" spans="1:1" x14ac:dyDescent="0.2">
      <c r="A27" s="296" t="s">
        <v>358</v>
      </c>
    </row>
    <row r="28" spans="1:1" x14ac:dyDescent="0.2">
      <c r="A28" s="296" t="s">
        <v>355</v>
      </c>
    </row>
    <row r="29" spans="1:1" x14ac:dyDescent="0.2">
      <c r="A29" s="296" t="s">
        <v>335</v>
      </c>
    </row>
    <row r="30" spans="1:1" x14ac:dyDescent="0.2">
      <c r="A30" s="296" t="s">
        <v>492</v>
      </c>
    </row>
    <row r="31" spans="1:1" x14ac:dyDescent="0.2">
      <c r="A31" s="296" t="s">
        <v>339</v>
      </c>
    </row>
    <row r="32" spans="1:1" x14ac:dyDescent="0.2">
      <c r="A32" s="296" t="s">
        <v>498</v>
      </c>
    </row>
    <row r="33" spans="1:1" x14ac:dyDescent="0.2">
      <c r="A33" s="296" t="s">
        <v>494</v>
      </c>
    </row>
    <row r="34" spans="1:1" x14ac:dyDescent="0.2">
      <c r="A34" s="296" t="s">
        <v>438</v>
      </c>
    </row>
    <row r="35" spans="1:1" x14ac:dyDescent="0.2">
      <c r="A35" s="296" t="s">
        <v>352</v>
      </c>
    </row>
    <row r="36" spans="1:1" x14ac:dyDescent="0.2">
      <c r="A36" s="296" t="s">
        <v>495</v>
      </c>
    </row>
    <row r="37" spans="1:1" x14ac:dyDescent="0.2">
      <c r="A37" s="296" t="s">
        <v>415</v>
      </c>
    </row>
    <row r="38" spans="1:1" x14ac:dyDescent="0.2">
      <c r="A38" s="296" t="s">
        <v>344</v>
      </c>
    </row>
    <row r="39" spans="1:1" x14ac:dyDescent="0.2">
      <c r="A39" s="296" t="s">
        <v>477</v>
      </c>
    </row>
    <row r="40" spans="1:1" x14ac:dyDescent="0.2">
      <c r="A40" s="296" t="s">
        <v>414</v>
      </c>
    </row>
    <row r="41" spans="1:1" x14ac:dyDescent="0.2">
      <c r="A41" s="296" t="s">
        <v>497</v>
      </c>
    </row>
    <row r="42" spans="1:1" x14ac:dyDescent="0.2">
      <c r="A42" s="296" t="s">
        <v>181</v>
      </c>
    </row>
    <row r="43" spans="1:1" x14ac:dyDescent="0.2">
      <c r="A43" s="296" t="s">
        <v>106</v>
      </c>
    </row>
    <row r="44" spans="1:1" x14ac:dyDescent="0.2">
      <c r="A44" s="296" t="s">
        <v>487</v>
      </c>
    </row>
    <row r="45" spans="1:1" x14ac:dyDescent="0.2">
      <c r="A45" s="296" t="s">
        <v>170</v>
      </c>
    </row>
    <row r="46" spans="1:1" x14ac:dyDescent="0.2">
      <c r="A46" s="296" t="s">
        <v>262</v>
      </c>
    </row>
    <row r="47" spans="1:1" x14ac:dyDescent="0.2">
      <c r="A47" s="296" t="s">
        <v>153</v>
      </c>
    </row>
    <row r="48" spans="1:1" x14ac:dyDescent="0.2">
      <c r="A48" s="296" t="s">
        <v>167</v>
      </c>
    </row>
    <row r="49" spans="1:1" x14ac:dyDescent="0.2">
      <c r="A49" s="296" t="s">
        <v>180</v>
      </c>
    </row>
    <row r="50" spans="1:1" x14ac:dyDescent="0.2">
      <c r="A50" s="296" t="s">
        <v>874</v>
      </c>
    </row>
    <row r="51" spans="1:1" x14ac:dyDescent="0.2">
      <c r="A51" s="296" t="s">
        <v>282</v>
      </c>
    </row>
    <row r="52" spans="1:1" x14ac:dyDescent="0.2">
      <c r="A52" s="296" t="s">
        <v>281</v>
      </c>
    </row>
    <row r="53" spans="1:1" x14ac:dyDescent="0.2">
      <c r="A53" s="296" t="s">
        <v>283</v>
      </c>
    </row>
    <row r="54" spans="1:1" x14ac:dyDescent="0.2">
      <c r="A54" s="296" t="s">
        <v>279</v>
      </c>
    </row>
    <row r="55" spans="1:1" x14ac:dyDescent="0.2">
      <c r="A55" s="296" t="s">
        <v>278</v>
      </c>
    </row>
    <row r="56" spans="1:1" x14ac:dyDescent="0.2">
      <c r="A56" s="296" t="s">
        <v>280</v>
      </c>
    </row>
    <row r="57" spans="1:1" x14ac:dyDescent="0.2">
      <c r="A57" s="296" t="s">
        <v>385</v>
      </c>
    </row>
    <row r="58" spans="1:1" x14ac:dyDescent="0.2">
      <c r="A58" s="296" t="s">
        <v>166</v>
      </c>
    </row>
    <row r="59" spans="1:1" x14ac:dyDescent="0.2">
      <c r="A59" s="296" t="s">
        <v>267</v>
      </c>
    </row>
    <row r="60" spans="1:1" x14ac:dyDescent="0.2">
      <c r="A60" s="296" t="s">
        <v>264</v>
      </c>
    </row>
    <row r="61" spans="1:1" x14ac:dyDescent="0.2">
      <c r="A61" s="296" t="s">
        <v>919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BV1152"/>
  <sheetViews>
    <sheetView showGridLines="0" tabSelected="1" zoomScaleNormal="100" zoomScaleSheetLayoutView="85" zoomScalePageLayoutView="70" workbookViewId="0">
      <selection activeCell="C13" sqref="C13"/>
    </sheetView>
  </sheetViews>
  <sheetFormatPr baseColWidth="10" defaultColWidth="10.85546875" defaultRowHeight="12.75" x14ac:dyDescent="0.2"/>
  <cols>
    <col min="1" max="1" width="20.140625" style="9" customWidth="1"/>
    <col min="2" max="2" width="16.28515625" style="9" customWidth="1"/>
    <col min="3" max="3" width="28" style="9" customWidth="1"/>
    <col min="4" max="4" width="24.42578125" style="9" customWidth="1"/>
    <col min="5" max="5" width="11.5703125" style="11" customWidth="1"/>
    <col min="6" max="6" width="11.5703125" style="75" customWidth="1"/>
    <col min="7" max="7" width="19" style="9" customWidth="1"/>
    <col min="8" max="8" width="27.140625" style="8" customWidth="1"/>
    <col min="9" max="9" width="10.140625" style="8" hidden="1" customWidth="1"/>
    <col min="10" max="10" width="16.85546875" style="8" customWidth="1"/>
    <col min="11" max="11" width="14.85546875" style="8" customWidth="1"/>
    <col min="12" max="12" width="21.7109375" style="8" hidden="1" customWidth="1"/>
    <col min="13" max="13" width="21.28515625" style="8" hidden="1" customWidth="1"/>
    <col min="14" max="14" width="7.42578125" style="8" hidden="1" customWidth="1"/>
    <col min="15" max="15" width="23.85546875" style="8" customWidth="1"/>
    <col min="16" max="16" width="10.42578125" style="8" customWidth="1"/>
    <col min="17" max="17" width="11.85546875" style="8" customWidth="1"/>
    <col min="18" max="18" width="16.5703125" style="8" customWidth="1"/>
    <col min="19" max="19" width="10.7109375" style="8" customWidth="1"/>
    <col min="20" max="20" width="7.5703125" style="8" customWidth="1"/>
    <col min="21" max="21" width="14.5703125" style="8" customWidth="1"/>
    <col min="22" max="22" width="10.140625" style="8" customWidth="1"/>
    <col min="23" max="23" width="7.28515625" style="8" customWidth="1"/>
    <col min="24" max="24" width="17.7109375" style="8" hidden="1" customWidth="1"/>
    <col min="25" max="66" width="10.85546875" style="7"/>
    <col min="67" max="16384" width="10.85546875" style="8"/>
  </cols>
  <sheetData>
    <row r="1" spans="1:74" ht="16.5" customHeight="1" x14ac:dyDescent="0.2">
      <c r="A1" s="359" t="s">
        <v>0</v>
      </c>
      <c r="B1" s="360"/>
      <c r="C1" s="360"/>
      <c r="D1" s="360"/>
      <c r="E1" s="360"/>
      <c r="F1" s="360"/>
      <c r="G1" s="360"/>
      <c r="H1" s="360"/>
      <c r="I1" s="360"/>
      <c r="J1" s="360"/>
      <c r="K1" s="360"/>
      <c r="L1" s="360"/>
      <c r="M1" s="360"/>
      <c r="N1" s="360"/>
      <c r="O1" s="360"/>
      <c r="P1" s="360"/>
      <c r="Q1" s="360"/>
      <c r="R1" s="360"/>
      <c r="S1" s="361"/>
      <c r="T1" s="358"/>
      <c r="U1" s="358"/>
      <c r="V1" s="358"/>
      <c r="W1" s="358"/>
      <c r="X1" s="358"/>
      <c r="Y1" s="31"/>
      <c r="Z1" s="31"/>
      <c r="AA1" s="31"/>
      <c r="AB1" s="31"/>
      <c r="AC1" s="31"/>
      <c r="AD1" s="31"/>
      <c r="AE1" s="31"/>
      <c r="BO1" s="7"/>
      <c r="BP1" s="7"/>
      <c r="BQ1" s="7"/>
      <c r="BR1" s="7"/>
      <c r="BS1" s="7"/>
      <c r="BT1" s="7"/>
      <c r="BU1" s="7"/>
      <c r="BV1" s="7"/>
    </row>
    <row r="2" spans="1:74" ht="18" customHeight="1" x14ac:dyDescent="0.2">
      <c r="A2" s="362" t="s">
        <v>19</v>
      </c>
      <c r="B2" s="363"/>
      <c r="C2" s="363"/>
      <c r="D2" s="363"/>
      <c r="E2" s="363"/>
      <c r="F2" s="363"/>
      <c r="G2" s="363"/>
      <c r="H2" s="363"/>
      <c r="I2" s="363"/>
      <c r="J2" s="363"/>
      <c r="K2" s="363"/>
      <c r="L2" s="363"/>
      <c r="M2" s="363"/>
      <c r="N2" s="363"/>
      <c r="O2" s="363"/>
      <c r="P2" s="363"/>
      <c r="Q2" s="363"/>
      <c r="R2" s="363"/>
      <c r="S2" s="364"/>
      <c r="T2" s="358"/>
      <c r="U2" s="358"/>
      <c r="V2" s="358"/>
      <c r="W2" s="358"/>
      <c r="X2" s="358"/>
      <c r="Y2" s="31"/>
      <c r="Z2" s="31"/>
      <c r="AA2" s="31"/>
      <c r="AB2" s="31"/>
      <c r="AC2" s="31"/>
      <c r="AD2" s="31"/>
      <c r="AE2" s="31"/>
      <c r="BO2" s="7"/>
      <c r="BP2" s="7"/>
      <c r="BQ2" s="7"/>
      <c r="BR2" s="7"/>
      <c r="BS2" s="7"/>
      <c r="BT2" s="7"/>
      <c r="BU2" s="7"/>
      <c r="BV2" s="7"/>
    </row>
    <row r="3" spans="1:74" ht="17.25" customHeight="1" x14ac:dyDescent="0.2">
      <c r="A3" s="76" t="s">
        <v>1</v>
      </c>
      <c r="B3" s="359" t="s">
        <v>2</v>
      </c>
      <c r="C3" s="360"/>
      <c r="D3" s="360"/>
      <c r="E3" s="360"/>
      <c r="F3" s="360"/>
      <c r="G3" s="360"/>
      <c r="H3" s="360"/>
      <c r="I3" s="360"/>
      <c r="J3" s="360"/>
      <c r="K3" s="360"/>
      <c r="L3" s="360"/>
      <c r="M3" s="360"/>
      <c r="N3" s="360"/>
      <c r="O3" s="360"/>
      <c r="P3" s="361"/>
      <c r="Q3" s="365" t="s">
        <v>3</v>
      </c>
      <c r="R3" s="365"/>
      <c r="S3" s="365"/>
      <c r="T3" s="358"/>
      <c r="U3" s="358"/>
      <c r="V3" s="358"/>
      <c r="W3" s="358"/>
      <c r="X3" s="358"/>
      <c r="Y3" s="31"/>
      <c r="Z3" s="31"/>
      <c r="AA3" s="31"/>
      <c r="AB3" s="31"/>
      <c r="AC3" s="31"/>
      <c r="AD3" s="31"/>
      <c r="AE3" s="31"/>
      <c r="BO3" s="7"/>
      <c r="BP3" s="7"/>
      <c r="BQ3" s="7"/>
      <c r="BR3" s="7"/>
      <c r="BS3" s="7"/>
      <c r="BT3" s="7"/>
      <c r="BU3" s="7"/>
      <c r="BV3" s="7"/>
    </row>
    <row r="4" spans="1:74" ht="12.75" customHeight="1" x14ac:dyDescent="0.2">
      <c r="A4" s="36" t="s">
        <v>24</v>
      </c>
      <c r="B4" s="362" t="s">
        <v>17</v>
      </c>
      <c r="C4" s="363"/>
      <c r="D4" s="363"/>
      <c r="E4" s="363"/>
      <c r="F4" s="363"/>
      <c r="G4" s="363"/>
      <c r="H4" s="363"/>
      <c r="I4" s="363"/>
      <c r="J4" s="363"/>
      <c r="K4" s="363"/>
      <c r="L4" s="363"/>
      <c r="M4" s="363"/>
      <c r="N4" s="363"/>
      <c r="O4" s="363"/>
      <c r="P4" s="364"/>
      <c r="Q4" s="366" t="s">
        <v>82</v>
      </c>
      <c r="R4" s="366"/>
      <c r="S4" s="366"/>
      <c r="T4" s="358"/>
      <c r="U4" s="358"/>
      <c r="V4" s="358"/>
      <c r="W4" s="358"/>
      <c r="X4" s="358"/>
      <c r="Y4" s="31"/>
      <c r="Z4" s="31"/>
      <c r="AA4" s="31"/>
      <c r="AB4" s="31"/>
      <c r="AC4" s="31"/>
      <c r="AD4" s="31"/>
      <c r="AE4" s="31"/>
      <c r="BO4" s="7"/>
      <c r="BP4" s="7"/>
      <c r="BQ4" s="7"/>
      <c r="BR4" s="7"/>
      <c r="BS4" s="7"/>
      <c r="BT4" s="7"/>
      <c r="BU4" s="7"/>
      <c r="BV4" s="7"/>
    </row>
    <row r="5" spans="1:74" ht="5.0999999999999996" customHeight="1" x14ac:dyDescent="0.2">
      <c r="A5" s="77"/>
      <c r="B5" s="78"/>
      <c r="C5" s="78"/>
      <c r="D5" s="78"/>
      <c r="E5" s="53"/>
      <c r="F5" s="53"/>
      <c r="G5" s="78"/>
      <c r="H5" s="78"/>
      <c r="I5" s="78"/>
      <c r="J5" s="78"/>
      <c r="K5" s="78"/>
      <c r="L5" s="78"/>
      <c r="M5" s="78"/>
      <c r="N5" s="78"/>
      <c r="O5" s="78"/>
      <c r="P5" s="78"/>
      <c r="Q5" s="78"/>
      <c r="R5" s="78"/>
      <c r="S5" s="78"/>
      <c r="T5" s="78"/>
      <c r="U5" s="78"/>
      <c r="V5" s="78"/>
      <c r="W5" s="78"/>
      <c r="X5" s="78"/>
      <c r="AC5" s="8"/>
      <c r="AD5" s="8"/>
      <c r="AE5" s="8"/>
      <c r="AF5" s="8"/>
      <c r="AG5" s="8"/>
      <c r="AH5" s="8"/>
      <c r="AI5" s="8"/>
      <c r="AJ5" s="8"/>
      <c r="AK5" s="8"/>
      <c r="AL5" s="8"/>
      <c r="AM5" s="8"/>
      <c r="AN5" s="8"/>
      <c r="AO5" s="8"/>
      <c r="AP5" s="8"/>
      <c r="AQ5" s="8"/>
      <c r="AR5" s="8"/>
      <c r="AS5" s="8"/>
      <c r="AT5" s="8"/>
      <c r="AU5" s="8"/>
      <c r="AV5" s="8"/>
      <c r="AW5" s="8"/>
      <c r="AX5" s="8"/>
    </row>
    <row r="6" spans="1:74" ht="51.75" customHeight="1" x14ac:dyDescent="0.2">
      <c r="A6" s="351" t="s">
        <v>63</v>
      </c>
      <c r="B6" s="352"/>
      <c r="C6" s="355" t="s">
        <v>270</v>
      </c>
      <c r="D6" s="356"/>
      <c r="E6" s="356"/>
      <c r="F6" s="356"/>
      <c r="G6" s="356"/>
      <c r="H6" s="357"/>
      <c r="K6" s="351" t="s">
        <v>64</v>
      </c>
      <c r="L6" s="352"/>
      <c r="M6" s="353" t="s">
        <v>271</v>
      </c>
      <c r="N6" s="354"/>
      <c r="O6" s="354"/>
      <c r="P6" s="354"/>
      <c r="Q6" s="354"/>
      <c r="R6" s="354"/>
      <c r="S6" s="354"/>
      <c r="T6" s="354"/>
      <c r="U6" s="354"/>
      <c r="V6" s="354"/>
      <c r="W6" s="354"/>
      <c r="X6" s="354"/>
      <c r="AC6" s="8"/>
      <c r="AD6" s="8"/>
      <c r="AE6" s="8"/>
      <c r="AF6" s="8"/>
      <c r="AG6" s="8"/>
      <c r="AH6" s="8"/>
      <c r="AI6" s="8"/>
      <c r="AJ6" s="8"/>
      <c r="AK6" s="8"/>
      <c r="AL6" s="8"/>
      <c r="AM6" s="8"/>
      <c r="AN6" s="8"/>
      <c r="AO6" s="8"/>
      <c r="AP6" s="8"/>
      <c r="AQ6" s="8"/>
      <c r="AR6" s="8"/>
      <c r="AS6" s="8"/>
      <c r="AT6" s="8"/>
      <c r="AU6" s="8"/>
      <c r="AV6" s="8"/>
      <c r="AW6" s="8"/>
      <c r="AX6" s="8"/>
    </row>
    <row r="7" spans="1:74" s="42" customFormat="1" ht="9" customHeight="1" x14ac:dyDescent="0.2">
      <c r="A7" s="79"/>
      <c r="B7" s="79"/>
      <c r="C7" s="79"/>
      <c r="D7" s="79"/>
      <c r="E7" s="79"/>
      <c r="F7" s="79"/>
      <c r="G7" s="79"/>
      <c r="H7" s="79"/>
      <c r="I7" s="79"/>
      <c r="J7" s="79"/>
      <c r="K7" s="79"/>
      <c r="L7" s="79"/>
      <c r="M7" s="79"/>
      <c r="N7" s="79"/>
      <c r="O7" s="79"/>
      <c r="P7" s="79"/>
      <c r="Q7" s="80"/>
      <c r="R7" s="80"/>
      <c r="S7" s="80"/>
    </row>
    <row r="8" spans="1:74" s="42" customFormat="1" ht="13.5" customHeight="1" x14ac:dyDescent="0.2">
      <c r="A8" s="373" t="s">
        <v>56</v>
      </c>
      <c r="B8" s="374"/>
      <c r="C8" s="101" t="s">
        <v>273</v>
      </c>
      <c r="D8" s="81" t="s">
        <v>57</v>
      </c>
      <c r="E8" s="81" t="s">
        <v>58</v>
      </c>
      <c r="F8" s="377" t="s">
        <v>59</v>
      </c>
      <c r="G8" s="378"/>
      <c r="H8" s="102" t="s">
        <v>273</v>
      </c>
      <c r="J8" s="82" t="s">
        <v>57</v>
      </c>
      <c r="K8" s="82" t="s">
        <v>58</v>
      </c>
      <c r="Q8" s="80"/>
      <c r="R8" s="80"/>
      <c r="S8" s="80"/>
    </row>
    <row r="9" spans="1:74" s="42" customFormat="1" ht="24" customHeight="1" x14ac:dyDescent="0.2">
      <c r="A9" s="375"/>
      <c r="B9" s="376"/>
      <c r="C9" s="72">
        <v>17</v>
      </c>
      <c r="D9" s="38" t="s">
        <v>92</v>
      </c>
      <c r="E9" s="72">
        <v>2017</v>
      </c>
      <c r="F9" s="379"/>
      <c r="G9" s="380"/>
      <c r="H9" s="72"/>
      <c r="J9" s="38"/>
      <c r="K9" s="72"/>
      <c r="Q9" s="80"/>
      <c r="R9" s="80"/>
      <c r="S9" s="80"/>
      <c r="T9" s="80"/>
      <c r="U9" s="80"/>
      <c r="V9" s="80"/>
      <c r="W9" s="80"/>
      <c r="X9" s="80"/>
    </row>
    <row r="10" spans="1:74" s="42" customFormat="1" ht="4.5" customHeight="1" x14ac:dyDescent="0.2">
      <c r="A10" s="79"/>
      <c r="B10" s="79"/>
      <c r="C10" s="79"/>
      <c r="D10" s="79"/>
      <c r="E10" s="79"/>
      <c r="F10" s="79"/>
      <c r="G10" s="79"/>
      <c r="H10" s="79"/>
      <c r="I10" s="79"/>
      <c r="J10" s="79"/>
      <c r="K10" s="79"/>
      <c r="L10" s="79"/>
      <c r="M10" s="79"/>
      <c r="N10" s="79"/>
      <c r="O10" s="79"/>
      <c r="P10" s="79"/>
      <c r="Q10" s="80"/>
      <c r="R10" s="80"/>
      <c r="S10" s="80"/>
      <c r="T10" s="80"/>
      <c r="U10" s="80"/>
      <c r="V10" s="80"/>
      <c r="W10" s="80"/>
      <c r="X10" s="80"/>
    </row>
    <row r="11" spans="1:74" ht="6.75" customHeight="1" x14ac:dyDescent="0.2">
      <c r="A11" s="83"/>
      <c r="B11" s="84"/>
      <c r="C11" s="78"/>
      <c r="D11" s="78"/>
      <c r="E11" s="53"/>
      <c r="F11" s="53"/>
      <c r="G11" s="78"/>
      <c r="H11" s="78"/>
      <c r="I11" s="78"/>
      <c r="J11" s="78"/>
      <c r="O11" s="78"/>
      <c r="P11" s="78"/>
      <c r="Q11" s="78"/>
      <c r="W11" s="78"/>
      <c r="X11" s="78"/>
      <c r="AC11" s="8"/>
      <c r="AD11" s="8"/>
      <c r="AE11" s="8"/>
      <c r="AF11" s="8"/>
      <c r="AG11" s="8"/>
      <c r="AH11" s="8"/>
      <c r="AI11" s="8"/>
      <c r="AJ11" s="8"/>
      <c r="AK11" s="8"/>
      <c r="AL11" s="8"/>
      <c r="AM11" s="8"/>
      <c r="AN11" s="8"/>
      <c r="AO11" s="8"/>
      <c r="AP11" s="8"/>
      <c r="AQ11" s="8"/>
      <c r="AR11" s="8"/>
      <c r="AS11" s="8"/>
      <c r="AT11" s="8"/>
      <c r="AU11" s="8"/>
      <c r="AV11" s="8"/>
      <c r="AW11" s="8"/>
      <c r="AX11" s="8"/>
    </row>
    <row r="12" spans="1:74" ht="21" customHeight="1" x14ac:dyDescent="0.2">
      <c r="A12" s="346"/>
      <c r="B12" s="346"/>
      <c r="C12" s="346"/>
      <c r="D12" s="346"/>
      <c r="E12" s="346"/>
      <c r="F12" s="346"/>
      <c r="G12" s="346"/>
      <c r="H12" s="346"/>
      <c r="I12" s="346"/>
      <c r="J12" s="346"/>
      <c r="K12" s="347"/>
      <c r="L12" s="370" t="s">
        <v>23</v>
      </c>
      <c r="M12" s="371"/>
      <c r="N12" s="372"/>
      <c r="O12" s="368" t="s">
        <v>20</v>
      </c>
      <c r="P12" s="368"/>
      <c r="Q12" s="369"/>
      <c r="R12" s="367" t="s">
        <v>21</v>
      </c>
      <c r="S12" s="368"/>
      <c r="T12" s="369"/>
      <c r="U12" s="367" t="s">
        <v>22</v>
      </c>
      <c r="V12" s="368"/>
      <c r="W12" s="369"/>
      <c r="X12" s="99"/>
    </row>
    <row r="13" spans="1:74" ht="56.25" customHeight="1" x14ac:dyDescent="0.2">
      <c r="A13" s="104" t="s">
        <v>84</v>
      </c>
      <c r="B13" s="104" t="s">
        <v>277</v>
      </c>
      <c r="C13" s="104" t="s">
        <v>150</v>
      </c>
      <c r="D13" s="86" t="s">
        <v>62</v>
      </c>
      <c r="E13" s="86" t="s">
        <v>286</v>
      </c>
      <c r="F13" s="86" t="s">
        <v>65</v>
      </c>
      <c r="G13" s="103" t="s">
        <v>285</v>
      </c>
      <c r="H13" s="103" t="s">
        <v>284</v>
      </c>
      <c r="I13" s="85" t="s">
        <v>68</v>
      </c>
      <c r="J13" s="85" t="s">
        <v>2</v>
      </c>
      <c r="K13" s="87" t="s">
        <v>918</v>
      </c>
      <c r="L13" s="107" t="s">
        <v>70</v>
      </c>
      <c r="M13" s="108" t="s">
        <v>71</v>
      </c>
      <c r="N13" s="109" t="s">
        <v>72</v>
      </c>
      <c r="O13" s="88" t="s">
        <v>73</v>
      </c>
      <c r="P13" s="89" t="s">
        <v>79</v>
      </c>
      <c r="Q13" s="90" t="s">
        <v>80</v>
      </c>
      <c r="R13" s="88" t="s">
        <v>76</v>
      </c>
      <c r="S13" s="89" t="s">
        <v>74</v>
      </c>
      <c r="T13" s="90" t="s">
        <v>81</v>
      </c>
      <c r="U13" s="88" t="s">
        <v>78</v>
      </c>
      <c r="V13" s="89" t="s">
        <v>77</v>
      </c>
      <c r="W13" s="90" t="s">
        <v>75</v>
      </c>
      <c r="X13" s="100" t="s">
        <v>272</v>
      </c>
      <c r="BO13" s="7"/>
    </row>
    <row r="14" spans="1:74" ht="58.5" customHeight="1" x14ac:dyDescent="0.2">
      <c r="A14" s="184" t="s">
        <v>187</v>
      </c>
      <c r="B14" s="171" t="s">
        <v>338</v>
      </c>
      <c r="C14" s="170" t="s">
        <v>498</v>
      </c>
      <c r="D14" s="171" t="s">
        <v>232</v>
      </c>
      <c r="E14" s="239" t="s">
        <v>28</v>
      </c>
      <c r="F14" s="176" t="s">
        <v>88</v>
      </c>
      <c r="G14" s="176" t="s">
        <v>679</v>
      </c>
      <c r="H14" s="239" t="s">
        <v>680</v>
      </c>
      <c r="I14" s="239"/>
      <c r="J14" s="188" t="s">
        <v>257</v>
      </c>
      <c r="K14" s="180" t="s">
        <v>743</v>
      </c>
      <c r="L14" s="182"/>
      <c r="M14" s="182"/>
      <c r="N14" s="181" t="str">
        <f>IF(OR(Tabla3[[#This Row],[META PROGRAMADA]]="",Tabla3[[#This Row],[META ALCANZADA]]=""),"",Tabla3[[#This Row],[META ALCANZADA]]/Tabla3[[#This Row],[META PROGRAMADA]])</f>
        <v/>
      </c>
      <c r="O14" s="181">
        <v>0.54</v>
      </c>
      <c r="P14" s="181"/>
      <c r="Q14" s="181" t="str">
        <f>IF(OR(Tabla3[[#This Row],[META PROGRAMADA2]]="",Tabla3[[#This Row],[META ALCANZADA2]]=""),"",Tabla3[[#This Row],[META ALCANZADA2]]/Tabla3[[#This Row],[META PROGRAMADA2]])</f>
        <v/>
      </c>
      <c r="R14" s="181">
        <v>0.54</v>
      </c>
      <c r="S14" s="144"/>
      <c r="T14" s="181" t="str">
        <f>IF(OR(Tabla3[[#This Row],[META PROGRAMADA3]]="",Tabla3[[#This Row],[META ALCANZADA3]]=""),"",Tabla3[[#This Row],[META ALCANZADA3]]/Tabla3[[#This Row],[META PROGRAMADA3]])</f>
        <v/>
      </c>
      <c r="U14" s="181">
        <v>0.54</v>
      </c>
      <c r="V14" s="144"/>
      <c r="W14" s="181" t="str">
        <f>IF(OR(Tabla3[[#This Row],[META PROGRAMADA4]]="",Tabla3[[#This Row],[META ALCANZADA4]]=""),"",Tabla3[[#This Row],[META ALCANZADA4]]/Tabla3[[#This Row],[META PROGRAMADA4]])</f>
        <v/>
      </c>
      <c r="X14" s="174"/>
      <c r="BO14" s="7"/>
    </row>
    <row r="15" spans="1:74" s="165" customFormat="1" ht="58.5" customHeight="1" x14ac:dyDescent="0.2">
      <c r="A15" s="169" t="s">
        <v>184</v>
      </c>
      <c r="B15" s="170" t="s">
        <v>319</v>
      </c>
      <c r="C15" s="170" t="s">
        <v>826</v>
      </c>
      <c r="D15" s="171" t="s">
        <v>233</v>
      </c>
      <c r="E15" s="239" t="s">
        <v>29</v>
      </c>
      <c r="F15" s="239" t="s">
        <v>66</v>
      </c>
      <c r="G15" s="176" t="s">
        <v>681</v>
      </c>
      <c r="H15" s="239" t="s">
        <v>682</v>
      </c>
      <c r="I15" s="239"/>
      <c r="J15" s="188" t="s">
        <v>258</v>
      </c>
      <c r="K15" s="180" t="s">
        <v>744</v>
      </c>
      <c r="L15" s="181">
        <v>1</v>
      </c>
      <c r="M15" s="181">
        <v>1</v>
      </c>
      <c r="N15" s="181">
        <f>IF(OR(Tabla3[[#This Row],[META PROGRAMADA]]="",Tabla3[[#This Row],[META ALCANZADA]]=""),"",Tabla3[[#This Row],[META ALCANZADA]]/Tabla3[[#This Row],[META PROGRAMADA]])</f>
        <v>1</v>
      </c>
      <c r="O15" s="181">
        <v>1</v>
      </c>
      <c r="P15" s="182"/>
      <c r="Q15" s="181" t="str">
        <f>IF(OR(Tabla3[[#This Row],[META PROGRAMADA2]]="",Tabla3[[#This Row],[META ALCANZADA2]]=""),"",Tabla3[[#This Row],[META ALCANZADA2]]/Tabla3[[#This Row],[META PROGRAMADA2]])</f>
        <v/>
      </c>
      <c r="R15" s="181">
        <v>1</v>
      </c>
      <c r="S15" s="182"/>
      <c r="T15" s="181" t="str">
        <f>IF(OR(Tabla3[[#This Row],[META PROGRAMADA3]]="",Tabla3[[#This Row],[META ALCANZADA3]]=""),"",Tabla3[[#This Row],[META ALCANZADA3]]/Tabla3[[#This Row],[META PROGRAMADA3]])</f>
        <v/>
      </c>
      <c r="U15" s="181">
        <v>1</v>
      </c>
      <c r="V15" s="182"/>
      <c r="W15" s="181" t="str">
        <f>IF(OR(Tabla3[[#This Row],[META PROGRAMADA4]]="",Tabla3[[#This Row],[META ALCANZADA4]]=""),"",Tabla3[[#This Row],[META ALCANZADA4]]/Tabla3[[#This Row],[META PROGRAMADA4]])</f>
        <v/>
      </c>
      <c r="X15" s="153">
        <v>1</v>
      </c>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row>
    <row r="16" spans="1:74" s="165" customFormat="1" ht="58.5" customHeight="1" x14ac:dyDescent="0.2">
      <c r="A16" s="192" t="s">
        <v>187</v>
      </c>
      <c r="B16" s="193" t="s">
        <v>338</v>
      </c>
      <c r="C16" s="194" t="s">
        <v>498</v>
      </c>
      <c r="D16" s="193" t="s">
        <v>233</v>
      </c>
      <c r="E16" s="195" t="s">
        <v>29</v>
      </c>
      <c r="F16" s="196" t="s">
        <v>86</v>
      </c>
      <c r="G16" s="176" t="s">
        <v>683</v>
      </c>
      <c r="H16" s="239" t="s">
        <v>684</v>
      </c>
      <c r="I16" s="239"/>
      <c r="J16" s="180" t="s">
        <v>258</v>
      </c>
      <c r="K16" s="180" t="s">
        <v>744</v>
      </c>
      <c r="L16" s="182"/>
      <c r="M16" s="180"/>
      <c r="N16" s="181" t="str">
        <f>IF(OR(Tabla3[[#This Row],[META PROGRAMADA]]="",Tabla3[[#This Row],[META ALCANZADA]]=""),"",Tabla3[[#This Row],[META ALCANZADA]]/Tabla3[[#This Row],[META PROGRAMADA]])</f>
        <v/>
      </c>
      <c r="O16" s="182">
        <v>6</v>
      </c>
      <c r="P16" s="182"/>
      <c r="Q16" s="181" t="str">
        <f>IF(OR(Tabla3[[#This Row],[META PROGRAMADA2]]="",Tabla3[[#This Row],[META ALCANZADA2]]=""),"",Tabla3[[#This Row],[META ALCANZADA2]]/Tabla3[[#This Row],[META PROGRAMADA2]])</f>
        <v/>
      </c>
      <c r="R16" s="182">
        <v>5</v>
      </c>
      <c r="S16" s="182"/>
      <c r="T16" s="181" t="str">
        <f>IF(OR(Tabla3[[#This Row],[META PROGRAMADA3]]="",Tabla3[[#This Row],[META ALCANZADA3]]=""),"",Tabla3[[#This Row],[META ALCANZADA3]]/Tabla3[[#This Row],[META PROGRAMADA3]])</f>
        <v/>
      </c>
      <c r="U16" s="182">
        <v>4</v>
      </c>
      <c r="V16" s="182"/>
      <c r="W16" s="181" t="str">
        <f>IF(OR(Tabla3[[#This Row],[META PROGRAMADA4]]="",Tabla3[[#This Row],[META ALCANZADA4]]=""),"",Tabla3[[#This Row],[META ALCANZADA4]]/Tabla3[[#This Row],[META PROGRAMADA4]])</f>
        <v/>
      </c>
      <c r="X16" s="175"/>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row>
    <row r="17" spans="1:67" s="165" customFormat="1" ht="58.5" customHeight="1" x14ac:dyDescent="0.2">
      <c r="A17" s="299" t="s">
        <v>187</v>
      </c>
      <c r="B17" s="300" t="s">
        <v>685</v>
      </c>
      <c r="C17" s="194" t="s">
        <v>498</v>
      </c>
      <c r="D17" s="230" t="s">
        <v>233</v>
      </c>
      <c r="E17" s="231" t="s">
        <v>29</v>
      </c>
      <c r="F17" s="244" t="s">
        <v>86</v>
      </c>
      <c r="G17" s="301" t="s">
        <v>686</v>
      </c>
      <c r="H17" s="302" t="s">
        <v>687</v>
      </c>
      <c r="I17" s="239"/>
      <c r="J17" s="245" t="s">
        <v>745</v>
      </c>
      <c r="K17" s="245" t="s">
        <v>744</v>
      </c>
      <c r="L17" s="246"/>
      <c r="M17" s="245"/>
      <c r="N17" s="181" t="str">
        <f>IF(OR(Tabla3[[#This Row],[META PROGRAMADA]]="",Tabla3[[#This Row],[META ALCANZADA]]=""),"",Tabla3[[#This Row],[META ALCANZADA]]/Tabla3[[#This Row],[META PROGRAMADA]])</f>
        <v/>
      </c>
      <c r="O17" s="248">
        <v>1</v>
      </c>
      <c r="P17" s="246"/>
      <c r="Q17" s="181" t="str">
        <f>IF(OR(Tabla3[[#This Row],[META PROGRAMADA2]]="",Tabla3[[#This Row],[META ALCANZADA2]]=""),"",Tabla3[[#This Row],[META ALCANZADA2]]/Tabla3[[#This Row],[META PROGRAMADA2]])</f>
        <v/>
      </c>
      <c r="R17" s="248">
        <v>1</v>
      </c>
      <c r="S17" s="246"/>
      <c r="T17" s="181" t="str">
        <f>IF(OR(Tabla3[[#This Row],[META PROGRAMADA3]]="",Tabla3[[#This Row],[META ALCANZADA3]]=""),"",Tabla3[[#This Row],[META ALCANZADA3]]/Tabla3[[#This Row],[META PROGRAMADA3]])</f>
        <v/>
      </c>
      <c r="U17" s="248">
        <v>1</v>
      </c>
      <c r="V17" s="246"/>
      <c r="W17" s="181" t="str">
        <f>IF(OR(Tabla3[[#This Row],[META PROGRAMADA4]]="",Tabla3[[#This Row],[META ALCANZADA4]]=""),"",Tabla3[[#This Row],[META ALCANZADA4]]/Tabla3[[#This Row],[META PROGRAMADA4]])</f>
        <v/>
      </c>
      <c r="X17" s="173"/>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row>
    <row r="18" spans="1:67" s="165" customFormat="1" ht="58.5" customHeight="1" x14ac:dyDescent="0.2">
      <c r="A18" s="299" t="s">
        <v>187</v>
      </c>
      <c r="B18" s="300" t="s">
        <v>685</v>
      </c>
      <c r="C18" s="194" t="s">
        <v>498</v>
      </c>
      <c r="D18" s="230" t="s">
        <v>233</v>
      </c>
      <c r="E18" s="231" t="s">
        <v>29</v>
      </c>
      <c r="F18" s="244" t="s">
        <v>86</v>
      </c>
      <c r="G18" s="301" t="s">
        <v>688</v>
      </c>
      <c r="H18" s="302" t="s">
        <v>687</v>
      </c>
      <c r="I18" s="239"/>
      <c r="J18" s="245" t="s">
        <v>745</v>
      </c>
      <c r="K18" s="245" t="s">
        <v>744</v>
      </c>
      <c r="L18" s="246"/>
      <c r="M18" s="245"/>
      <c r="N18" s="181" t="str">
        <f>IF(OR(Tabla3[[#This Row],[META PROGRAMADA]]="",Tabla3[[#This Row],[META ALCANZADA]]=""),"",Tabla3[[#This Row],[META ALCANZADA]]/Tabla3[[#This Row],[META PROGRAMADA]])</f>
        <v/>
      </c>
      <c r="O18" s="248">
        <v>1</v>
      </c>
      <c r="P18" s="246"/>
      <c r="Q18" s="181" t="str">
        <f>IF(OR(Tabla3[[#This Row],[META PROGRAMADA2]]="",Tabla3[[#This Row],[META ALCANZADA2]]=""),"",Tabla3[[#This Row],[META ALCANZADA2]]/Tabla3[[#This Row],[META PROGRAMADA2]])</f>
        <v/>
      </c>
      <c r="R18" s="248">
        <v>1</v>
      </c>
      <c r="S18" s="246"/>
      <c r="T18" s="181" t="str">
        <f>IF(OR(Tabla3[[#This Row],[META PROGRAMADA3]]="",Tabla3[[#This Row],[META ALCANZADA3]]=""),"",Tabla3[[#This Row],[META ALCANZADA3]]/Tabla3[[#This Row],[META PROGRAMADA3]])</f>
        <v/>
      </c>
      <c r="U18" s="248">
        <v>1</v>
      </c>
      <c r="V18" s="246"/>
      <c r="W18" s="181" t="str">
        <f>IF(OR(Tabla3[[#This Row],[META PROGRAMADA4]]="",Tabla3[[#This Row],[META ALCANZADA4]]=""),"",Tabla3[[#This Row],[META ALCANZADA4]]/Tabla3[[#This Row],[META PROGRAMADA4]])</f>
        <v/>
      </c>
      <c r="X18" s="298"/>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row>
    <row r="19" spans="1:67" s="165" customFormat="1" ht="58.5" customHeight="1" x14ac:dyDescent="0.2">
      <c r="A19" s="169" t="s">
        <v>184</v>
      </c>
      <c r="B19" s="170" t="s">
        <v>319</v>
      </c>
      <c r="C19" s="170" t="s">
        <v>170</v>
      </c>
      <c r="D19" s="171" t="s">
        <v>234</v>
      </c>
      <c r="E19" s="239" t="s">
        <v>30</v>
      </c>
      <c r="F19" s="239" t="s">
        <v>66</v>
      </c>
      <c r="G19" s="176" t="s">
        <v>689</v>
      </c>
      <c r="H19" s="239" t="s">
        <v>690</v>
      </c>
      <c r="I19" s="239"/>
      <c r="J19" s="188" t="s">
        <v>253</v>
      </c>
      <c r="K19" s="180" t="s">
        <v>746</v>
      </c>
      <c r="L19" s="182"/>
      <c r="M19" s="182"/>
      <c r="N19" s="181" t="str">
        <f>IF(OR(Tabla3[[#This Row],[META PROGRAMADA]]="",Tabla3[[#This Row],[META ALCANZADA]]=""),"",Tabla3[[#This Row],[META ALCANZADA]]/Tabla3[[#This Row],[META PROGRAMADA]])</f>
        <v/>
      </c>
      <c r="O19" s="172">
        <v>80</v>
      </c>
      <c r="P19" s="182"/>
      <c r="Q19" s="181" t="str">
        <f>IF(OR(Tabla3[[#This Row],[META PROGRAMADA2]]="",Tabla3[[#This Row],[META ALCANZADA2]]=""),"",Tabla3[[#This Row],[META ALCANZADA2]]/Tabla3[[#This Row],[META PROGRAMADA2]])</f>
        <v/>
      </c>
      <c r="R19" s="180">
        <v>80</v>
      </c>
      <c r="S19" s="182"/>
      <c r="T19" s="181" t="str">
        <f>IF(OR(Tabla3[[#This Row],[META PROGRAMADA3]]="",Tabla3[[#This Row],[META ALCANZADA3]]=""),"",Tabla3[[#This Row],[META ALCANZADA3]]/Tabla3[[#This Row],[META PROGRAMADA3]])</f>
        <v/>
      </c>
      <c r="U19" s="180">
        <v>80</v>
      </c>
      <c r="V19" s="182"/>
      <c r="W19" s="181" t="str">
        <f>IF(OR(Tabla3[[#This Row],[META PROGRAMADA4]]="",Tabla3[[#This Row],[META ALCANZADA4]]=""),"",Tabla3[[#This Row],[META ALCANZADA4]]/Tabla3[[#This Row],[META PROGRAMADA4]])</f>
        <v/>
      </c>
      <c r="X19" s="150">
        <v>60</v>
      </c>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row>
    <row r="20" spans="1:67" s="165" customFormat="1" ht="58.5" customHeight="1" x14ac:dyDescent="0.2">
      <c r="A20" s="169" t="s">
        <v>185</v>
      </c>
      <c r="B20" s="170" t="s">
        <v>899</v>
      </c>
      <c r="C20" s="170" t="s">
        <v>180</v>
      </c>
      <c r="D20" s="171" t="s">
        <v>234</v>
      </c>
      <c r="E20" s="239" t="s">
        <v>30</v>
      </c>
      <c r="F20" s="239" t="s">
        <v>66</v>
      </c>
      <c r="G20" s="176" t="s">
        <v>691</v>
      </c>
      <c r="H20" s="239" t="s">
        <v>692</v>
      </c>
      <c r="I20" s="239"/>
      <c r="J20" s="188" t="s">
        <v>240</v>
      </c>
      <c r="K20" s="180" t="s">
        <v>748</v>
      </c>
      <c r="L20" s="250"/>
      <c r="M20" s="182"/>
      <c r="N20" s="181" t="str">
        <f>IF(OR(Tabla3[[#This Row],[META PROGRAMADA]]="",Tabla3[[#This Row],[META ALCANZADA]]=""),"",Tabla3[[#This Row],[META ALCANZADA]]/Tabla3[[#This Row],[META PROGRAMADA]])</f>
        <v/>
      </c>
      <c r="O20" s="250">
        <v>1</v>
      </c>
      <c r="P20" s="182"/>
      <c r="Q20" s="181" t="str">
        <f>IF(OR(Tabla3[[#This Row],[META PROGRAMADA2]]="",Tabla3[[#This Row],[META ALCANZADA2]]=""),"",Tabla3[[#This Row],[META ALCANZADA2]]/Tabla3[[#This Row],[META PROGRAMADA2]])</f>
        <v/>
      </c>
      <c r="R20" s="250">
        <v>1</v>
      </c>
      <c r="S20" s="182"/>
      <c r="T20" s="181" t="str">
        <f>IF(OR(Tabla3[[#This Row],[META PROGRAMADA3]]="",Tabla3[[#This Row],[META ALCANZADA3]]=""),"",Tabla3[[#This Row],[META ALCANZADA3]]/Tabla3[[#This Row],[META PROGRAMADA3]])</f>
        <v/>
      </c>
      <c r="U20" s="250">
        <v>1</v>
      </c>
      <c r="V20" s="182"/>
      <c r="W20" s="181" t="str">
        <f>IF(OR(Tabla3[[#This Row],[META PROGRAMADA4]]="",Tabla3[[#This Row],[META ALCANZADA4]]=""),"",Tabla3[[#This Row],[META ALCANZADA4]]/Tabla3[[#This Row],[META PROGRAMADA4]])</f>
        <v/>
      </c>
      <c r="X20" s="181">
        <v>0.75</v>
      </c>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row>
    <row r="21" spans="1:67" s="165" customFormat="1" ht="58.5" customHeight="1" x14ac:dyDescent="0.2">
      <c r="A21" s="169" t="s">
        <v>185</v>
      </c>
      <c r="B21" s="170" t="s">
        <v>900</v>
      </c>
      <c r="C21" s="170" t="s">
        <v>385</v>
      </c>
      <c r="D21" s="171" t="s">
        <v>234</v>
      </c>
      <c r="E21" s="239" t="s">
        <v>30</v>
      </c>
      <c r="F21" s="239" t="s">
        <v>66</v>
      </c>
      <c r="G21" s="176" t="s">
        <v>693</v>
      </c>
      <c r="H21" s="239" t="s">
        <v>694</v>
      </c>
      <c r="I21" s="239"/>
      <c r="J21" s="188" t="s">
        <v>240</v>
      </c>
      <c r="K21" s="180" t="s">
        <v>747</v>
      </c>
      <c r="L21" s="182"/>
      <c r="M21" s="182"/>
      <c r="N21" s="181" t="str">
        <f>IF(OR(Tabla3[[#This Row],[META PROGRAMADA]]="",Tabla3[[#This Row],[META ALCANZADA]]=""),"",Tabla3[[#This Row],[META ALCANZADA]]/Tabla3[[#This Row],[META PROGRAMADA]])</f>
        <v/>
      </c>
      <c r="O21" s="172">
        <v>85</v>
      </c>
      <c r="P21" s="182"/>
      <c r="Q21" s="181" t="str">
        <f>IF(OR(Tabla3[[#This Row],[META PROGRAMADA2]]="",Tabla3[[#This Row],[META ALCANZADA2]]=""),"",Tabla3[[#This Row],[META ALCANZADA2]]/Tabla3[[#This Row],[META PROGRAMADA2]])</f>
        <v/>
      </c>
      <c r="R21" s="180">
        <v>86</v>
      </c>
      <c r="S21" s="182"/>
      <c r="T21" s="181" t="str">
        <f>IF(OR(Tabla3[[#This Row],[META PROGRAMADA3]]="",Tabla3[[#This Row],[META ALCANZADA3]]=""),"",Tabla3[[#This Row],[META ALCANZADA3]]/Tabla3[[#This Row],[META PROGRAMADA3]])</f>
        <v/>
      </c>
      <c r="U21" s="180">
        <v>87</v>
      </c>
      <c r="V21" s="182"/>
      <c r="W21" s="181" t="str">
        <f>IF(OR(Tabla3[[#This Row],[META PROGRAMADA4]]="",Tabla3[[#This Row],[META ALCANZADA4]]=""),"",Tabla3[[#This Row],[META ALCANZADA4]]/Tabla3[[#This Row],[META PROGRAMADA4]])</f>
        <v/>
      </c>
      <c r="X21" s="224">
        <v>64.5</v>
      </c>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row>
    <row r="22" spans="1:67" s="165" customFormat="1" ht="58.5" customHeight="1" x14ac:dyDescent="0.2">
      <c r="A22" s="184" t="s">
        <v>187</v>
      </c>
      <c r="B22" s="171" t="s">
        <v>707</v>
      </c>
      <c r="C22" s="170" t="s">
        <v>494</v>
      </c>
      <c r="D22" s="171" t="s">
        <v>234</v>
      </c>
      <c r="E22" s="239" t="s">
        <v>30</v>
      </c>
      <c r="F22" s="176" t="s">
        <v>86</v>
      </c>
      <c r="G22" s="176" t="s">
        <v>695</v>
      </c>
      <c r="H22" s="239" t="s">
        <v>696</v>
      </c>
      <c r="I22" s="239"/>
      <c r="J22" s="188" t="s">
        <v>240</v>
      </c>
      <c r="K22" s="180" t="s">
        <v>749</v>
      </c>
      <c r="L22" s="182"/>
      <c r="M22" s="182"/>
      <c r="N22" s="181" t="str">
        <f>IF(OR(Tabla3[[#This Row],[META PROGRAMADA]]="",Tabla3[[#This Row],[META ALCANZADA]]=""),"",Tabla3[[#This Row],[META ALCANZADA]]/Tabla3[[#This Row],[META PROGRAMADA]])</f>
        <v/>
      </c>
      <c r="O22" s="181">
        <v>0.2</v>
      </c>
      <c r="P22" s="181"/>
      <c r="Q22" s="181" t="str">
        <f>IF(OR(Tabla3[[#This Row],[META PROGRAMADA2]]="",Tabla3[[#This Row],[META ALCANZADA2]]=""),"",Tabla3[[#This Row],[META ALCANZADA2]]/Tabla3[[#This Row],[META PROGRAMADA2]])</f>
        <v/>
      </c>
      <c r="R22" s="181">
        <v>0.4</v>
      </c>
      <c r="S22" s="144"/>
      <c r="T22" s="181" t="str">
        <f>IF(OR(Tabla3[[#This Row],[META PROGRAMADA3]]="",Tabla3[[#This Row],[META ALCANZADA3]]=""),"",Tabla3[[#This Row],[META ALCANZADA3]]/Tabla3[[#This Row],[META PROGRAMADA3]])</f>
        <v/>
      </c>
      <c r="U22" s="181">
        <v>0.4</v>
      </c>
      <c r="V22" s="144"/>
      <c r="W22" s="181" t="str">
        <f>IF(OR(Tabla3[[#This Row],[META PROGRAMADA4]]="",Tabla3[[#This Row],[META ALCANZADA4]]=""),"",Tabla3[[#This Row],[META ALCANZADA4]]/Tabla3[[#This Row],[META PROGRAMADA4]])</f>
        <v/>
      </c>
      <c r="X22" s="181">
        <v>1</v>
      </c>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row>
    <row r="23" spans="1:67" s="165" customFormat="1" ht="58.5" customHeight="1" x14ac:dyDescent="0.2">
      <c r="A23" s="184" t="s">
        <v>187</v>
      </c>
      <c r="B23" s="171" t="s">
        <v>707</v>
      </c>
      <c r="C23" s="170" t="s">
        <v>495</v>
      </c>
      <c r="D23" s="171" t="s">
        <v>234</v>
      </c>
      <c r="E23" s="239" t="s">
        <v>30</v>
      </c>
      <c r="F23" s="176" t="s">
        <v>86</v>
      </c>
      <c r="G23" s="176" t="s">
        <v>697</v>
      </c>
      <c r="H23" s="239" t="s">
        <v>698</v>
      </c>
      <c r="I23" s="239"/>
      <c r="J23" s="188" t="s">
        <v>240</v>
      </c>
      <c r="K23" s="180" t="s">
        <v>750</v>
      </c>
      <c r="L23" s="182"/>
      <c r="M23" s="182"/>
      <c r="N23" s="181" t="str">
        <f>IF(OR(Tabla3[[#This Row],[META PROGRAMADA]]="",Tabla3[[#This Row],[META ALCANZADA]]=""),"",Tabla3[[#This Row],[META ALCANZADA]]/Tabla3[[#This Row],[META PROGRAMADA]])</f>
        <v/>
      </c>
      <c r="O23" s="225">
        <v>2</v>
      </c>
      <c r="P23" s="172"/>
      <c r="Q23" s="181" t="str">
        <f>IF(OR(Tabla3[[#This Row],[META PROGRAMADA2]]="",Tabla3[[#This Row],[META ALCANZADA2]]=""),"",Tabla3[[#This Row],[META ALCANZADA2]]/Tabla3[[#This Row],[META PROGRAMADA2]])</f>
        <v/>
      </c>
      <c r="R23" s="172"/>
      <c r="S23" s="172"/>
      <c r="T23" s="181" t="str">
        <f>IF(OR(Tabla3[[#This Row],[META PROGRAMADA3]]="",Tabla3[[#This Row],[META ALCANZADA3]]=""),"",Tabla3[[#This Row],[META ALCANZADA3]]/Tabla3[[#This Row],[META PROGRAMADA3]])</f>
        <v/>
      </c>
      <c r="U23" s="226">
        <v>1</v>
      </c>
      <c r="V23" s="172"/>
      <c r="W23" s="181" t="str">
        <f>IF(OR(Tabla3[[#This Row],[META PROGRAMADA4]]="",Tabla3[[#This Row],[META ALCANZADA4]]=""),"",Tabla3[[#This Row],[META ALCANZADA4]]/Tabla3[[#This Row],[META PROGRAMADA4]])</f>
        <v/>
      </c>
      <c r="X23" s="226">
        <v>3</v>
      </c>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row>
    <row r="24" spans="1:67" s="165" customFormat="1" ht="58.5" customHeight="1" x14ac:dyDescent="0.2">
      <c r="A24" s="184" t="s">
        <v>187</v>
      </c>
      <c r="B24" s="171" t="s">
        <v>707</v>
      </c>
      <c r="C24" s="170" t="s">
        <v>496</v>
      </c>
      <c r="D24" s="171" t="s">
        <v>234</v>
      </c>
      <c r="E24" s="239" t="s">
        <v>30</v>
      </c>
      <c r="F24" s="176" t="s">
        <v>86</v>
      </c>
      <c r="G24" s="176" t="s">
        <v>699</v>
      </c>
      <c r="H24" s="239" t="s">
        <v>700</v>
      </c>
      <c r="I24" s="239"/>
      <c r="J24" s="188" t="s">
        <v>240</v>
      </c>
      <c r="K24" s="180" t="s">
        <v>749</v>
      </c>
      <c r="L24" s="182"/>
      <c r="M24" s="182"/>
      <c r="N24" s="181" t="str">
        <f>IF(OR(Tabla3[[#This Row],[META PROGRAMADA]]="",Tabla3[[#This Row],[META ALCANZADA]]=""),"",Tabla3[[#This Row],[META ALCANZADA]]/Tabla3[[#This Row],[META PROGRAMADA]])</f>
        <v/>
      </c>
      <c r="O24" s="182">
        <v>60</v>
      </c>
      <c r="P24" s="182"/>
      <c r="Q24" s="181" t="str">
        <f>IF(OR(Tabla3[[#This Row],[META PROGRAMADA2]]="",Tabla3[[#This Row],[META ALCANZADA2]]=""),"",Tabla3[[#This Row],[META ALCANZADA2]]/Tabla3[[#This Row],[META PROGRAMADA2]])</f>
        <v/>
      </c>
      <c r="R24" s="182">
        <v>0.6</v>
      </c>
      <c r="S24" s="182"/>
      <c r="T24" s="181" t="str">
        <f>IF(OR(Tabla3[[#This Row],[META PROGRAMADA3]]="",Tabla3[[#This Row],[META ALCANZADA3]]=""),"",Tabla3[[#This Row],[META ALCANZADA3]]/Tabla3[[#This Row],[META PROGRAMADA3]])</f>
        <v/>
      </c>
      <c r="U24" s="182">
        <v>0.6</v>
      </c>
      <c r="V24" s="144"/>
      <c r="W24" s="181" t="str">
        <f>IF(OR(Tabla3[[#This Row],[META PROGRAMADA4]]="",Tabla3[[#This Row],[META ALCANZADA4]]=""),"",Tabla3[[#This Row],[META ALCANZADA4]]/Tabla3[[#This Row],[META PROGRAMADA4]])</f>
        <v/>
      </c>
      <c r="X24" s="227">
        <v>60</v>
      </c>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row>
    <row r="25" spans="1:67" s="165" customFormat="1" ht="58.5" customHeight="1" x14ac:dyDescent="0.2">
      <c r="A25" s="184" t="s">
        <v>187</v>
      </c>
      <c r="B25" s="171" t="s">
        <v>338</v>
      </c>
      <c r="C25" s="170" t="s">
        <v>339</v>
      </c>
      <c r="D25" s="171" t="s">
        <v>234</v>
      </c>
      <c r="E25" s="239" t="s">
        <v>30</v>
      </c>
      <c r="F25" s="176" t="s">
        <v>88</v>
      </c>
      <c r="G25" s="176" t="s">
        <v>701</v>
      </c>
      <c r="H25" s="239" t="s">
        <v>702</v>
      </c>
      <c r="I25" s="239"/>
      <c r="J25" s="188" t="s">
        <v>241</v>
      </c>
      <c r="K25" s="180" t="s">
        <v>747</v>
      </c>
      <c r="L25" s="182"/>
      <c r="M25" s="182"/>
      <c r="N25" s="181" t="str">
        <f>IF(OR(Tabla3[[#This Row],[META PROGRAMADA]]="",Tabla3[[#This Row],[META ALCANZADA]]=""),"",Tabla3[[#This Row],[META ALCANZADA]]/Tabla3[[#This Row],[META PROGRAMADA]])</f>
        <v/>
      </c>
      <c r="O25" s="181">
        <v>1</v>
      </c>
      <c r="P25" s="181"/>
      <c r="Q25" s="181" t="str">
        <f>IF(OR(Tabla3[[#This Row],[META PROGRAMADA2]]="",Tabla3[[#This Row],[META ALCANZADA2]]=""),"",Tabla3[[#This Row],[META ALCANZADA2]]/Tabla3[[#This Row],[META PROGRAMADA2]])</f>
        <v/>
      </c>
      <c r="R25" s="181">
        <v>1</v>
      </c>
      <c r="S25" s="144"/>
      <c r="T25" s="181" t="str">
        <f>IF(OR(Tabla3[[#This Row],[META PROGRAMADA3]]="",Tabla3[[#This Row],[META ALCANZADA3]]=""),"",Tabla3[[#This Row],[META ALCANZADA3]]/Tabla3[[#This Row],[META PROGRAMADA3]])</f>
        <v/>
      </c>
      <c r="U25" s="181">
        <v>1</v>
      </c>
      <c r="V25" s="144"/>
      <c r="W25" s="181" t="str">
        <f>IF(OR(Tabla3[[#This Row],[META PROGRAMADA4]]="",Tabla3[[#This Row],[META ALCANZADA4]]=""),"",Tabla3[[#This Row],[META ALCANZADA4]]/Tabla3[[#This Row],[META PROGRAMADA4]])</f>
        <v/>
      </c>
      <c r="X25" s="181">
        <v>1</v>
      </c>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row>
    <row r="26" spans="1:67" s="165" customFormat="1" ht="58.5" customHeight="1" x14ac:dyDescent="0.2">
      <c r="A26" s="184" t="s">
        <v>187</v>
      </c>
      <c r="B26" s="171" t="s">
        <v>707</v>
      </c>
      <c r="C26" s="170" t="s">
        <v>496</v>
      </c>
      <c r="D26" s="171" t="s">
        <v>235</v>
      </c>
      <c r="E26" s="239" t="s">
        <v>26</v>
      </c>
      <c r="F26" s="176" t="s">
        <v>88</v>
      </c>
      <c r="G26" s="176" t="s">
        <v>703</v>
      </c>
      <c r="H26" s="239" t="s">
        <v>704</v>
      </c>
      <c r="I26" s="239"/>
      <c r="J26" s="188" t="s">
        <v>241</v>
      </c>
      <c r="K26" s="180" t="s">
        <v>751</v>
      </c>
      <c r="L26" s="250"/>
      <c r="M26" s="182"/>
      <c r="N26" s="181" t="str">
        <f>IF(OR(Tabla3[[#This Row],[META PROGRAMADA]]="",Tabla3[[#This Row],[META ALCANZADA]]=""),"",Tabla3[[#This Row],[META ALCANZADA]]/Tabla3[[#This Row],[META PROGRAMADA]])</f>
        <v/>
      </c>
      <c r="O26" s="224">
        <v>1</v>
      </c>
      <c r="P26" s="181"/>
      <c r="Q26" s="181" t="str">
        <f>IF(OR(Tabla3[[#This Row],[META PROGRAMADA2]]="",Tabla3[[#This Row],[META ALCANZADA2]]=""),"",Tabla3[[#This Row],[META ALCANZADA2]]/Tabla3[[#This Row],[META PROGRAMADA2]])</f>
        <v/>
      </c>
      <c r="R26" s="191">
        <v>1</v>
      </c>
      <c r="S26" s="250"/>
      <c r="T26" s="181" t="str">
        <f>IF(OR(Tabla3[[#This Row],[META PROGRAMADA3]]="",Tabla3[[#This Row],[META ALCANZADA3]]=""),"",Tabla3[[#This Row],[META ALCANZADA3]]/Tabla3[[#This Row],[META PROGRAMADA3]])</f>
        <v/>
      </c>
      <c r="U26" s="191">
        <v>1</v>
      </c>
      <c r="V26" s="250"/>
      <c r="W26" s="181" t="str">
        <f>IF(OR(Tabla3[[#This Row],[META PROGRAMADA4]]="",Tabla3[[#This Row],[META ALCANZADA4]]=""),"",Tabla3[[#This Row],[META ALCANZADA4]]/Tabla3[[#This Row],[META PROGRAMADA4]])</f>
        <v/>
      </c>
      <c r="X26" s="162">
        <v>3</v>
      </c>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row>
    <row r="27" spans="1:67" s="165" customFormat="1" ht="58.5" customHeight="1" x14ac:dyDescent="0.2">
      <c r="A27" s="184" t="s">
        <v>187</v>
      </c>
      <c r="B27" s="171" t="s">
        <v>338</v>
      </c>
      <c r="C27" s="170" t="s">
        <v>339</v>
      </c>
      <c r="D27" s="171" t="s">
        <v>235</v>
      </c>
      <c r="E27" s="239" t="s">
        <v>26</v>
      </c>
      <c r="F27" s="176" t="s">
        <v>86</v>
      </c>
      <c r="G27" s="176" t="s">
        <v>705</v>
      </c>
      <c r="H27" s="239" t="s">
        <v>847</v>
      </c>
      <c r="I27" s="239"/>
      <c r="J27" s="188" t="s">
        <v>241</v>
      </c>
      <c r="K27" s="180" t="s">
        <v>752</v>
      </c>
      <c r="L27" s="182">
        <v>3</v>
      </c>
      <c r="M27" s="182">
        <v>3</v>
      </c>
      <c r="N27" s="181">
        <f>IF(OR(Tabla3[[#This Row],[META PROGRAMADA]]="",Tabla3[[#This Row],[META ALCANZADA]]=""),"",Tabla3[[#This Row],[META ALCANZADA]]/Tabla3[[#This Row],[META PROGRAMADA]])</f>
        <v>1</v>
      </c>
      <c r="O27" s="140">
        <v>4</v>
      </c>
      <c r="P27" s="140"/>
      <c r="Q27" s="181" t="str">
        <f>IF(OR(Tabla3[[#This Row],[META PROGRAMADA2]]="",Tabla3[[#This Row],[META ALCANZADA2]]=""),"",Tabla3[[#This Row],[META ALCANZADA2]]/Tabla3[[#This Row],[META PROGRAMADA2]])</f>
        <v/>
      </c>
      <c r="R27" s="140">
        <v>4</v>
      </c>
      <c r="S27" s="182"/>
      <c r="T27" s="181" t="str">
        <f>IF(OR(Tabla3[[#This Row],[META PROGRAMADA3]]="",Tabla3[[#This Row],[META ALCANZADA3]]=""),"",Tabla3[[#This Row],[META ALCANZADA3]]/Tabla3[[#This Row],[META PROGRAMADA3]])</f>
        <v/>
      </c>
      <c r="U27" s="140">
        <v>4</v>
      </c>
      <c r="V27" s="140"/>
      <c r="W27" s="181" t="str">
        <f>IF(OR(Tabla3[[#This Row],[META PROGRAMADA4]]="",Tabla3[[#This Row],[META ALCANZADA4]]=""),"",Tabla3[[#This Row],[META ALCANZADA4]]/Tabla3[[#This Row],[META PROGRAMADA4]])</f>
        <v/>
      </c>
      <c r="X27" s="174">
        <v>15</v>
      </c>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row>
    <row r="28" spans="1:67" s="165" customFormat="1" ht="58.5" customHeight="1" x14ac:dyDescent="0.2">
      <c r="A28" s="184" t="s">
        <v>188</v>
      </c>
      <c r="B28" s="171" t="s">
        <v>350</v>
      </c>
      <c r="C28" s="170" t="s">
        <v>352</v>
      </c>
      <c r="D28" s="171" t="s">
        <v>235</v>
      </c>
      <c r="E28" s="239" t="s">
        <v>26</v>
      </c>
      <c r="F28" s="176" t="s">
        <v>88</v>
      </c>
      <c r="G28" s="176" t="s">
        <v>706</v>
      </c>
      <c r="H28" s="239" t="s">
        <v>704</v>
      </c>
      <c r="I28" s="239"/>
      <c r="J28" s="188" t="s">
        <v>241</v>
      </c>
      <c r="K28" s="180" t="s">
        <v>751</v>
      </c>
      <c r="L28" s="250"/>
      <c r="M28" s="182"/>
      <c r="N28" s="181" t="str">
        <f>IF(OR(Tabla3[[#This Row],[META PROGRAMADA]]="",Tabla3[[#This Row],[META ALCANZADA]]=""),"",Tabla3[[#This Row],[META ALCANZADA]]/Tabla3[[#This Row],[META PROGRAMADA]])</f>
        <v/>
      </c>
      <c r="O28" s="224">
        <v>1</v>
      </c>
      <c r="P28" s="181"/>
      <c r="Q28" s="181" t="str">
        <f>IF(OR(Tabla3[[#This Row],[META PROGRAMADA2]]="",Tabla3[[#This Row],[META ALCANZADA2]]=""),"",Tabla3[[#This Row],[META ALCANZADA2]]/Tabla3[[#This Row],[META PROGRAMADA2]])</f>
        <v/>
      </c>
      <c r="R28" s="191">
        <v>1</v>
      </c>
      <c r="S28" s="250"/>
      <c r="T28" s="181" t="str">
        <f>IF(OR(Tabla3[[#This Row],[META PROGRAMADA3]]="",Tabla3[[#This Row],[META ALCANZADA3]]=""),"",Tabla3[[#This Row],[META ALCANZADA3]]/Tabla3[[#This Row],[META PROGRAMADA3]])</f>
        <v/>
      </c>
      <c r="U28" s="191">
        <v>1</v>
      </c>
      <c r="V28" s="250"/>
      <c r="W28" s="181" t="str">
        <f>IF(OR(Tabla3[[#This Row],[META PROGRAMADA4]]="",Tabla3[[#This Row],[META ALCANZADA4]]=""),"",Tabla3[[#This Row],[META ALCANZADA4]]/Tabla3[[#This Row],[META PROGRAMADA4]])</f>
        <v/>
      </c>
      <c r="X28" s="185">
        <v>3</v>
      </c>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row>
    <row r="29" spans="1:67" s="165" customFormat="1" ht="58.5" customHeight="1" x14ac:dyDescent="0.2">
      <c r="A29" s="184" t="s">
        <v>187</v>
      </c>
      <c r="B29" s="171" t="s">
        <v>707</v>
      </c>
      <c r="C29" s="170" t="s">
        <v>494</v>
      </c>
      <c r="D29" s="171" t="s">
        <v>235</v>
      </c>
      <c r="E29" s="239" t="s">
        <v>26</v>
      </c>
      <c r="F29" s="176" t="s">
        <v>88</v>
      </c>
      <c r="G29" s="176" t="s">
        <v>708</v>
      </c>
      <c r="H29" s="239" t="s">
        <v>704</v>
      </c>
      <c r="I29" s="239"/>
      <c r="J29" s="188" t="s">
        <v>241</v>
      </c>
      <c r="K29" s="180" t="s">
        <v>751</v>
      </c>
      <c r="L29" s="182"/>
      <c r="M29" s="182"/>
      <c r="N29" s="181" t="str">
        <f>IF(OR(Tabla3[[#This Row],[META PROGRAMADA]]="",Tabla3[[#This Row],[META ALCANZADA]]=""),"",Tabla3[[#This Row],[META ALCANZADA]]/Tabla3[[#This Row],[META PROGRAMADA]])</f>
        <v/>
      </c>
      <c r="O29" s="224">
        <v>1</v>
      </c>
      <c r="P29" s="181"/>
      <c r="Q29" s="181" t="str">
        <f>IF(OR(Tabla3[[#This Row],[META PROGRAMADA2]]="",Tabla3[[#This Row],[META ALCANZADA2]]=""),"",Tabla3[[#This Row],[META ALCANZADA2]]/Tabla3[[#This Row],[META PROGRAMADA2]])</f>
        <v/>
      </c>
      <c r="R29" s="191">
        <v>1</v>
      </c>
      <c r="S29" s="250"/>
      <c r="T29" s="181" t="str">
        <f>IF(OR(Tabla3[[#This Row],[META PROGRAMADA3]]="",Tabla3[[#This Row],[META ALCANZADA3]]=""),"",Tabla3[[#This Row],[META ALCANZADA3]]/Tabla3[[#This Row],[META PROGRAMADA3]])</f>
        <v/>
      </c>
      <c r="U29" s="191">
        <v>1</v>
      </c>
      <c r="V29" s="250"/>
      <c r="W29" s="181" t="str">
        <f>IF(OR(Tabla3[[#This Row],[META PROGRAMADA4]]="",Tabla3[[#This Row],[META ALCANZADA4]]=""),"",Tabla3[[#This Row],[META ALCANZADA4]]/Tabla3[[#This Row],[META PROGRAMADA4]])</f>
        <v/>
      </c>
      <c r="X29" s="185">
        <v>3</v>
      </c>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c r="BN29" s="164"/>
      <c r="BO29" s="164"/>
    </row>
    <row r="30" spans="1:67" s="165" customFormat="1" ht="58.5" customHeight="1" x14ac:dyDescent="0.2">
      <c r="A30" s="184" t="s">
        <v>187</v>
      </c>
      <c r="B30" s="171" t="s">
        <v>707</v>
      </c>
      <c r="C30" s="170" t="s">
        <v>495</v>
      </c>
      <c r="D30" s="171" t="s">
        <v>235</v>
      </c>
      <c r="E30" s="239" t="s">
        <v>26</v>
      </c>
      <c r="F30" s="176" t="s">
        <v>88</v>
      </c>
      <c r="G30" s="176" t="s">
        <v>709</v>
      </c>
      <c r="H30" s="239" t="s">
        <v>710</v>
      </c>
      <c r="I30" s="239"/>
      <c r="J30" s="188" t="s">
        <v>241</v>
      </c>
      <c r="K30" s="180" t="s">
        <v>751</v>
      </c>
      <c r="L30" s="182"/>
      <c r="M30" s="182"/>
      <c r="N30" s="181" t="str">
        <f>IF(OR(Tabla3[[#This Row],[META PROGRAMADA]]="",Tabla3[[#This Row],[META ALCANZADA]]=""),"",Tabla3[[#This Row],[META ALCANZADA]]/Tabla3[[#This Row],[META PROGRAMADA]])</f>
        <v/>
      </c>
      <c r="O30" s="224">
        <v>1</v>
      </c>
      <c r="P30" s="181"/>
      <c r="Q30" s="181" t="str">
        <f>IF(OR(Tabla3[[#This Row],[META PROGRAMADA2]]="",Tabla3[[#This Row],[META ALCANZADA2]]=""),"",Tabla3[[#This Row],[META ALCANZADA2]]/Tabla3[[#This Row],[META PROGRAMADA2]])</f>
        <v/>
      </c>
      <c r="R30" s="191">
        <v>1</v>
      </c>
      <c r="S30" s="250"/>
      <c r="T30" s="181" t="str">
        <f>IF(OR(Tabla3[[#This Row],[META PROGRAMADA3]]="",Tabla3[[#This Row],[META ALCANZADA3]]=""),"",Tabla3[[#This Row],[META ALCANZADA3]]/Tabla3[[#This Row],[META PROGRAMADA3]])</f>
        <v/>
      </c>
      <c r="U30" s="191">
        <v>1</v>
      </c>
      <c r="V30" s="250"/>
      <c r="W30" s="181" t="str">
        <f>IF(OR(Tabla3[[#This Row],[META PROGRAMADA4]]="",Tabla3[[#This Row],[META ALCANZADA4]]=""),"",Tabla3[[#This Row],[META ALCANZADA4]]/Tabla3[[#This Row],[META PROGRAMADA4]])</f>
        <v/>
      </c>
      <c r="X30" s="185">
        <v>3</v>
      </c>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c r="BL30" s="164"/>
      <c r="BM30" s="164"/>
      <c r="BN30" s="164"/>
      <c r="BO30" s="164"/>
    </row>
    <row r="31" spans="1:67" s="165" customFormat="1" ht="58.5" customHeight="1" x14ac:dyDescent="0.2">
      <c r="A31" s="169" t="s">
        <v>184</v>
      </c>
      <c r="B31" s="170" t="s">
        <v>319</v>
      </c>
      <c r="C31" s="170" t="s">
        <v>166</v>
      </c>
      <c r="D31" s="171" t="s">
        <v>236</v>
      </c>
      <c r="E31" s="239" t="s">
        <v>27</v>
      </c>
      <c r="F31" s="239" t="s">
        <v>66</v>
      </c>
      <c r="G31" s="176" t="s">
        <v>711</v>
      </c>
      <c r="H31" s="239" t="s">
        <v>712</v>
      </c>
      <c r="I31" s="239"/>
      <c r="J31" s="188" t="s">
        <v>239</v>
      </c>
      <c r="K31" s="180" t="s">
        <v>753</v>
      </c>
      <c r="L31" s="250">
        <v>1</v>
      </c>
      <c r="M31" s="182"/>
      <c r="N31" s="181" t="str">
        <f>IF(OR(Tabla3[[#This Row],[META PROGRAMADA]]="",Tabla3[[#This Row],[META ALCANZADA]]=""),"",Tabla3[[#This Row],[META ALCANZADA]]/Tabla3[[#This Row],[META PROGRAMADA]])</f>
        <v/>
      </c>
      <c r="O31" s="250">
        <v>1</v>
      </c>
      <c r="P31" s="182"/>
      <c r="Q31" s="181" t="str">
        <f>IF(OR(Tabla3[[#This Row],[META PROGRAMADA2]]="",Tabla3[[#This Row],[META ALCANZADA2]]=""),"",Tabla3[[#This Row],[META ALCANZADA2]]/Tabla3[[#This Row],[META PROGRAMADA2]])</f>
        <v/>
      </c>
      <c r="R31" s="250">
        <v>1</v>
      </c>
      <c r="S31" s="182"/>
      <c r="T31" s="181" t="str">
        <f>IF(OR(Tabla3[[#This Row],[META PROGRAMADA3]]="",Tabla3[[#This Row],[META ALCANZADA3]]=""),"",Tabla3[[#This Row],[META ALCANZADA3]]/Tabla3[[#This Row],[META PROGRAMADA3]])</f>
        <v/>
      </c>
      <c r="U31" s="250">
        <v>1</v>
      </c>
      <c r="V31" s="182"/>
      <c r="W31" s="181" t="str">
        <f>IF(OR(Tabla3[[#This Row],[META PROGRAMADA4]]="",Tabla3[[#This Row],[META ALCANZADA4]]=""),"",Tabla3[[#This Row],[META ALCANZADA4]]/Tabla3[[#This Row],[META PROGRAMADA4]])</f>
        <v/>
      </c>
      <c r="X31" s="229">
        <v>1</v>
      </c>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row>
    <row r="32" spans="1:67" s="165" customFormat="1" ht="58.5" customHeight="1" x14ac:dyDescent="0.2">
      <c r="A32" s="169" t="s">
        <v>187</v>
      </c>
      <c r="B32" s="106" t="s">
        <v>901</v>
      </c>
      <c r="C32" s="170" t="s">
        <v>438</v>
      </c>
      <c r="D32" s="171" t="s">
        <v>236</v>
      </c>
      <c r="E32" s="239" t="s">
        <v>27</v>
      </c>
      <c r="F32" s="239" t="s">
        <v>88</v>
      </c>
      <c r="G32" s="176" t="s">
        <v>713</v>
      </c>
      <c r="H32" s="239" t="s">
        <v>851</v>
      </c>
      <c r="I32" s="239"/>
      <c r="J32" s="188" t="s">
        <v>259</v>
      </c>
      <c r="K32" s="180" t="s">
        <v>754</v>
      </c>
      <c r="L32" s="198">
        <v>0.4</v>
      </c>
      <c r="M32" s="182"/>
      <c r="N32" s="181" t="str">
        <f>IF(OR(Tabla3[[#This Row],[META PROGRAMADA]]="",Tabla3[[#This Row],[META ALCANZADA]]=""),"",Tabla3[[#This Row],[META ALCANZADA]]/Tabla3[[#This Row],[META PROGRAMADA]])</f>
        <v/>
      </c>
      <c r="O32" s="198">
        <v>1</v>
      </c>
      <c r="P32" s="181"/>
      <c r="Q32" s="181" t="str">
        <f>IF(OR(Tabla3[[#This Row],[META PROGRAMADA2]]="",Tabla3[[#This Row],[META ALCANZADA2]]=""),"",Tabla3[[#This Row],[META ALCANZADA2]]/Tabla3[[#This Row],[META PROGRAMADA2]])</f>
        <v/>
      </c>
      <c r="R32" s="198">
        <v>1</v>
      </c>
      <c r="S32" s="144"/>
      <c r="T32" s="181" t="str">
        <f>IF(OR(Tabla3[[#This Row],[META PROGRAMADA3]]="",Tabla3[[#This Row],[META ALCANZADA3]]=""),"",Tabla3[[#This Row],[META ALCANZADA3]]/Tabla3[[#This Row],[META PROGRAMADA3]])</f>
        <v/>
      </c>
      <c r="U32" s="198">
        <v>1</v>
      </c>
      <c r="V32" s="144"/>
      <c r="W32" s="181" t="str">
        <f>IF(OR(Tabla3[[#This Row],[META PROGRAMADA4]]="",Tabla3[[#This Row],[META ALCANZADA4]]=""),"",Tabla3[[#This Row],[META ALCANZADA4]]/Tabla3[[#This Row],[META PROGRAMADA4]])</f>
        <v/>
      </c>
      <c r="X32" s="198">
        <v>1</v>
      </c>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row>
    <row r="33" spans="1:67" s="165" customFormat="1" ht="58.5" customHeight="1" x14ac:dyDescent="0.2">
      <c r="A33" s="169" t="s">
        <v>184</v>
      </c>
      <c r="B33" s="170" t="s">
        <v>319</v>
      </c>
      <c r="C33" s="170" t="s">
        <v>170</v>
      </c>
      <c r="D33" s="171" t="s">
        <v>236</v>
      </c>
      <c r="E33" s="239" t="s">
        <v>27</v>
      </c>
      <c r="F33" s="176" t="s">
        <v>66</v>
      </c>
      <c r="G33" s="176" t="s">
        <v>689</v>
      </c>
      <c r="H33" s="239" t="s">
        <v>690</v>
      </c>
      <c r="I33" s="239"/>
      <c r="J33" s="188" t="s">
        <v>253</v>
      </c>
      <c r="K33" s="180" t="s">
        <v>755</v>
      </c>
      <c r="L33" s="250">
        <v>0.8</v>
      </c>
      <c r="M33" s="182"/>
      <c r="N33" s="181" t="str">
        <f>IF(OR(Tabla3[[#This Row],[META PROGRAMADA]]="",Tabla3[[#This Row],[META ALCANZADA]]=""),"",Tabla3[[#This Row],[META ALCANZADA]]/Tabla3[[#This Row],[META PROGRAMADA]])</f>
        <v/>
      </c>
      <c r="O33" s="250">
        <v>0.8</v>
      </c>
      <c r="P33" s="182"/>
      <c r="Q33" s="181" t="str">
        <f>IF(OR(Tabla3[[#This Row],[META PROGRAMADA2]]="",Tabla3[[#This Row],[META ALCANZADA2]]=""),"",Tabla3[[#This Row],[META ALCANZADA2]]/Tabla3[[#This Row],[META PROGRAMADA2]])</f>
        <v/>
      </c>
      <c r="R33" s="250">
        <v>0.8</v>
      </c>
      <c r="S33" s="182"/>
      <c r="T33" s="181" t="str">
        <f>IF(OR(Tabla3[[#This Row],[META PROGRAMADA3]]="",Tabla3[[#This Row],[META ALCANZADA3]]=""),"",Tabla3[[#This Row],[META ALCANZADA3]]/Tabla3[[#This Row],[META PROGRAMADA3]])</f>
        <v/>
      </c>
      <c r="U33" s="250">
        <v>0.8</v>
      </c>
      <c r="V33" s="182"/>
      <c r="W33" s="181" t="str">
        <f>IF(OR(Tabla3[[#This Row],[META PROGRAMADA4]]="",Tabla3[[#This Row],[META ALCANZADA4]]=""),"",Tabla3[[#This Row],[META ALCANZADA4]]/Tabla3[[#This Row],[META PROGRAMADA4]])</f>
        <v/>
      </c>
      <c r="X33" s="198">
        <v>0.8</v>
      </c>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c r="BM33" s="164"/>
      <c r="BN33" s="164"/>
      <c r="BO33" s="164"/>
    </row>
    <row r="34" spans="1:67" s="165" customFormat="1" ht="58.5" customHeight="1" x14ac:dyDescent="0.2">
      <c r="A34" s="169" t="s">
        <v>187</v>
      </c>
      <c r="B34" s="106" t="s">
        <v>338</v>
      </c>
      <c r="C34" s="170" t="s">
        <v>497</v>
      </c>
      <c r="D34" s="171" t="s">
        <v>236</v>
      </c>
      <c r="E34" s="239" t="s">
        <v>27</v>
      </c>
      <c r="F34" s="176" t="s">
        <v>86</v>
      </c>
      <c r="G34" s="176" t="s">
        <v>714</v>
      </c>
      <c r="H34" s="239" t="s">
        <v>715</v>
      </c>
      <c r="I34" s="239"/>
      <c r="J34" s="188" t="s">
        <v>253</v>
      </c>
      <c r="K34" s="180" t="s">
        <v>756</v>
      </c>
      <c r="L34" s="182">
        <v>0</v>
      </c>
      <c r="M34" s="182"/>
      <c r="N34" s="181" t="str">
        <f>IF(OR(Tabla3[[#This Row],[META PROGRAMADA]]="",Tabla3[[#This Row],[META ALCANZADA]]=""),"",Tabla3[[#This Row],[META ALCANZADA]]/Tabla3[[#This Row],[META PROGRAMADA]])</f>
        <v/>
      </c>
      <c r="O34" s="198">
        <v>0.4</v>
      </c>
      <c r="P34" s="181"/>
      <c r="Q34" s="181" t="str">
        <f>IF(OR(Tabla3[[#This Row],[META PROGRAMADA2]]="",Tabla3[[#This Row],[META ALCANZADA2]]=""),"",Tabla3[[#This Row],[META ALCANZADA2]]/Tabla3[[#This Row],[META PROGRAMADA2]])</f>
        <v/>
      </c>
      <c r="R34" s="198">
        <v>0.3</v>
      </c>
      <c r="S34" s="144"/>
      <c r="T34" s="181" t="str">
        <f>IF(OR(Tabla3[[#This Row],[META PROGRAMADA3]]="",Tabla3[[#This Row],[META ALCANZADA3]]=""),"",Tabla3[[#This Row],[META ALCANZADA3]]/Tabla3[[#This Row],[META PROGRAMADA3]])</f>
        <v/>
      </c>
      <c r="U34" s="250">
        <v>0.3</v>
      </c>
      <c r="V34" s="144"/>
      <c r="W34" s="181" t="str">
        <f>IF(OR(Tabla3[[#This Row],[META PROGRAMADA4]]="",Tabla3[[#This Row],[META ALCANZADA4]]=""),"",Tabla3[[#This Row],[META ALCANZADA4]]/Tabla3[[#This Row],[META PROGRAMADA4]])</f>
        <v/>
      </c>
      <c r="X34" s="198">
        <v>1</v>
      </c>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row>
    <row r="35" spans="1:67" s="165" customFormat="1" ht="58.5" customHeight="1" x14ac:dyDescent="0.2">
      <c r="A35" s="169" t="s">
        <v>184</v>
      </c>
      <c r="B35" s="170" t="s">
        <v>319</v>
      </c>
      <c r="C35" s="170" t="s">
        <v>165</v>
      </c>
      <c r="D35" s="171" t="s">
        <v>236</v>
      </c>
      <c r="E35" s="239" t="s">
        <v>27</v>
      </c>
      <c r="F35" s="239" t="s">
        <v>67</v>
      </c>
      <c r="G35" s="176" t="s">
        <v>716</v>
      </c>
      <c r="H35" s="239" t="s">
        <v>850</v>
      </c>
      <c r="I35" s="239"/>
      <c r="J35" s="188" t="s">
        <v>253</v>
      </c>
      <c r="K35" s="180" t="s">
        <v>755</v>
      </c>
      <c r="L35" s="182"/>
      <c r="M35" s="182"/>
      <c r="N35" s="181" t="str">
        <f>IF(OR(Tabla3[[#This Row],[META PROGRAMADA]]="",Tabla3[[#This Row],[META ALCANZADA]]=""),"",Tabla3[[#This Row],[META ALCANZADA]]/Tabla3[[#This Row],[META PROGRAMADA]])</f>
        <v/>
      </c>
      <c r="O35" s="198">
        <v>0.4</v>
      </c>
      <c r="P35" s="182"/>
      <c r="Q35" s="181" t="str">
        <f>IF(OR(Tabla3[[#This Row],[META PROGRAMADA2]]="",Tabla3[[#This Row],[META ALCANZADA2]]=""),"",Tabla3[[#This Row],[META ALCANZADA2]]/Tabla3[[#This Row],[META PROGRAMADA2]])</f>
        <v/>
      </c>
      <c r="R35" s="198">
        <v>0.4</v>
      </c>
      <c r="S35" s="182"/>
      <c r="T35" s="181" t="str">
        <f>IF(OR(Tabla3[[#This Row],[META PROGRAMADA3]]="",Tabla3[[#This Row],[META ALCANZADA3]]=""),"",Tabla3[[#This Row],[META ALCANZADA3]]/Tabla3[[#This Row],[META PROGRAMADA3]])</f>
        <v/>
      </c>
      <c r="U35" s="198">
        <v>0.4</v>
      </c>
      <c r="V35" s="182"/>
      <c r="W35" s="181" t="str">
        <f>IF(OR(Tabla3[[#This Row],[META PROGRAMADA4]]="",Tabla3[[#This Row],[META ALCANZADA4]]=""),"",Tabla3[[#This Row],[META ALCANZADA4]]/Tabla3[[#This Row],[META PROGRAMADA4]])</f>
        <v/>
      </c>
      <c r="X35" s="198">
        <v>0.4</v>
      </c>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row>
    <row r="36" spans="1:67" s="165" customFormat="1" ht="58.5" customHeight="1" x14ac:dyDescent="0.2">
      <c r="A36" s="169" t="s">
        <v>187</v>
      </c>
      <c r="B36" s="106" t="s">
        <v>707</v>
      </c>
      <c r="C36" s="170" t="s">
        <v>493</v>
      </c>
      <c r="D36" s="171" t="s">
        <v>236</v>
      </c>
      <c r="E36" s="239" t="s">
        <v>27</v>
      </c>
      <c r="F36" s="239" t="s">
        <v>66</v>
      </c>
      <c r="G36" s="176" t="s">
        <v>717</v>
      </c>
      <c r="H36" s="239" t="s">
        <v>718</v>
      </c>
      <c r="I36" s="239"/>
      <c r="J36" s="188" t="s">
        <v>239</v>
      </c>
      <c r="K36" s="180" t="s">
        <v>757</v>
      </c>
      <c r="L36" s="182"/>
      <c r="M36" s="182"/>
      <c r="N36" s="181" t="str">
        <f>IF(OR(Tabla3[[#This Row],[META PROGRAMADA]]="",Tabla3[[#This Row],[META ALCANZADA]]=""),"",Tabla3[[#This Row],[META ALCANZADA]]/Tabla3[[#This Row],[META PROGRAMADA]])</f>
        <v/>
      </c>
      <c r="O36" s="198">
        <v>1</v>
      </c>
      <c r="P36" s="181"/>
      <c r="Q36" s="181" t="str">
        <f>IF(OR(Tabla3[[#This Row],[META PROGRAMADA2]]="",Tabla3[[#This Row],[META ALCANZADA2]]=""),"",Tabla3[[#This Row],[META ALCANZADA2]]/Tabla3[[#This Row],[META PROGRAMADA2]])</f>
        <v/>
      </c>
      <c r="R36" s="198">
        <v>1</v>
      </c>
      <c r="S36" s="144"/>
      <c r="T36" s="181" t="str">
        <f>IF(OR(Tabla3[[#This Row],[META PROGRAMADA3]]="",Tabla3[[#This Row],[META ALCANZADA3]]=""),"",Tabla3[[#This Row],[META ALCANZADA3]]/Tabla3[[#This Row],[META PROGRAMADA3]])</f>
        <v/>
      </c>
      <c r="U36" s="198">
        <v>1</v>
      </c>
      <c r="V36" s="144"/>
      <c r="W36" s="181" t="str">
        <f>IF(OR(Tabla3[[#This Row],[META PROGRAMADA4]]="",Tabla3[[#This Row],[META ALCANZADA4]]=""),"",Tabla3[[#This Row],[META ALCANZADA4]]/Tabla3[[#This Row],[META PROGRAMADA4]])</f>
        <v/>
      </c>
      <c r="X36" s="198">
        <v>1</v>
      </c>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c r="BL36" s="164"/>
      <c r="BM36" s="164"/>
      <c r="BN36" s="164"/>
      <c r="BO36" s="164"/>
    </row>
    <row r="37" spans="1:67" s="165" customFormat="1" ht="58.5" customHeight="1" x14ac:dyDescent="0.2">
      <c r="A37" s="169" t="s">
        <v>184</v>
      </c>
      <c r="B37" s="170" t="s">
        <v>319</v>
      </c>
      <c r="C37" s="170" t="s">
        <v>152</v>
      </c>
      <c r="D37" s="171" t="s">
        <v>236</v>
      </c>
      <c r="E37" s="239" t="s">
        <v>27</v>
      </c>
      <c r="F37" s="239" t="s">
        <v>67</v>
      </c>
      <c r="G37" s="251" t="s">
        <v>852</v>
      </c>
      <c r="H37" s="239" t="s">
        <v>719</v>
      </c>
      <c r="I37" s="239"/>
      <c r="J37" s="188" t="s">
        <v>259</v>
      </c>
      <c r="K37" s="180" t="s">
        <v>754</v>
      </c>
      <c r="L37" s="198"/>
      <c r="M37" s="182"/>
      <c r="N37" s="181" t="str">
        <f>IF(OR(Tabla3[[#This Row],[META PROGRAMADA]]="",Tabla3[[#This Row],[META ALCANZADA]]=""),"",Tabla3[[#This Row],[META ALCANZADA]]/Tabla3[[#This Row],[META PROGRAMADA]])</f>
        <v/>
      </c>
      <c r="O37" s="198"/>
      <c r="P37" s="181"/>
      <c r="Q37" s="181" t="str">
        <f>IF(OR(Tabla3[[#This Row],[META PROGRAMADA2]]="",Tabla3[[#This Row],[META ALCANZADA2]]=""),"",Tabla3[[#This Row],[META ALCANZADA2]]/Tabla3[[#This Row],[META PROGRAMADA2]])</f>
        <v/>
      </c>
      <c r="R37" s="198">
        <v>1</v>
      </c>
      <c r="S37" s="144"/>
      <c r="T37" s="181" t="str">
        <f>IF(OR(Tabla3[[#This Row],[META PROGRAMADA3]]="",Tabla3[[#This Row],[META ALCANZADA3]]=""),"",Tabla3[[#This Row],[META ALCANZADA3]]/Tabla3[[#This Row],[META PROGRAMADA3]])</f>
        <v/>
      </c>
      <c r="U37" s="198">
        <v>1</v>
      </c>
      <c r="V37" s="144"/>
      <c r="W37" s="181" t="str">
        <f>IF(OR(Tabla3[[#This Row],[META PROGRAMADA4]]="",Tabla3[[#This Row],[META ALCANZADA4]]=""),"",Tabla3[[#This Row],[META ALCANZADA4]]/Tabla3[[#This Row],[META PROGRAMADA4]])</f>
        <v/>
      </c>
      <c r="X37" s="189">
        <v>1</v>
      </c>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row>
    <row r="38" spans="1:67" s="165" customFormat="1" ht="58.5" customHeight="1" x14ac:dyDescent="0.2">
      <c r="A38" s="169" t="s">
        <v>184</v>
      </c>
      <c r="B38" s="170" t="s">
        <v>319</v>
      </c>
      <c r="C38" s="170" t="s">
        <v>153</v>
      </c>
      <c r="D38" s="171" t="s">
        <v>236</v>
      </c>
      <c r="E38" s="239" t="s">
        <v>27</v>
      </c>
      <c r="F38" s="239" t="s">
        <v>67</v>
      </c>
      <c r="G38" s="252" t="s">
        <v>720</v>
      </c>
      <c r="H38" s="253" t="s">
        <v>721</v>
      </c>
      <c r="I38" s="239"/>
      <c r="J38" s="188" t="s">
        <v>239</v>
      </c>
      <c r="K38" s="180" t="s">
        <v>758</v>
      </c>
      <c r="L38" s="250">
        <v>1</v>
      </c>
      <c r="M38" s="182"/>
      <c r="N38" s="181" t="str">
        <f>IF(OR(Tabla3[[#This Row],[META PROGRAMADA]]="",Tabla3[[#This Row],[META ALCANZADA]]=""),"",Tabla3[[#This Row],[META ALCANZADA]]/Tabla3[[#This Row],[META PROGRAMADA]])</f>
        <v/>
      </c>
      <c r="O38" s="250">
        <v>1</v>
      </c>
      <c r="P38" s="182"/>
      <c r="Q38" s="181" t="str">
        <f>IF(OR(Tabla3[[#This Row],[META PROGRAMADA2]]="",Tabla3[[#This Row],[META ALCANZADA2]]=""),"",Tabla3[[#This Row],[META ALCANZADA2]]/Tabla3[[#This Row],[META PROGRAMADA2]])</f>
        <v/>
      </c>
      <c r="R38" s="250">
        <v>1</v>
      </c>
      <c r="S38" s="182"/>
      <c r="T38" s="181" t="str">
        <f>IF(OR(Tabla3[[#This Row],[META PROGRAMADA3]]="",Tabla3[[#This Row],[META ALCANZADA3]]=""),"",Tabla3[[#This Row],[META ALCANZADA3]]/Tabla3[[#This Row],[META PROGRAMADA3]])</f>
        <v/>
      </c>
      <c r="U38" s="250">
        <v>1</v>
      </c>
      <c r="V38" s="182"/>
      <c r="W38" s="181" t="str">
        <f>IF(OR(Tabla3[[#This Row],[META PROGRAMADA4]]="",Tabla3[[#This Row],[META ALCANZADA4]]=""),"",Tabla3[[#This Row],[META ALCANZADA4]]/Tabla3[[#This Row],[META PROGRAMADA4]])</f>
        <v/>
      </c>
      <c r="X38" s="189">
        <v>1</v>
      </c>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row>
    <row r="39" spans="1:67" s="152" customFormat="1" ht="58.5" customHeight="1" x14ac:dyDescent="0.2">
      <c r="A39" s="169" t="s">
        <v>184</v>
      </c>
      <c r="B39" s="170" t="s">
        <v>898</v>
      </c>
      <c r="C39" s="170" t="s">
        <v>487</v>
      </c>
      <c r="D39" s="171" t="s">
        <v>205</v>
      </c>
      <c r="E39" s="239" t="s">
        <v>31</v>
      </c>
      <c r="F39" s="176" t="s">
        <v>66</v>
      </c>
      <c r="G39" s="254" t="s">
        <v>722</v>
      </c>
      <c r="H39" s="237" t="s">
        <v>723</v>
      </c>
      <c r="I39" s="239"/>
      <c r="J39" s="188" t="s">
        <v>243</v>
      </c>
      <c r="K39" s="180" t="s">
        <v>759</v>
      </c>
      <c r="L39" s="182">
        <v>3</v>
      </c>
      <c r="M39" s="182">
        <v>3</v>
      </c>
      <c r="N39" s="181">
        <f>IF(OR(Tabla3[[#This Row],[META PROGRAMADA]]="",Tabla3[[#This Row],[META ALCANZADA]]=""),"",Tabla3[[#This Row],[META ALCANZADA]]/Tabla3[[#This Row],[META PROGRAMADA]])</f>
        <v>1</v>
      </c>
      <c r="O39" s="180">
        <v>4</v>
      </c>
      <c r="P39" s="182"/>
      <c r="Q39" s="181" t="str">
        <f>IF(OR(Tabla3[[#This Row],[META PROGRAMADA2]]="",Tabla3[[#This Row],[META ALCANZADA2]]=""),"",Tabla3[[#This Row],[META ALCANZADA2]]/Tabla3[[#This Row],[META PROGRAMADA2]])</f>
        <v/>
      </c>
      <c r="R39" s="180">
        <v>0</v>
      </c>
      <c r="S39" s="182"/>
      <c r="T39" s="181" t="str">
        <f>IF(OR(Tabla3[[#This Row],[META PROGRAMADA3]]="",Tabla3[[#This Row],[META ALCANZADA3]]=""),"",Tabla3[[#This Row],[META ALCANZADA3]]/Tabla3[[#This Row],[META PROGRAMADA3]])</f>
        <v/>
      </c>
      <c r="U39" s="180">
        <v>0</v>
      </c>
      <c r="V39" s="182"/>
      <c r="W39" s="181" t="str">
        <f>IF(OR(Tabla3[[#This Row],[META PROGRAMADA4]]="",Tabla3[[#This Row],[META ALCANZADA4]]=""),"",Tabla3[[#This Row],[META ALCANZADA4]]/Tabla3[[#This Row],[META PROGRAMADA4]])</f>
        <v/>
      </c>
      <c r="X39" s="150">
        <v>7</v>
      </c>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row>
    <row r="40" spans="1:67" s="165" customFormat="1" ht="58.5" customHeight="1" x14ac:dyDescent="0.2">
      <c r="A40" s="169" t="s">
        <v>184</v>
      </c>
      <c r="B40" s="170" t="s">
        <v>898</v>
      </c>
      <c r="C40" s="170" t="s">
        <v>487</v>
      </c>
      <c r="D40" s="171" t="s">
        <v>205</v>
      </c>
      <c r="E40" s="239" t="s">
        <v>31</v>
      </c>
      <c r="F40" s="176" t="s">
        <v>66</v>
      </c>
      <c r="G40" s="254" t="s">
        <v>724</v>
      </c>
      <c r="H40" s="237" t="s">
        <v>725</v>
      </c>
      <c r="I40" s="239"/>
      <c r="J40" s="188" t="s">
        <v>243</v>
      </c>
      <c r="K40" s="180" t="s">
        <v>759</v>
      </c>
      <c r="L40" s="182"/>
      <c r="M40" s="180"/>
      <c r="N40" s="181" t="str">
        <f>IF(OR(Tabla3[[#This Row],[META PROGRAMADA]]="",Tabla3[[#This Row],[META ALCANZADA]]=""),"",Tabla3[[#This Row],[META ALCANZADA]]/Tabla3[[#This Row],[META PROGRAMADA]])</f>
        <v/>
      </c>
      <c r="O40" s="182">
        <v>1</v>
      </c>
      <c r="P40" s="182"/>
      <c r="Q40" s="181" t="str">
        <f>IF(OR(Tabla3[[#This Row],[META PROGRAMADA2]]="",Tabla3[[#This Row],[META ALCANZADA2]]=""),"",Tabla3[[#This Row],[META ALCANZADA2]]/Tabla3[[#This Row],[META PROGRAMADA2]])</f>
        <v/>
      </c>
      <c r="R40" s="182">
        <v>0</v>
      </c>
      <c r="S40" s="182"/>
      <c r="T40" s="181" t="str">
        <f>IF(OR(Tabla3[[#This Row],[META PROGRAMADA3]]="",Tabla3[[#This Row],[META ALCANZADA3]]=""),"",Tabla3[[#This Row],[META ALCANZADA3]]/Tabla3[[#This Row],[META PROGRAMADA3]])</f>
        <v/>
      </c>
      <c r="U40" s="182">
        <v>0</v>
      </c>
      <c r="V40" s="182"/>
      <c r="W40" s="181" t="str">
        <f>IF(OR(Tabla3[[#This Row],[META PROGRAMADA4]]="",Tabla3[[#This Row],[META ALCANZADA4]]=""),"",Tabla3[[#This Row],[META ALCANZADA4]]/Tabla3[[#This Row],[META PROGRAMADA4]])</f>
        <v/>
      </c>
      <c r="X40" s="174">
        <v>1</v>
      </c>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c r="BM40" s="164"/>
      <c r="BN40" s="164"/>
      <c r="BO40" s="164"/>
    </row>
    <row r="41" spans="1:67" s="165" customFormat="1" ht="58.5" customHeight="1" x14ac:dyDescent="0.2">
      <c r="A41" s="169" t="s">
        <v>184</v>
      </c>
      <c r="B41" s="170" t="s">
        <v>898</v>
      </c>
      <c r="C41" s="170" t="s">
        <v>487</v>
      </c>
      <c r="D41" s="171" t="s">
        <v>205</v>
      </c>
      <c r="E41" s="239" t="s">
        <v>31</v>
      </c>
      <c r="F41" s="176" t="s">
        <v>66</v>
      </c>
      <c r="G41" s="254" t="s">
        <v>726</v>
      </c>
      <c r="H41" s="237" t="s">
        <v>727</v>
      </c>
      <c r="I41" s="239"/>
      <c r="J41" s="188" t="s">
        <v>243</v>
      </c>
      <c r="K41" s="182" t="s">
        <v>760</v>
      </c>
      <c r="L41" s="182">
        <v>5</v>
      </c>
      <c r="M41" s="180">
        <v>5</v>
      </c>
      <c r="N41" s="181">
        <f>IF(OR(Tabla3[[#This Row],[META PROGRAMADA]]="",Tabla3[[#This Row],[META ALCANZADA]]=""),"",Tabla3[[#This Row],[META ALCANZADA]]/Tabla3[[#This Row],[META PROGRAMADA]])</f>
        <v>1</v>
      </c>
      <c r="O41" s="182">
        <v>8</v>
      </c>
      <c r="P41" s="182"/>
      <c r="Q41" s="181" t="str">
        <f>IF(OR(Tabla3[[#This Row],[META PROGRAMADA2]]="",Tabla3[[#This Row],[META ALCANZADA2]]=""),"",Tabla3[[#This Row],[META ALCANZADA2]]/Tabla3[[#This Row],[META PROGRAMADA2]])</f>
        <v/>
      </c>
      <c r="R41" s="182">
        <v>8</v>
      </c>
      <c r="S41" s="182"/>
      <c r="T41" s="181" t="str">
        <f>IF(OR(Tabla3[[#This Row],[META PROGRAMADA3]]="",Tabla3[[#This Row],[META ALCANZADA3]]=""),"",Tabla3[[#This Row],[META ALCANZADA3]]/Tabla3[[#This Row],[META PROGRAMADA3]])</f>
        <v/>
      </c>
      <c r="U41" s="182">
        <v>8</v>
      </c>
      <c r="V41" s="182"/>
      <c r="W41" s="181" t="str">
        <f>IF(OR(Tabla3[[#This Row],[META PROGRAMADA4]]="",Tabla3[[#This Row],[META ALCANZADA4]]=""),"",Tabla3[[#This Row],[META ALCANZADA4]]/Tabla3[[#This Row],[META PROGRAMADA4]])</f>
        <v/>
      </c>
      <c r="X41" s="174">
        <v>29</v>
      </c>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c r="BM41" s="164"/>
      <c r="BN41" s="164"/>
      <c r="BO41" s="164"/>
    </row>
    <row r="42" spans="1:67" s="165" customFormat="1" ht="58.5" customHeight="1" x14ac:dyDescent="0.2">
      <c r="A42" s="169" t="s">
        <v>184</v>
      </c>
      <c r="B42" s="170" t="s">
        <v>898</v>
      </c>
      <c r="C42" s="170" t="s">
        <v>487</v>
      </c>
      <c r="D42" s="171" t="s">
        <v>205</v>
      </c>
      <c r="E42" s="239" t="s">
        <v>31</v>
      </c>
      <c r="F42" s="176" t="s">
        <v>66</v>
      </c>
      <c r="G42" s="254" t="s">
        <v>728</v>
      </c>
      <c r="H42" s="237" t="s">
        <v>729</v>
      </c>
      <c r="I42" s="239"/>
      <c r="J42" s="188" t="s">
        <v>243</v>
      </c>
      <c r="K42" s="182" t="s">
        <v>760</v>
      </c>
      <c r="L42" s="180"/>
      <c r="M42" s="180" t="s">
        <v>316</v>
      </c>
      <c r="N42" s="181" t="str">
        <f>IF(OR(Tabla3[[#This Row],[META PROGRAMADA]]="",Tabla3[[#This Row],[META ALCANZADA]]=""),"",Tabla3[[#This Row],[META ALCANZADA]]/Tabla3[[#This Row],[META PROGRAMADA]])</f>
        <v/>
      </c>
      <c r="O42" s="180">
        <v>50</v>
      </c>
      <c r="P42" s="182"/>
      <c r="Q42" s="181" t="str">
        <f>IF(OR(Tabla3[[#This Row],[META PROGRAMADA2]]="",Tabla3[[#This Row],[META ALCANZADA2]]=""),"",Tabla3[[#This Row],[META ALCANZADA2]]/Tabla3[[#This Row],[META PROGRAMADA2]])</f>
        <v/>
      </c>
      <c r="R42" s="180">
        <v>70</v>
      </c>
      <c r="S42" s="182"/>
      <c r="T42" s="181" t="str">
        <f>IF(OR(Tabla3[[#This Row],[META PROGRAMADA3]]="",Tabla3[[#This Row],[META ALCANZADA3]]=""),"",Tabla3[[#This Row],[META ALCANZADA3]]/Tabla3[[#This Row],[META PROGRAMADA3]])</f>
        <v/>
      </c>
      <c r="U42" s="180">
        <v>80</v>
      </c>
      <c r="V42" s="182"/>
      <c r="W42" s="181" t="str">
        <f>IF(OR(Tabla3[[#This Row],[META PROGRAMADA4]]="",Tabla3[[#This Row],[META ALCANZADA4]]=""),"",Tabla3[[#This Row],[META ALCANZADA4]]/Tabla3[[#This Row],[META PROGRAMADA4]])</f>
        <v/>
      </c>
      <c r="X42" s="174">
        <v>200</v>
      </c>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c r="BM42" s="164"/>
      <c r="BN42" s="164"/>
      <c r="BO42" s="164"/>
    </row>
    <row r="43" spans="1:67" s="165" customFormat="1" ht="58.5" customHeight="1" x14ac:dyDescent="0.2">
      <c r="A43" s="169" t="s">
        <v>184</v>
      </c>
      <c r="B43" s="170" t="s">
        <v>898</v>
      </c>
      <c r="C43" s="170" t="s">
        <v>487</v>
      </c>
      <c r="D43" s="171" t="s">
        <v>205</v>
      </c>
      <c r="E43" s="239" t="s">
        <v>31</v>
      </c>
      <c r="F43" s="176" t="s">
        <v>66</v>
      </c>
      <c r="G43" s="237" t="s">
        <v>730</v>
      </c>
      <c r="H43" s="237" t="s">
        <v>731</v>
      </c>
      <c r="I43" s="239"/>
      <c r="J43" s="188" t="s">
        <v>243</v>
      </c>
      <c r="K43" s="182" t="s">
        <v>761</v>
      </c>
      <c r="L43" s="180"/>
      <c r="M43" s="180" t="s">
        <v>316</v>
      </c>
      <c r="N43" s="181" t="str">
        <f>IF(OR(Tabla3[[#This Row],[META PROGRAMADA]]="",Tabla3[[#This Row],[META ALCANZADA]]=""),"",Tabla3[[#This Row],[META ALCANZADA]]/Tabla3[[#This Row],[META PROGRAMADA]])</f>
        <v/>
      </c>
      <c r="O43" s="182">
        <v>1</v>
      </c>
      <c r="P43" s="182"/>
      <c r="Q43" s="181" t="str">
        <f>IF(OR(Tabla3[[#This Row],[META PROGRAMADA2]]="",Tabla3[[#This Row],[META ALCANZADA2]]=""),"",Tabla3[[#This Row],[META ALCANZADA2]]/Tabla3[[#This Row],[META PROGRAMADA2]])</f>
        <v/>
      </c>
      <c r="R43" s="182"/>
      <c r="S43" s="182"/>
      <c r="T43" s="181" t="str">
        <f>IF(OR(Tabla3[[#This Row],[META PROGRAMADA3]]="",Tabla3[[#This Row],[META ALCANZADA3]]=""),"",Tabla3[[#This Row],[META ALCANZADA3]]/Tabla3[[#This Row],[META PROGRAMADA3]])</f>
        <v/>
      </c>
      <c r="U43" s="182">
        <v>0</v>
      </c>
      <c r="V43" s="182"/>
      <c r="W43" s="181" t="str">
        <f>IF(OR(Tabla3[[#This Row],[META PROGRAMADA4]]="",Tabla3[[#This Row],[META ALCANZADA4]]=""),"",Tabla3[[#This Row],[META ALCANZADA4]]/Tabla3[[#This Row],[META PROGRAMADA4]])</f>
        <v/>
      </c>
      <c r="X43" s="174">
        <v>1</v>
      </c>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row>
    <row r="44" spans="1:67" s="165" customFormat="1" ht="58.5" customHeight="1" x14ac:dyDescent="0.2">
      <c r="A44" s="169" t="s">
        <v>184</v>
      </c>
      <c r="B44" s="170" t="s">
        <v>898</v>
      </c>
      <c r="C44" s="170" t="s">
        <v>176</v>
      </c>
      <c r="D44" s="171" t="s">
        <v>205</v>
      </c>
      <c r="E44" s="239" t="s">
        <v>31</v>
      </c>
      <c r="F44" s="239" t="s">
        <v>66</v>
      </c>
      <c r="G44" s="254" t="s">
        <v>732</v>
      </c>
      <c r="H44" s="237" t="s">
        <v>733</v>
      </c>
      <c r="I44" s="239"/>
      <c r="J44" s="188" t="s">
        <v>243</v>
      </c>
      <c r="K44" s="180" t="s">
        <v>762</v>
      </c>
      <c r="L44" s="182"/>
      <c r="M44" s="182"/>
      <c r="N44" s="181" t="str">
        <f>IF(OR(Tabla3[[#This Row],[META PROGRAMADA]]="",Tabla3[[#This Row],[META ALCANZADA]]=""),"",Tabla3[[#This Row],[META ALCANZADA]]/Tabla3[[#This Row],[META PROGRAMADA]])</f>
        <v/>
      </c>
      <c r="O44" s="180">
        <v>7</v>
      </c>
      <c r="P44" s="182"/>
      <c r="Q44" s="181" t="str">
        <f>IF(OR(Tabla3[[#This Row],[META PROGRAMADA2]]="",Tabla3[[#This Row],[META ALCANZADA2]]=""),"",Tabla3[[#This Row],[META ALCANZADA2]]/Tabla3[[#This Row],[META PROGRAMADA2]])</f>
        <v/>
      </c>
      <c r="R44" s="182">
        <v>0</v>
      </c>
      <c r="S44" s="182"/>
      <c r="T44" s="181" t="str">
        <f>IF(OR(Tabla3[[#This Row],[META PROGRAMADA3]]="",Tabla3[[#This Row],[META ALCANZADA3]]=""),"",Tabla3[[#This Row],[META ALCANZADA3]]/Tabla3[[#This Row],[META PROGRAMADA3]])</f>
        <v/>
      </c>
      <c r="U44" s="180">
        <v>0</v>
      </c>
      <c r="V44" s="182"/>
      <c r="W44" s="181" t="str">
        <f>IF(OR(Tabla3[[#This Row],[META PROGRAMADA4]]="",Tabla3[[#This Row],[META ALCANZADA4]]=""),"",Tabla3[[#This Row],[META ALCANZADA4]]/Tabla3[[#This Row],[META PROGRAMADA4]])</f>
        <v/>
      </c>
      <c r="X44" s="174">
        <v>7</v>
      </c>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row>
    <row r="45" spans="1:67" s="165" customFormat="1" ht="58.5" customHeight="1" x14ac:dyDescent="0.2">
      <c r="A45" s="169" t="s">
        <v>184</v>
      </c>
      <c r="B45" s="170" t="s">
        <v>898</v>
      </c>
      <c r="C45" s="170" t="s">
        <v>176</v>
      </c>
      <c r="D45" s="171" t="s">
        <v>205</v>
      </c>
      <c r="E45" s="239" t="s">
        <v>31</v>
      </c>
      <c r="F45" s="239" t="s">
        <v>66</v>
      </c>
      <c r="G45" s="254" t="s">
        <v>734</v>
      </c>
      <c r="H45" s="237" t="s">
        <v>735</v>
      </c>
      <c r="I45" s="239"/>
      <c r="J45" s="180" t="s">
        <v>243</v>
      </c>
      <c r="K45" s="180" t="s">
        <v>762</v>
      </c>
      <c r="L45" s="182"/>
      <c r="M45" s="182"/>
      <c r="N45" s="181" t="str">
        <f>IF(OR(Tabla3[[#This Row],[META PROGRAMADA]]="",Tabla3[[#This Row],[META ALCANZADA]]=""),"",Tabla3[[#This Row],[META ALCANZADA]]/Tabla3[[#This Row],[META PROGRAMADA]])</f>
        <v/>
      </c>
      <c r="O45" s="180">
        <v>5</v>
      </c>
      <c r="P45" s="182"/>
      <c r="Q45" s="181" t="str">
        <f>IF(OR(Tabla3[[#This Row],[META PROGRAMADA2]]="",Tabla3[[#This Row],[META ALCANZADA2]]=""),"",Tabla3[[#This Row],[META ALCANZADA2]]/Tabla3[[#This Row],[META PROGRAMADA2]])</f>
        <v/>
      </c>
      <c r="R45" s="182">
        <v>0</v>
      </c>
      <c r="S45" s="182"/>
      <c r="T45" s="181" t="str">
        <f>IF(OR(Tabla3[[#This Row],[META PROGRAMADA3]]="",Tabla3[[#This Row],[META ALCANZADA3]]=""),"",Tabla3[[#This Row],[META ALCANZADA3]]/Tabla3[[#This Row],[META PROGRAMADA3]])</f>
        <v/>
      </c>
      <c r="U45" s="180">
        <v>0</v>
      </c>
      <c r="V45" s="182"/>
      <c r="W45" s="181" t="str">
        <f>IF(OR(Tabla3[[#This Row],[META PROGRAMADA4]]="",Tabla3[[#This Row],[META ALCANZADA4]]=""),"",Tabla3[[#This Row],[META ALCANZADA4]]/Tabla3[[#This Row],[META PROGRAMADA4]])</f>
        <v/>
      </c>
      <c r="X45" s="174">
        <v>5</v>
      </c>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c r="BM45" s="164"/>
      <c r="BN45" s="164"/>
      <c r="BO45" s="164"/>
    </row>
    <row r="46" spans="1:67" s="233" customFormat="1" ht="58.5" customHeight="1" x14ac:dyDescent="0.2">
      <c r="A46" s="230" t="s">
        <v>184</v>
      </c>
      <c r="B46" s="230" t="s">
        <v>902</v>
      </c>
      <c r="C46" s="230" t="s">
        <v>874</v>
      </c>
      <c r="D46" s="230" t="s">
        <v>206</v>
      </c>
      <c r="E46" s="231" t="s">
        <v>41</v>
      </c>
      <c r="F46" s="231" t="s">
        <v>67</v>
      </c>
      <c r="G46" s="263" t="s">
        <v>875</v>
      </c>
      <c r="H46" s="263" t="s">
        <v>876</v>
      </c>
      <c r="I46" s="239"/>
      <c r="J46" s="303" t="s">
        <v>242</v>
      </c>
      <c r="K46" s="304" t="s">
        <v>877</v>
      </c>
      <c r="L46" s="282"/>
      <c r="M46" s="282"/>
      <c r="N46" s="181" t="str">
        <f>IF(OR(Tabla3[[#This Row],[META PROGRAMADA]]="",Tabla3[[#This Row],[META ALCANZADA]]=""),"",Tabla3[[#This Row],[META ALCANZADA]]/Tabla3[[#This Row],[META PROGRAMADA]])</f>
        <v/>
      </c>
      <c r="O46" s="282">
        <v>1</v>
      </c>
      <c r="P46" s="282"/>
      <c r="Q46" s="181" t="str">
        <f>IF(OR(Tabla3[[#This Row],[META PROGRAMADA2]]="",Tabla3[[#This Row],[META ALCANZADA2]]=""),"",Tabla3[[#This Row],[META ALCANZADA2]]/Tabla3[[#This Row],[META PROGRAMADA2]])</f>
        <v/>
      </c>
      <c r="R46" s="282">
        <v>1</v>
      </c>
      <c r="S46" s="282"/>
      <c r="T46" s="181" t="str">
        <f>IF(OR(Tabla3[[#This Row],[META PROGRAMADA3]]="",Tabla3[[#This Row],[META ALCANZADA3]]=""),"",Tabla3[[#This Row],[META ALCANZADA3]]/Tabla3[[#This Row],[META PROGRAMADA3]])</f>
        <v/>
      </c>
      <c r="U46" s="282">
        <v>1</v>
      </c>
      <c r="V46" s="282"/>
      <c r="W46" s="181" t="str">
        <f>IF(OR(Tabla3[[#This Row],[META PROGRAMADA4]]="",Tabla3[[#This Row],[META ALCANZADA4]]=""),"",Tabla3[[#This Row],[META ALCANZADA4]]/Tabla3[[#This Row],[META PROGRAMADA4]])</f>
        <v/>
      </c>
      <c r="X46" s="283">
        <v>1</v>
      </c>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row>
    <row r="47" spans="1:67" s="165" customFormat="1" ht="58.5" customHeight="1" x14ac:dyDescent="0.2">
      <c r="A47" s="230" t="s">
        <v>184</v>
      </c>
      <c r="B47" s="230" t="s">
        <v>902</v>
      </c>
      <c r="C47" s="230" t="s">
        <v>874</v>
      </c>
      <c r="D47" s="230" t="s">
        <v>206</v>
      </c>
      <c r="E47" s="231" t="s">
        <v>41</v>
      </c>
      <c r="F47" s="231" t="s">
        <v>67</v>
      </c>
      <c r="G47" s="263" t="s">
        <v>878</v>
      </c>
      <c r="H47" s="263" t="s">
        <v>879</v>
      </c>
      <c r="I47" s="239"/>
      <c r="J47" s="303" t="s">
        <v>242</v>
      </c>
      <c r="K47" s="304" t="s">
        <v>782</v>
      </c>
      <c r="L47" s="282"/>
      <c r="M47" s="282"/>
      <c r="N47" s="181" t="str">
        <f>IF(OR(Tabla3[[#This Row],[META PROGRAMADA]]="",Tabla3[[#This Row],[META ALCANZADA]]=""),"",Tabla3[[#This Row],[META ALCANZADA]]/Tabla3[[#This Row],[META PROGRAMADA]])</f>
        <v/>
      </c>
      <c r="O47" s="282">
        <v>0.2</v>
      </c>
      <c r="P47" s="282"/>
      <c r="Q47" s="181" t="str">
        <f>IF(OR(Tabla3[[#This Row],[META PROGRAMADA2]]="",Tabla3[[#This Row],[META ALCANZADA2]]=""),"",Tabla3[[#This Row],[META ALCANZADA2]]/Tabla3[[#This Row],[META PROGRAMADA2]])</f>
        <v/>
      </c>
      <c r="R47" s="282">
        <v>0.8</v>
      </c>
      <c r="S47" s="282"/>
      <c r="T47" s="181" t="str">
        <f>IF(OR(Tabla3[[#This Row],[META PROGRAMADA3]]="",Tabla3[[#This Row],[META ALCANZADA3]]=""),"",Tabla3[[#This Row],[META ALCANZADA3]]/Tabla3[[#This Row],[META PROGRAMADA3]])</f>
        <v/>
      </c>
      <c r="U47" s="282"/>
      <c r="V47" s="282"/>
      <c r="W47" s="181" t="str">
        <f>IF(OR(Tabla3[[#This Row],[META PROGRAMADA4]]="",Tabla3[[#This Row],[META ALCANZADA4]]=""),"",Tabla3[[#This Row],[META ALCANZADA4]]/Tabla3[[#This Row],[META PROGRAMADA4]])</f>
        <v/>
      </c>
      <c r="X47" s="200">
        <v>1</v>
      </c>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c r="BM47" s="164"/>
      <c r="BN47" s="164"/>
      <c r="BO47" s="164"/>
    </row>
    <row r="48" spans="1:67" s="165" customFormat="1" ht="58.5" customHeight="1" x14ac:dyDescent="0.2">
      <c r="A48" s="230" t="s">
        <v>184</v>
      </c>
      <c r="B48" s="230" t="s">
        <v>902</v>
      </c>
      <c r="C48" s="230" t="s">
        <v>874</v>
      </c>
      <c r="D48" s="230" t="s">
        <v>206</v>
      </c>
      <c r="E48" s="231" t="s">
        <v>41</v>
      </c>
      <c r="F48" s="231" t="s">
        <v>67</v>
      </c>
      <c r="G48" s="263" t="s">
        <v>768</v>
      </c>
      <c r="H48" s="263" t="s">
        <v>880</v>
      </c>
      <c r="I48" s="239"/>
      <c r="J48" s="303" t="s">
        <v>242</v>
      </c>
      <c r="K48" s="304" t="s">
        <v>783</v>
      </c>
      <c r="L48" s="246">
        <v>24</v>
      </c>
      <c r="M48" s="246">
        <v>24</v>
      </c>
      <c r="N48" s="181">
        <f>IF(OR(Tabla3[[#This Row],[META PROGRAMADA]]="",Tabla3[[#This Row],[META ALCANZADA]]=""),"",Tabla3[[#This Row],[META ALCANZADA]]/Tabla3[[#This Row],[META PROGRAMADA]])</f>
        <v>1</v>
      </c>
      <c r="O48" s="246">
        <v>24</v>
      </c>
      <c r="P48" s="246"/>
      <c r="Q48" s="181" t="str">
        <f>IF(OR(Tabla3[[#This Row],[META PROGRAMADA2]]="",Tabla3[[#This Row],[META ALCANZADA2]]=""),"",Tabla3[[#This Row],[META ALCANZADA2]]/Tabla3[[#This Row],[META PROGRAMADA2]])</f>
        <v/>
      </c>
      <c r="R48" s="246">
        <v>24</v>
      </c>
      <c r="S48" s="246"/>
      <c r="T48" s="181" t="str">
        <f>IF(OR(Tabla3[[#This Row],[META PROGRAMADA3]]="",Tabla3[[#This Row],[META ALCANZADA3]]=""),"",Tabla3[[#This Row],[META ALCANZADA3]]/Tabla3[[#This Row],[META PROGRAMADA3]])</f>
        <v/>
      </c>
      <c r="U48" s="246">
        <v>24</v>
      </c>
      <c r="V48" s="246"/>
      <c r="W48" s="181" t="str">
        <f>IF(OR(Tabla3[[#This Row],[META PROGRAMADA4]]="",Tabla3[[#This Row],[META ALCANZADA4]]=""),"",Tabla3[[#This Row],[META ALCANZADA4]]/Tabla3[[#This Row],[META PROGRAMADA4]])</f>
        <v/>
      </c>
      <c r="X48" s="245">
        <v>72</v>
      </c>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c r="BM48" s="164"/>
      <c r="BN48" s="164"/>
      <c r="BO48" s="164"/>
    </row>
    <row r="49" spans="1:67" s="165" customFormat="1" ht="58.5" customHeight="1" x14ac:dyDescent="0.2">
      <c r="A49" s="230" t="s">
        <v>184</v>
      </c>
      <c r="B49" s="230" t="s">
        <v>902</v>
      </c>
      <c r="C49" s="230" t="s">
        <v>874</v>
      </c>
      <c r="D49" s="230" t="s">
        <v>206</v>
      </c>
      <c r="E49" s="231" t="s">
        <v>41</v>
      </c>
      <c r="F49" s="231" t="s">
        <v>67</v>
      </c>
      <c r="G49" s="263" t="s">
        <v>769</v>
      </c>
      <c r="H49" s="263" t="s">
        <v>770</v>
      </c>
      <c r="I49" s="239"/>
      <c r="J49" s="267" t="s">
        <v>242</v>
      </c>
      <c r="K49" s="245" t="s">
        <v>784</v>
      </c>
      <c r="L49" s="246">
        <v>2</v>
      </c>
      <c r="M49" s="246">
        <v>2</v>
      </c>
      <c r="N49" s="181">
        <f>IF(OR(Tabla3[[#This Row],[META PROGRAMADA]]="",Tabla3[[#This Row],[META ALCANZADA]]=""),"",Tabla3[[#This Row],[META ALCANZADA]]/Tabla3[[#This Row],[META PROGRAMADA]])</f>
        <v>1</v>
      </c>
      <c r="O49" s="246">
        <v>2</v>
      </c>
      <c r="P49" s="246"/>
      <c r="Q49" s="181" t="str">
        <f>IF(OR(Tabla3[[#This Row],[META PROGRAMADA2]]="",Tabla3[[#This Row],[META ALCANZADA2]]=""),"",Tabla3[[#This Row],[META ALCANZADA2]]/Tabla3[[#This Row],[META PROGRAMADA2]])</f>
        <v/>
      </c>
      <c r="R49" s="246">
        <v>2</v>
      </c>
      <c r="S49" s="246"/>
      <c r="T49" s="181" t="str">
        <f>IF(OR(Tabla3[[#This Row],[META PROGRAMADA3]]="",Tabla3[[#This Row],[META ALCANZADA3]]=""),"",Tabla3[[#This Row],[META ALCANZADA3]]/Tabla3[[#This Row],[META PROGRAMADA3]])</f>
        <v/>
      </c>
      <c r="U49" s="246">
        <v>2</v>
      </c>
      <c r="V49" s="246"/>
      <c r="W49" s="181" t="str">
        <f>IF(OR(Tabla3[[#This Row],[META PROGRAMADA4]]="",Tabla3[[#This Row],[META ALCANZADA4]]=""),"",Tabla3[[#This Row],[META ALCANZADA4]]/Tabla3[[#This Row],[META PROGRAMADA4]])</f>
        <v/>
      </c>
      <c r="X49" s="245">
        <v>6</v>
      </c>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row>
    <row r="50" spans="1:67" s="165" customFormat="1" ht="58.5" customHeight="1" x14ac:dyDescent="0.2">
      <c r="A50" s="230" t="s">
        <v>184</v>
      </c>
      <c r="B50" s="230" t="s">
        <v>902</v>
      </c>
      <c r="C50" s="230" t="s">
        <v>874</v>
      </c>
      <c r="D50" s="230" t="s">
        <v>206</v>
      </c>
      <c r="E50" s="231" t="s">
        <v>41</v>
      </c>
      <c r="F50" s="231" t="s">
        <v>67</v>
      </c>
      <c r="G50" s="231" t="s">
        <v>881</v>
      </c>
      <c r="H50" s="231" t="s">
        <v>882</v>
      </c>
      <c r="I50" s="239"/>
      <c r="J50" s="267" t="s">
        <v>242</v>
      </c>
      <c r="K50" s="245" t="s">
        <v>785</v>
      </c>
      <c r="L50" s="246">
        <v>39</v>
      </c>
      <c r="M50" s="246">
        <v>39</v>
      </c>
      <c r="N50" s="181">
        <f>IF(OR(Tabla3[[#This Row],[META PROGRAMADA]]="",Tabla3[[#This Row],[META ALCANZADA]]=""),"",Tabla3[[#This Row],[META ALCANZADA]]/Tabla3[[#This Row],[META PROGRAMADA]])</f>
        <v>1</v>
      </c>
      <c r="O50" s="246">
        <v>20</v>
      </c>
      <c r="P50" s="246"/>
      <c r="Q50" s="181" t="str">
        <f>IF(OR(Tabla3[[#This Row],[META PROGRAMADA2]]="",Tabla3[[#This Row],[META ALCANZADA2]]=""),"",Tabla3[[#This Row],[META ALCANZADA2]]/Tabla3[[#This Row],[META PROGRAMADA2]])</f>
        <v/>
      </c>
      <c r="R50" s="246">
        <v>20</v>
      </c>
      <c r="S50" s="246"/>
      <c r="T50" s="181" t="str">
        <f>IF(OR(Tabla3[[#This Row],[META PROGRAMADA3]]="",Tabla3[[#This Row],[META ALCANZADA3]]=""),"",Tabla3[[#This Row],[META ALCANZADA3]]/Tabla3[[#This Row],[META PROGRAMADA3]])</f>
        <v/>
      </c>
      <c r="U50" s="246">
        <v>20</v>
      </c>
      <c r="V50" s="246"/>
      <c r="W50" s="181" t="str">
        <f>IF(OR(Tabla3[[#This Row],[META PROGRAMADA4]]="",Tabla3[[#This Row],[META ALCANZADA4]]=""),"",Tabla3[[#This Row],[META ALCANZADA4]]/Tabla3[[#This Row],[META PROGRAMADA4]])</f>
        <v/>
      </c>
      <c r="X50" s="245">
        <v>60</v>
      </c>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row>
    <row r="51" spans="1:67" s="165" customFormat="1" ht="58.5" customHeight="1" x14ac:dyDescent="0.2">
      <c r="A51" s="230" t="s">
        <v>184</v>
      </c>
      <c r="B51" s="230" t="s">
        <v>902</v>
      </c>
      <c r="C51" s="230" t="s">
        <v>874</v>
      </c>
      <c r="D51" s="230" t="s">
        <v>206</v>
      </c>
      <c r="E51" s="231" t="s">
        <v>41</v>
      </c>
      <c r="F51" s="231" t="s">
        <v>67</v>
      </c>
      <c r="G51" s="231" t="s">
        <v>883</v>
      </c>
      <c r="H51" s="231" t="s">
        <v>884</v>
      </c>
      <c r="I51" s="239"/>
      <c r="J51" s="267" t="s">
        <v>242</v>
      </c>
      <c r="K51" s="245" t="s">
        <v>784</v>
      </c>
      <c r="L51" s="282"/>
      <c r="M51" s="282"/>
      <c r="N51" s="181" t="str">
        <f>IF(OR(Tabla3[[#This Row],[META PROGRAMADA]]="",Tabla3[[#This Row],[META ALCANZADA]]=""),"",Tabla3[[#This Row],[META ALCANZADA]]/Tabla3[[#This Row],[META PROGRAMADA]])</f>
        <v/>
      </c>
      <c r="O51" s="246">
        <v>1</v>
      </c>
      <c r="P51" s="282"/>
      <c r="Q51" s="181" t="str">
        <f>IF(OR(Tabla3[[#This Row],[META PROGRAMADA2]]="",Tabla3[[#This Row],[META ALCANZADA2]]=""),"",Tabla3[[#This Row],[META ALCANZADA2]]/Tabla3[[#This Row],[META PROGRAMADA2]])</f>
        <v/>
      </c>
      <c r="R51" s="246"/>
      <c r="S51" s="283"/>
      <c r="T51" s="181" t="str">
        <f>IF(OR(Tabla3[[#This Row],[META PROGRAMADA3]]="",Tabla3[[#This Row],[META ALCANZADA3]]=""),"",Tabla3[[#This Row],[META ALCANZADA3]]/Tabla3[[#This Row],[META PROGRAMADA3]])</f>
        <v/>
      </c>
      <c r="U51" s="246"/>
      <c r="V51" s="282"/>
      <c r="W51" s="181" t="str">
        <f>IF(OR(Tabla3[[#This Row],[META PROGRAMADA4]]="",Tabla3[[#This Row],[META ALCANZADA4]]=""),"",Tabla3[[#This Row],[META ALCANZADA4]]/Tabla3[[#This Row],[META PROGRAMADA4]])</f>
        <v/>
      </c>
      <c r="X51" s="246">
        <v>1</v>
      </c>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row>
    <row r="52" spans="1:67" s="165" customFormat="1" ht="58.5" customHeight="1" x14ac:dyDescent="0.2">
      <c r="A52" s="230" t="s">
        <v>184</v>
      </c>
      <c r="B52" s="230" t="s">
        <v>902</v>
      </c>
      <c r="C52" s="230" t="s">
        <v>874</v>
      </c>
      <c r="D52" s="230" t="s">
        <v>206</v>
      </c>
      <c r="E52" s="231" t="s">
        <v>41</v>
      </c>
      <c r="F52" s="231" t="s">
        <v>67</v>
      </c>
      <c r="G52" s="231" t="s">
        <v>885</v>
      </c>
      <c r="H52" s="231" t="s">
        <v>886</v>
      </c>
      <c r="I52" s="239"/>
      <c r="J52" s="267" t="s">
        <v>242</v>
      </c>
      <c r="K52" s="245" t="s">
        <v>780</v>
      </c>
      <c r="L52" s="282">
        <v>1</v>
      </c>
      <c r="M52" s="282">
        <v>1</v>
      </c>
      <c r="N52" s="181">
        <f>IF(OR(Tabla3[[#This Row],[META PROGRAMADA]]="",Tabla3[[#This Row],[META ALCANZADA]]=""),"",Tabla3[[#This Row],[META ALCANZADA]]/Tabla3[[#This Row],[META PROGRAMADA]])</f>
        <v>1</v>
      </c>
      <c r="O52" s="282">
        <v>1</v>
      </c>
      <c r="P52" s="246"/>
      <c r="Q52" s="181" t="str">
        <f>IF(OR(Tabla3[[#This Row],[META PROGRAMADA2]]="",Tabla3[[#This Row],[META ALCANZADA2]]=""),"",Tabla3[[#This Row],[META ALCANZADA2]]/Tabla3[[#This Row],[META PROGRAMADA2]])</f>
        <v/>
      </c>
      <c r="R52" s="282">
        <v>1</v>
      </c>
      <c r="S52" s="246"/>
      <c r="T52" s="181" t="str">
        <f>IF(OR(Tabla3[[#This Row],[META PROGRAMADA3]]="",Tabla3[[#This Row],[META ALCANZADA3]]=""),"",Tabla3[[#This Row],[META ALCANZADA3]]/Tabla3[[#This Row],[META PROGRAMADA3]])</f>
        <v/>
      </c>
      <c r="U52" s="282">
        <v>1</v>
      </c>
      <c r="V52" s="246"/>
      <c r="W52" s="181" t="str">
        <f>IF(OR(Tabla3[[#This Row],[META PROGRAMADA4]]="",Tabla3[[#This Row],[META ALCANZADA4]]=""),"",Tabla3[[#This Row],[META ALCANZADA4]]/Tabla3[[#This Row],[META PROGRAMADA4]])</f>
        <v/>
      </c>
      <c r="X52" s="283">
        <v>1</v>
      </c>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row>
    <row r="53" spans="1:67" s="165" customFormat="1" ht="58.5" customHeight="1" x14ac:dyDescent="0.2">
      <c r="A53" s="230" t="s">
        <v>184</v>
      </c>
      <c r="B53" s="230" t="s">
        <v>902</v>
      </c>
      <c r="C53" s="230" t="s">
        <v>874</v>
      </c>
      <c r="D53" s="230" t="s">
        <v>206</v>
      </c>
      <c r="E53" s="231" t="s">
        <v>41</v>
      </c>
      <c r="F53" s="231" t="s">
        <v>67</v>
      </c>
      <c r="G53" s="231" t="s">
        <v>887</v>
      </c>
      <c r="H53" s="231" t="s">
        <v>888</v>
      </c>
      <c r="I53" s="239"/>
      <c r="J53" s="267" t="s">
        <v>242</v>
      </c>
      <c r="K53" s="245" t="s">
        <v>786</v>
      </c>
      <c r="L53" s="282"/>
      <c r="M53" s="282"/>
      <c r="N53" s="181" t="str">
        <f>IF(OR(Tabla3[[#This Row],[META PROGRAMADA]]="",Tabla3[[#This Row],[META ALCANZADA]]=""),"",Tabla3[[#This Row],[META ALCANZADA]]/Tabla3[[#This Row],[META PROGRAMADA]])</f>
        <v/>
      </c>
      <c r="O53" s="282">
        <v>1</v>
      </c>
      <c r="P53" s="246"/>
      <c r="Q53" s="181" t="str">
        <f>IF(OR(Tabla3[[#This Row],[META PROGRAMADA2]]="",Tabla3[[#This Row],[META ALCANZADA2]]=""),"",Tabla3[[#This Row],[META ALCANZADA2]]/Tabla3[[#This Row],[META PROGRAMADA2]])</f>
        <v/>
      </c>
      <c r="R53" s="282">
        <v>1</v>
      </c>
      <c r="S53" s="246"/>
      <c r="T53" s="181" t="str">
        <f>IF(OR(Tabla3[[#This Row],[META PROGRAMADA3]]="",Tabla3[[#This Row],[META ALCANZADA3]]=""),"",Tabla3[[#This Row],[META ALCANZADA3]]/Tabla3[[#This Row],[META PROGRAMADA3]])</f>
        <v/>
      </c>
      <c r="U53" s="282">
        <v>1</v>
      </c>
      <c r="V53" s="246"/>
      <c r="W53" s="181" t="str">
        <f>IF(OR(Tabla3[[#This Row],[META PROGRAMADA4]]="",Tabla3[[#This Row],[META ALCANZADA4]]=""),"",Tabla3[[#This Row],[META ALCANZADA4]]/Tabla3[[#This Row],[META PROGRAMADA4]])</f>
        <v/>
      </c>
      <c r="X53" s="283">
        <v>1</v>
      </c>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row>
    <row r="54" spans="1:67" s="165" customFormat="1" ht="58.5" customHeight="1" x14ac:dyDescent="0.2">
      <c r="A54" s="230" t="s">
        <v>184</v>
      </c>
      <c r="B54" s="230" t="s">
        <v>902</v>
      </c>
      <c r="C54" s="230" t="s">
        <v>874</v>
      </c>
      <c r="D54" s="230" t="s">
        <v>206</v>
      </c>
      <c r="E54" s="231" t="s">
        <v>41</v>
      </c>
      <c r="F54" s="231" t="s">
        <v>67</v>
      </c>
      <c r="G54" s="231" t="s">
        <v>771</v>
      </c>
      <c r="H54" s="231" t="s">
        <v>772</v>
      </c>
      <c r="I54" s="239"/>
      <c r="J54" s="267" t="s">
        <v>242</v>
      </c>
      <c r="K54" s="245" t="s">
        <v>786</v>
      </c>
      <c r="L54" s="282"/>
      <c r="M54" s="282"/>
      <c r="N54" s="181" t="str">
        <f>IF(OR(Tabla3[[#This Row],[META PROGRAMADA]]="",Tabla3[[#This Row],[META ALCANZADA]]=""),"",Tabla3[[#This Row],[META ALCANZADA]]/Tabla3[[#This Row],[META PROGRAMADA]])</f>
        <v/>
      </c>
      <c r="O54" s="282">
        <v>1</v>
      </c>
      <c r="P54" s="246"/>
      <c r="Q54" s="181" t="str">
        <f>IF(OR(Tabla3[[#This Row],[META PROGRAMADA2]]="",Tabla3[[#This Row],[META ALCANZADA2]]=""),"",Tabla3[[#This Row],[META ALCANZADA2]]/Tabla3[[#This Row],[META PROGRAMADA2]])</f>
        <v/>
      </c>
      <c r="R54" s="282"/>
      <c r="S54" s="246"/>
      <c r="T54" s="181" t="str">
        <f>IF(OR(Tabla3[[#This Row],[META PROGRAMADA3]]="",Tabla3[[#This Row],[META ALCANZADA3]]=""),"",Tabla3[[#This Row],[META ALCANZADA3]]/Tabla3[[#This Row],[META PROGRAMADA3]])</f>
        <v/>
      </c>
      <c r="U54" s="246"/>
      <c r="V54" s="282"/>
      <c r="W54" s="181" t="str">
        <f>IF(OR(Tabla3[[#This Row],[META PROGRAMADA4]]="",Tabla3[[#This Row],[META ALCANZADA4]]=""),"",Tabla3[[#This Row],[META ALCANZADA4]]/Tabla3[[#This Row],[META PROGRAMADA4]])</f>
        <v/>
      </c>
      <c r="X54" s="283">
        <v>1</v>
      </c>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c r="BM54" s="164"/>
      <c r="BN54" s="164"/>
      <c r="BO54" s="164"/>
    </row>
    <row r="55" spans="1:67" s="165" customFormat="1" ht="58.5" customHeight="1" x14ac:dyDescent="0.2">
      <c r="A55" s="230" t="s">
        <v>184</v>
      </c>
      <c r="B55" s="230" t="s">
        <v>902</v>
      </c>
      <c r="C55" s="230" t="s">
        <v>874</v>
      </c>
      <c r="D55" s="230" t="s">
        <v>206</v>
      </c>
      <c r="E55" s="231" t="s">
        <v>41</v>
      </c>
      <c r="F55" s="231" t="s">
        <v>67</v>
      </c>
      <c r="G55" s="231" t="s">
        <v>889</v>
      </c>
      <c r="H55" s="231" t="s">
        <v>890</v>
      </c>
      <c r="I55" s="239"/>
      <c r="J55" s="267" t="s">
        <v>242</v>
      </c>
      <c r="K55" s="245" t="s">
        <v>780</v>
      </c>
      <c r="L55" s="282"/>
      <c r="M55" s="282"/>
      <c r="N55" s="181" t="str">
        <f>IF(OR(Tabla3[[#This Row],[META PROGRAMADA]]="",Tabla3[[#This Row],[META ALCANZADA]]=""),"",Tabla3[[#This Row],[META ALCANZADA]]/Tabla3[[#This Row],[META PROGRAMADA]])</f>
        <v/>
      </c>
      <c r="O55" s="246">
        <v>1</v>
      </c>
      <c r="P55" s="282"/>
      <c r="Q55" s="181" t="str">
        <f>IF(OR(Tabla3[[#This Row],[META PROGRAMADA2]]="",Tabla3[[#This Row],[META ALCANZADA2]]=""),"",Tabla3[[#This Row],[META ALCANZADA2]]/Tabla3[[#This Row],[META PROGRAMADA2]])</f>
        <v/>
      </c>
      <c r="R55" s="246"/>
      <c r="S55" s="282"/>
      <c r="T55" s="181" t="str">
        <f>IF(OR(Tabla3[[#This Row],[META PROGRAMADA3]]="",Tabla3[[#This Row],[META ALCANZADA3]]=""),"",Tabla3[[#This Row],[META ALCANZADA3]]/Tabla3[[#This Row],[META PROGRAMADA3]])</f>
        <v/>
      </c>
      <c r="U55" s="246"/>
      <c r="V55" s="282"/>
      <c r="W55" s="181" t="str">
        <f>IF(OR(Tabla3[[#This Row],[META PROGRAMADA4]]="",Tabla3[[#This Row],[META ALCANZADA4]]=""),"",Tabla3[[#This Row],[META ALCANZADA4]]/Tabla3[[#This Row],[META PROGRAMADA4]])</f>
        <v/>
      </c>
      <c r="X55" s="246">
        <v>1</v>
      </c>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row>
    <row r="56" spans="1:67" s="165" customFormat="1" ht="58.5" customHeight="1" x14ac:dyDescent="0.2">
      <c r="A56" s="230" t="s">
        <v>184</v>
      </c>
      <c r="B56" s="230" t="s">
        <v>902</v>
      </c>
      <c r="C56" s="230" t="s">
        <v>874</v>
      </c>
      <c r="D56" s="230" t="s">
        <v>206</v>
      </c>
      <c r="E56" s="231" t="s">
        <v>41</v>
      </c>
      <c r="F56" s="231" t="s">
        <v>67</v>
      </c>
      <c r="G56" s="231" t="s">
        <v>773</v>
      </c>
      <c r="H56" s="231" t="s">
        <v>891</v>
      </c>
      <c r="I56" s="239"/>
      <c r="J56" s="267" t="s">
        <v>242</v>
      </c>
      <c r="K56" s="245" t="s">
        <v>780</v>
      </c>
      <c r="L56" s="282"/>
      <c r="M56" s="282"/>
      <c r="N56" s="181" t="str">
        <f>IF(OR(Tabla3[[#This Row],[META PROGRAMADA]]="",Tabla3[[#This Row],[META ALCANZADA]]=""),"",Tabla3[[#This Row],[META ALCANZADA]]/Tabla3[[#This Row],[META PROGRAMADA]])</f>
        <v/>
      </c>
      <c r="O56" s="246">
        <v>12</v>
      </c>
      <c r="P56" s="246"/>
      <c r="Q56" s="181" t="str">
        <f>IF(OR(Tabla3[[#This Row],[META PROGRAMADA2]]="",Tabla3[[#This Row],[META ALCANZADA2]]=""),"",Tabla3[[#This Row],[META ALCANZADA2]]/Tabla3[[#This Row],[META PROGRAMADA2]])</f>
        <v/>
      </c>
      <c r="R56" s="246">
        <v>12</v>
      </c>
      <c r="S56" s="246"/>
      <c r="T56" s="181" t="str">
        <f>IF(OR(Tabla3[[#This Row],[META PROGRAMADA3]]="",Tabla3[[#This Row],[META ALCANZADA3]]=""),"",Tabla3[[#This Row],[META ALCANZADA3]]/Tabla3[[#This Row],[META PROGRAMADA3]])</f>
        <v/>
      </c>
      <c r="U56" s="246">
        <v>12</v>
      </c>
      <c r="V56" s="246"/>
      <c r="W56" s="181" t="str">
        <f>IF(OR(Tabla3[[#This Row],[META PROGRAMADA4]]="",Tabla3[[#This Row],[META ALCANZADA4]]=""),"",Tabla3[[#This Row],[META ALCANZADA4]]/Tabla3[[#This Row],[META PROGRAMADA4]])</f>
        <v/>
      </c>
      <c r="X56" s="246">
        <v>12</v>
      </c>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row>
    <row r="57" spans="1:67" s="165" customFormat="1" ht="58.5" customHeight="1" x14ac:dyDescent="0.2">
      <c r="A57" s="230" t="s">
        <v>184</v>
      </c>
      <c r="B57" s="230" t="s">
        <v>902</v>
      </c>
      <c r="C57" s="230" t="s">
        <v>874</v>
      </c>
      <c r="D57" s="230" t="s">
        <v>206</v>
      </c>
      <c r="E57" s="231" t="s">
        <v>41</v>
      </c>
      <c r="F57" s="231" t="s">
        <v>67</v>
      </c>
      <c r="G57" s="231" t="s">
        <v>774</v>
      </c>
      <c r="H57" s="231" t="s">
        <v>892</v>
      </c>
      <c r="I57" s="239"/>
      <c r="J57" s="267" t="s">
        <v>243</v>
      </c>
      <c r="K57" s="245" t="s">
        <v>41</v>
      </c>
      <c r="L57" s="282"/>
      <c r="M57" s="282"/>
      <c r="N57" s="181" t="str">
        <f>IF(OR(Tabla3[[#This Row],[META PROGRAMADA]]="",Tabla3[[#This Row],[META ALCANZADA]]=""),"",Tabla3[[#This Row],[META ALCANZADA]]/Tabla3[[#This Row],[META PROGRAMADA]])</f>
        <v/>
      </c>
      <c r="O57" s="246">
        <v>18</v>
      </c>
      <c r="P57" s="246"/>
      <c r="Q57" s="181" t="str">
        <f>IF(OR(Tabla3[[#This Row],[META PROGRAMADA2]]="",Tabla3[[#This Row],[META ALCANZADA2]]=""),"",Tabla3[[#This Row],[META ALCANZADA2]]/Tabla3[[#This Row],[META PROGRAMADA2]])</f>
        <v/>
      </c>
      <c r="R57" s="246">
        <v>18</v>
      </c>
      <c r="S57" s="246"/>
      <c r="T57" s="181" t="str">
        <f>IF(OR(Tabla3[[#This Row],[META PROGRAMADA3]]="",Tabla3[[#This Row],[META ALCANZADA3]]=""),"",Tabla3[[#This Row],[META ALCANZADA3]]/Tabla3[[#This Row],[META PROGRAMADA3]])</f>
        <v/>
      </c>
      <c r="U57" s="246">
        <v>18</v>
      </c>
      <c r="V57" s="246"/>
      <c r="W57" s="181" t="str">
        <f>IF(OR(Tabla3[[#This Row],[META PROGRAMADA4]]="",Tabla3[[#This Row],[META ALCANZADA4]]=""),"",Tabla3[[#This Row],[META ALCANZADA4]]/Tabla3[[#This Row],[META PROGRAMADA4]])</f>
        <v/>
      </c>
      <c r="X57" s="246">
        <v>54</v>
      </c>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row>
    <row r="58" spans="1:67" s="165" customFormat="1" ht="58.5" customHeight="1" x14ac:dyDescent="0.2">
      <c r="A58" s="230" t="s">
        <v>184</v>
      </c>
      <c r="B58" s="230" t="s">
        <v>902</v>
      </c>
      <c r="C58" s="230" t="s">
        <v>874</v>
      </c>
      <c r="D58" s="230" t="s">
        <v>206</v>
      </c>
      <c r="E58" s="231" t="s">
        <v>41</v>
      </c>
      <c r="F58" s="231" t="s">
        <v>66</v>
      </c>
      <c r="G58" s="231" t="s">
        <v>775</v>
      </c>
      <c r="H58" s="231" t="s">
        <v>776</v>
      </c>
      <c r="I58" s="239"/>
      <c r="J58" s="267" t="s">
        <v>242</v>
      </c>
      <c r="K58" s="245" t="s">
        <v>781</v>
      </c>
      <c r="L58" s="284"/>
      <c r="M58" s="285"/>
      <c r="N58" s="181" t="str">
        <f>IF(OR(Tabla3[[#This Row],[META PROGRAMADA]]="",Tabla3[[#This Row],[META ALCANZADA]]=""),"",Tabla3[[#This Row],[META ALCANZADA]]/Tabla3[[#This Row],[META PROGRAMADA]])</f>
        <v/>
      </c>
      <c r="O58" s="284">
        <v>0.6</v>
      </c>
      <c r="P58" s="246"/>
      <c r="Q58" s="181" t="str">
        <f>IF(OR(Tabla3[[#This Row],[META PROGRAMADA2]]="",Tabla3[[#This Row],[META ALCANZADA2]]=""),"",Tabla3[[#This Row],[META ALCANZADA2]]/Tabla3[[#This Row],[META PROGRAMADA2]])</f>
        <v/>
      </c>
      <c r="R58" s="284">
        <v>0.4</v>
      </c>
      <c r="S58" s="246"/>
      <c r="T58" s="181" t="str">
        <f>IF(OR(Tabla3[[#This Row],[META PROGRAMADA3]]="",Tabla3[[#This Row],[META ALCANZADA3]]=""),"",Tabla3[[#This Row],[META ALCANZADA3]]/Tabla3[[#This Row],[META PROGRAMADA3]])</f>
        <v/>
      </c>
      <c r="U58" s="249"/>
      <c r="V58" s="286"/>
      <c r="W58" s="181" t="str">
        <f>IF(OR(Tabla3[[#This Row],[META PROGRAMADA4]]="",Tabla3[[#This Row],[META ALCANZADA4]]=""),"",Tabla3[[#This Row],[META ALCANZADA4]]/Tabla3[[#This Row],[META PROGRAMADA4]])</f>
        <v/>
      </c>
      <c r="X58" s="284">
        <f>+O58+R58+U58</f>
        <v>1</v>
      </c>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row>
    <row r="59" spans="1:67" s="165" customFormat="1" ht="58.5" customHeight="1" x14ac:dyDescent="0.2">
      <c r="A59" s="230" t="s">
        <v>184</v>
      </c>
      <c r="B59" s="230" t="s">
        <v>902</v>
      </c>
      <c r="C59" s="230" t="s">
        <v>874</v>
      </c>
      <c r="D59" s="230" t="s">
        <v>206</v>
      </c>
      <c r="E59" s="231" t="s">
        <v>41</v>
      </c>
      <c r="F59" s="231" t="s">
        <v>66</v>
      </c>
      <c r="G59" s="231" t="s">
        <v>777</v>
      </c>
      <c r="H59" s="231" t="s">
        <v>893</v>
      </c>
      <c r="I59" s="239" t="s">
        <v>242</v>
      </c>
      <c r="J59" s="267" t="s">
        <v>242</v>
      </c>
      <c r="K59" s="245" t="s">
        <v>781</v>
      </c>
      <c r="L59" s="285">
        <v>8</v>
      </c>
      <c r="M59" s="245">
        <v>8</v>
      </c>
      <c r="N59" s="181">
        <f>IF(OR(Tabla3[[#This Row],[META PROGRAMADA]]="",Tabla3[[#This Row],[META ALCANZADA]]=""),"",Tabla3[[#This Row],[META ALCANZADA]]/Tabla3[[#This Row],[META PROGRAMADA]])</f>
        <v>1</v>
      </c>
      <c r="O59" s="285">
        <v>8</v>
      </c>
      <c r="P59" s="246"/>
      <c r="Q59" s="181" t="str">
        <f>IF(OR(Tabla3[[#This Row],[META PROGRAMADA2]]="",Tabla3[[#This Row],[META ALCANZADA2]]=""),"",Tabla3[[#This Row],[META ALCANZADA2]]/Tabla3[[#This Row],[META PROGRAMADA2]])</f>
        <v/>
      </c>
      <c r="R59" s="285">
        <v>8</v>
      </c>
      <c r="S59" s="246"/>
      <c r="T59" s="181" t="str">
        <f>IF(OR(Tabla3[[#This Row],[META PROGRAMADA3]]="",Tabla3[[#This Row],[META ALCANZADA3]]=""),"",Tabla3[[#This Row],[META ALCANZADA3]]/Tabla3[[#This Row],[META PROGRAMADA3]])</f>
        <v/>
      </c>
      <c r="U59" s="285">
        <v>8</v>
      </c>
      <c r="V59" s="246"/>
      <c r="W59" s="181" t="str">
        <f>IF(OR(Tabla3[[#This Row],[META PROGRAMADA4]]="",Tabla3[[#This Row],[META ALCANZADA4]]=""),"",Tabla3[[#This Row],[META ALCANZADA4]]/Tabla3[[#This Row],[META PROGRAMADA4]])</f>
        <v/>
      </c>
      <c r="X59" s="285">
        <f>+O59+R59+U59</f>
        <v>24</v>
      </c>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row>
    <row r="60" spans="1:67" s="165" customFormat="1" ht="58.5" customHeight="1" x14ac:dyDescent="0.2">
      <c r="A60" s="230" t="s">
        <v>184</v>
      </c>
      <c r="B60" s="230" t="s">
        <v>902</v>
      </c>
      <c r="C60" s="305" t="s">
        <v>874</v>
      </c>
      <c r="D60" s="230" t="s">
        <v>206</v>
      </c>
      <c r="E60" s="231" t="s">
        <v>41</v>
      </c>
      <c r="F60" s="231" t="s">
        <v>66</v>
      </c>
      <c r="G60" s="231" t="s">
        <v>778</v>
      </c>
      <c r="H60" s="231" t="s">
        <v>894</v>
      </c>
      <c r="I60" s="239"/>
      <c r="J60" s="267" t="s">
        <v>242</v>
      </c>
      <c r="K60" s="245" t="s">
        <v>781</v>
      </c>
      <c r="L60" s="246"/>
      <c r="M60" s="246"/>
      <c r="N60" s="181" t="str">
        <f>IF(OR(Tabla3[[#This Row],[META PROGRAMADA]]="",Tabla3[[#This Row],[META ALCANZADA]]=""),"",Tabla3[[#This Row],[META ALCANZADA]]/Tabla3[[#This Row],[META PROGRAMADA]])</f>
        <v/>
      </c>
      <c r="O60" s="284">
        <v>1</v>
      </c>
      <c r="P60" s="246"/>
      <c r="Q60" s="181" t="str">
        <f>IF(OR(Tabla3[[#This Row],[META PROGRAMADA2]]="",Tabla3[[#This Row],[META ALCANZADA2]]=""),"",Tabla3[[#This Row],[META ALCANZADA2]]/Tabla3[[#This Row],[META PROGRAMADA2]])</f>
        <v/>
      </c>
      <c r="R60" s="284">
        <v>1</v>
      </c>
      <c r="S60" s="246"/>
      <c r="T60" s="181" t="str">
        <f>IF(OR(Tabla3[[#This Row],[META PROGRAMADA3]]="",Tabla3[[#This Row],[META ALCANZADA3]]=""),"",Tabla3[[#This Row],[META ALCANZADA3]]/Tabla3[[#This Row],[META PROGRAMADA3]])</f>
        <v/>
      </c>
      <c r="U60" s="284">
        <v>1</v>
      </c>
      <c r="V60" s="246"/>
      <c r="W60" s="181" t="str">
        <f>IF(OR(Tabla3[[#This Row],[META PROGRAMADA4]]="",Tabla3[[#This Row],[META ALCANZADA4]]=""),"",Tabla3[[#This Row],[META ALCANZADA4]]/Tabla3[[#This Row],[META PROGRAMADA4]])</f>
        <v/>
      </c>
      <c r="X60" s="284">
        <v>1</v>
      </c>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row>
    <row r="61" spans="1:67" s="165" customFormat="1" ht="58.5" customHeight="1" x14ac:dyDescent="0.2">
      <c r="A61" s="230" t="s">
        <v>184</v>
      </c>
      <c r="B61" s="230" t="s">
        <v>902</v>
      </c>
      <c r="C61" s="305" t="s">
        <v>874</v>
      </c>
      <c r="D61" s="230" t="s">
        <v>206</v>
      </c>
      <c r="E61" s="231" t="s">
        <v>41</v>
      </c>
      <c r="F61" s="231" t="s">
        <v>66</v>
      </c>
      <c r="G61" s="231" t="s">
        <v>779</v>
      </c>
      <c r="H61" s="231" t="s">
        <v>895</v>
      </c>
      <c r="I61" s="239"/>
      <c r="J61" s="267" t="s">
        <v>242</v>
      </c>
      <c r="K61" s="245" t="s">
        <v>781</v>
      </c>
      <c r="L61" s="246"/>
      <c r="M61" s="246"/>
      <c r="N61" s="181" t="str">
        <f>IF(OR(Tabla3[[#This Row],[META PROGRAMADA]]="",Tabla3[[#This Row],[META ALCANZADA]]=""),"",Tabla3[[#This Row],[META ALCANZADA]]/Tabla3[[#This Row],[META PROGRAMADA]])</f>
        <v/>
      </c>
      <c r="O61" s="284">
        <v>1</v>
      </c>
      <c r="P61" s="246"/>
      <c r="Q61" s="181" t="str">
        <f>IF(OR(Tabla3[[#This Row],[META PROGRAMADA2]]="",Tabla3[[#This Row],[META ALCANZADA2]]=""),"",Tabla3[[#This Row],[META ALCANZADA2]]/Tabla3[[#This Row],[META PROGRAMADA2]])</f>
        <v/>
      </c>
      <c r="R61" s="284">
        <v>1</v>
      </c>
      <c r="S61" s="246"/>
      <c r="T61" s="181" t="str">
        <f>IF(OR(Tabla3[[#This Row],[META PROGRAMADA3]]="",Tabla3[[#This Row],[META ALCANZADA3]]=""),"",Tabla3[[#This Row],[META ALCANZADA3]]/Tabla3[[#This Row],[META PROGRAMADA3]])</f>
        <v/>
      </c>
      <c r="U61" s="284">
        <v>1</v>
      </c>
      <c r="V61" s="246"/>
      <c r="W61" s="181" t="str">
        <f>IF(OR(Tabla3[[#This Row],[META PROGRAMADA4]]="",Tabla3[[#This Row],[META ALCANZADA4]]=""),"",Tabla3[[#This Row],[META ALCANZADA4]]/Tabla3[[#This Row],[META PROGRAMADA4]])</f>
        <v/>
      </c>
      <c r="X61" s="284">
        <v>1</v>
      </c>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row>
    <row r="62" spans="1:67" s="152" customFormat="1" ht="58.5" customHeight="1" x14ac:dyDescent="0.2">
      <c r="A62" s="169" t="s">
        <v>184</v>
      </c>
      <c r="B62" s="170" t="s">
        <v>319</v>
      </c>
      <c r="C62" s="170" t="s">
        <v>541</v>
      </c>
      <c r="D62" s="171" t="s">
        <v>207</v>
      </c>
      <c r="E62" s="239" t="s">
        <v>45</v>
      </c>
      <c r="F62" s="176" t="s">
        <v>67</v>
      </c>
      <c r="G62" s="176" t="s">
        <v>827</v>
      </c>
      <c r="H62" s="239" t="s">
        <v>828</v>
      </c>
      <c r="I62" s="239"/>
      <c r="J62" s="188" t="s">
        <v>246</v>
      </c>
      <c r="K62" s="180" t="s">
        <v>846</v>
      </c>
      <c r="L62" s="182">
        <v>32</v>
      </c>
      <c r="M62" s="182">
        <v>32</v>
      </c>
      <c r="N62" s="181">
        <f>IF(OR(Tabla3[[#This Row],[META PROGRAMADA]]="",Tabla3[[#This Row],[META ALCANZADA]]=""),"",Tabla3[[#This Row],[META ALCANZADA]]/Tabla3[[#This Row],[META PROGRAMADA]])</f>
        <v>1</v>
      </c>
      <c r="O62" s="140">
        <v>110</v>
      </c>
      <c r="P62" s="140"/>
      <c r="Q62" s="181" t="str">
        <f>IF(OR(Tabla3[[#This Row],[META PROGRAMADA2]]="",Tabla3[[#This Row],[META ALCANZADA2]]=""),"",Tabla3[[#This Row],[META ALCANZADA2]]/Tabla3[[#This Row],[META PROGRAMADA2]])</f>
        <v/>
      </c>
      <c r="R62" s="140">
        <v>36</v>
      </c>
      <c r="S62" s="140"/>
      <c r="T62" s="181" t="str">
        <f>IF(OR(Tabla3[[#This Row],[META PROGRAMADA3]]="",Tabla3[[#This Row],[META ALCANZADA3]]=""),"",Tabla3[[#This Row],[META ALCANZADA3]]/Tabla3[[#This Row],[META PROGRAMADA3]])</f>
        <v/>
      </c>
      <c r="U62" s="140">
        <v>4</v>
      </c>
      <c r="V62" s="140"/>
      <c r="W62" s="181" t="str">
        <f>IF(OR(Tabla3[[#This Row],[META PROGRAMADA4]]="",Tabla3[[#This Row],[META ALCANZADA4]]=""),"",Tabla3[[#This Row],[META ALCANZADA4]]/Tabla3[[#This Row],[META PROGRAMADA4]])</f>
        <v/>
      </c>
      <c r="X62" s="243">
        <v>182</v>
      </c>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row>
    <row r="63" spans="1:67" s="165" customFormat="1" ht="58.5" customHeight="1" x14ac:dyDescent="0.2">
      <c r="A63" s="169" t="s">
        <v>184</v>
      </c>
      <c r="B63" s="170" t="s">
        <v>319</v>
      </c>
      <c r="C63" s="170" t="s">
        <v>541</v>
      </c>
      <c r="D63" s="171" t="s">
        <v>207</v>
      </c>
      <c r="E63" s="239" t="s">
        <v>45</v>
      </c>
      <c r="F63" s="176" t="s">
        <v>67</v>
      </c>
      <c r="G63" s="239" t="s">
        <v>829</v>
      </c>
      <c r="H63" s="239" t="s">
        <v>830</v>
      </c>
      <c r="I63" s="239"/>
      <c r="J63" s="188" t="s">
        <v>246</v>
      </c>
      <c r="K63" s="180" t="s">
        <v>846</v>
      </c>
      <c r="L63" s="182">
        <v>1</v>
      </c>
      <c r="M63" s="182">
        <v>1</v>
      </c>
      <c r="N63" s="181">
        <f>IF(OR(Tabla3[[#This Row],[META PROGRAMADA]]="",Tabla3[[#This Row],[META ALCANZADA]]=""),"",Tabla3[[#This Row],[META ALCANZADA]]/Tabla3[[#This Row],[META PROGRAMADA]])</f>
        <v>1</v>
      </c>
      <c r="O63" s="140">
        <v>58</v>
      </c>
      <c r="P63" s="140"/>
      <c r="Q63" s="181" t="str">
        <f>IF(OR(Tabla3[[#This Row],[META PROGRAMADA2]]="",Tabla3[[#This Row],[META ALCANZADA2]]=""),"",Tabla3[[#This Row],[META ALCANZADA2]]/Tabla3[[#This Row],[META PROGRAMADA2]])</f>
        <v/>
      </c>
      <c r="R63" s="140"/>
      <c r="S63" s="140"/>
      <c r="T63" s="181" t="str">
        <f>IF(OR(Tabla3[[#This Row],[META PROGRAMADA3]]="",Tabla3[[#This Row],[META ALCANZADA3]]=""),"",Tabla3[[#This Row],[META ALCANZADA3]]/Tabla3[[#This Row],[META PROGRAMADA3]])</f>
        <v/>
      </c>
      <c r="U63" s="140">
        <v>0</v>
      </c>
      <c r="V63" s="144"/>
      <c r="W63" s="181" t="str">
        <f>IF(OR(Tabla3[[#This Row],[META PROGRAMADA4]]="",Tabla3[[#This Row],[META ALCANZADA4]]=""),"",Tabla3[[#This Row],[META ALCANZADA4]]/Tabla3[[#This Row],[META PROGRAMADA4]])</f>
        <v/>
      </c>
      <c r="X63" s="242">
        <v>59</v>
      </c>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row>
    <row r="64" spans="1:67" s="165" customFormat="1" ht="58.5" customHeight="1" x14ac:dyDescent="0.2">
      <c r="A64" s="169" t="s">
        <v>184</v>
      </c>
      <c r="B64" s="170" t="s">
        <v>319</v>
      </c>
      <c r="C64" s="170" t="s">
        <v>541</v>
      </c>
      <c r="D64" s="171" t="s">
        <v>207</v>
      </c>
      <c r="E64" s="239" t="s">
        <v>45</v>
      </c>
      <c r="F64" s="176" t="s">
        <v>67</v>
      </c>
      <c r="G64" s="239" t="s">
        <v>831</v>
      </c>
      <c r="H64" s="239" t="s">
        <v>832</v>
      </c>
      <c r="I64" s="239"/>
      <c r="J64" s="264" t="s">
        <v>246</v>
      </c>
      <c r="K64" s="180" t="s">
        <v>846</v>
      </c>
      <c r="L64" s="182">
        <v>15</v>
      </c>
      <c r="M64" s="182">
        <v>15</v>
      </c>
      <c r="N64" s="181">
        <f>IF(OR(Tabla3[[#This Row],[META PROGRAMADA]]="",Tabla3[[#This Row],[META ALCANZADA]]=""),"",Tabla3[[#This Row],[META ALCANZADA]]/Tabla3[[#This Row],[META PROGRAMADA]])</f>
        <v>1</v>
      </c>
      <c r="O64" s="140">
        <v>16</v>
      </c>
      <c r="P64" s="140"/>
      <c r="Q64" s="181" t="str">
        <f>IF(OR(Tabla3[[#This Row],[META PROGRAMADA2]]="",Tabla3[[#This Row],[META ALCANZADA2]]=""),"",Tabla3[[#This Row],[META ALCANZADA2]]/Tabla3[[#This Row],[META PROGRAMADA2]])</f>
        <v/>
      </c>
      <c r="R64" s="140">
        <v>42</v>
      </c>
      <c r="S64" s="140"/>
      <c r="T64" s="181" t="str">
        <f>IF(OR(Tabla3[[#This Row],[META PROGRAMADA3]]="",Tabla3[[#This Row],[META ALCANZADA3]]=""),"",Tabla3[[#This Row],[META ALCANZADA3]]/Tabla3[[#This Row],[META PROGRAMADA3]])</f>
        <v/>
      </c>
      <c r="U64" s="140">
        <v>2</v>
      </c>
      <c r="V64" s="140"/>
      <c r="W64" s="181" t="str">
        <f>IF(OR(Tabla3[[#This Row],[META PROGRAMADA4]]="",Tabla3[[#This Row],[META ALCANZADA4]]=""),"",Tabla3[[#This Row],[META ALCANZADA4]]/Tabla3[[#This Row],[META PROGRAMADA4]])</f>
        <v/>
      </c>
      <c r="X64" s="242">
        <v>75</v>
      </c>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row>
    <row r="65" spans="1:67" s="165" customFormat="1" ht="58.5" customHeight="1" x14ac:dyDescent="0.2">
      <c r="A65" s="169" t="s">
        <v>184</v>
      </c>
      <c r="B65" s="170" t="s">
        <v>319</v>
      </c>
      <c r="C65" s="170" t="s">
        <v>541</v>
      </c>
      <c r="D65" s="171" t="s">
        <v>207</v>
      </c>
      <c r="E65" s="239" t="s">
        <v>45</v>
      </c>
      <c r="F65" s="176" t="s">
        <v>67</v>
      </c>
      <c r="G65" s="239" t="s">
        <v>833</v>
      </c>
      <c r="H65" s="239" t="s">
        <v>834</v>
      </c>
      <c r="I65" s="239"/>
      <c r="J65" s="188" t="s">
        <v>246</v>
      </c>
      <c r="K65" s="180" t="s">
        <v>846</v>
      </c>
      <c r="L65" s="182">
        <v>9</v>
      </c>
      <c r="M65" s="182">
        <v>8</v>
      </c>
      <c r="N65" s="181">
        <f>IF(OR(Tabla3[[#This Row],[META PROGRAMADA]]="",Tabla3[[#This Row],[META ALCANZADA]]=""),"",Tabla3[[#This Row],[META ALCANZADA]]/Tabla3[[#This Row],[META PROGRAMADA]])</f>
        <v>0.88888888888888884</v>
      </c>
      <c r="O65" s="140">
        <v>25</v>
      </c>
      <c r="P65" s="181"/>
      <c r="Q65" s="181" t="str">
        <f>IF(OR(Tabla3[[#This Row],[META PROGRAMADA2]]="",Tabla3[[#This Row],[META ALCANZADA2]]=""),"",Tabla3[[#This Row],[META ALCANZADA2]]/Tabla3[[#This Row],[META PROGRAMADA2]])</f>
        <v/>
      </c>
      <c r="R65" s="140">
        <v>0</v>
      </c>
      <c r="S65" s="144"/>
      <c r="T65" s="181" t="str">
        <f>IF(OR(Tabla3[[#This Row],[META PROGRAMADA3]]="",Tabla3[[#This Row],[META ALCANZADA3]]=""),"",Tabla3[[#This Row],[META ALCANZADA3]]/Tabla3[[#This Row],[META PROGRAMADA3]])</f>
        <v/>
      </c>
      <c r="U65" s="140">
        <v>0</v>
      </c>
      <c r="V65" s="144"/>
      <c r="W65" s="181" t="str">
        <f>IF(OR(Tabla3[[#This Row],[META PROGRAMADA4]]="",Tabla3[[#This Row],[META ALCANZADA4]]=""),"",Tabla3[[#This Row],[META ALCANZADA4]]/Tabla3[[#This Row],[META PROGRAMADA4]])</f>
        <v/>
      </c>
      <c r="X65" s="242">
        <v>34</v>
      </c>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row>
    <row r="66" spans="1:67" s="165" customFormat="1" ht="58.5" customHeight="1" x14ac:dyDescent="0.2">
      <c r="A66" s="169" t="s">
        <v>184</v>
      </c>
      <c r="B66" s="170" t="s">
        <v>319</v>
      </c>
      <c r="C66" s="170" t="s">
        <v>160</v>
      </c>
      <c r="D66" s="171" t="s">
        <v>207</v>
      </c>
      <c r="E66" s="239" t="s">
        <v>45</v>
      </c>
      <c r="F66" s="176" t="s">
        <v>66</v>
      </c>
      <c r="G66" s="176" t="s">
        <v>835</v>
      </c>
      <c r="H66" s="239" t="s">
        <v>836</v>
      </c>
      <c r="I66" s="239"/>
      <c r="J66" s="188" t="s">
        <v>246</v>
      </c>
      <c r="K66" s="180" t="s">
        <v>846</v>
      </c>
      <c r="L66" s="182"/>
      <c r="M66" s="182"/>
      <c r="N66" s="181" t="str">
        <f>IF(OR(Tabla3[[#This Row],[META PROGRAMADA]]="",Tabla3[[#This Row],[META ALCANZADA]]=""),"",Tabla3[[#This Row],[META ALCANZADA]]/Tabla3[[#This Row],[META PROGRAMADA]])</f>
        <v/>
      </c>
      <c r="O66" s="191">
        <v>0.8</v>
      </c>
      <c r="P66" s="191"/>
      <c r="Q66" s="181" t="str">
        <f>IF(OR(Tabla3[[#This Row],[META PROGRAMADA2]]="",Tabla3[[#This Row],[META ALCANZADA2]]=""),"",Tabla3[[#This Row],[META ALCANZADA2]]/Tabla3[[#This Row],[META PROGRAMADA2]])</f>
        <v/>
      </c>
      <c r="R66" s="191">
        <v>1</v>
      </c>
      <c r="S66" s="191"/>
      <c r="T66" s="181" t="str">
        <f>IF(OR(Tabla3[[#This Row],[META PROGRAMADA3]]="",Tabla3[[#This Row],[META ALCANZADA3]]=""),"",Tabla3[[#This Row],[META ALCANZADA3]]/Tabla3[[#This Row],[META PROGRAMADA3]])</f>
        <v/>
      </c>
      <c r="U66" s="191">
        <v>1</v>
      </c>
      <c r="V66" s="191"/>
      <c r="W66" s="181" t="str">
        <f>IF(OR(Tabla3[[#This Row],[META PROGRAMADA4]]="",Tabla3[[#This Row],[META ALCANZADA4]]=""),"",Tabla3[[#This Row],[META ALCANZADA4]]/Tabla3[[#This Row],[META PROGRAMADA4]])</f>
        <v/>
      </c>
      <c r="X66" s="241">
        <v>2.8</v>
      </c>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row>
    <row r="67" spans="1:67" s="165" customFormat="1" ht="58.5" customHeight="1" x14ac:dyDescent="0.2">
      <c r="A67" s="169" t="s">
        <v>185</v>
      </c>
      <c r="B67" s="170" t="s">
        <v>903</v>
      </c>
      <c r="C67" s="170" t="s">
        <v>181</v>
      </c>
      <c r="D67" s="171" t="s">
        <v>207</v>
      </c>
      <c r="E67" s="239" t="s">
        <v>45</v>
      </c>
      <c r="F67" s="176" t="s">
        <v>67</v>
      </c>
      <c r="G67" s="176" t="s">
        <v>837</v>
      </c>
      <c r="H67" s="239" t="s">
        <v>838</v>
      </c>
      <c r="I67" s="239"/>
      <c r="J67" s="188" t="s">
        <v>246</v>
      </c>
      <c r="K67" s="180" t="s">
        <v>846</v>
      </c>
      <c r="L67" s="191"/>
      <c r="M67" s="191"/>
      <c r="N67" s="181" t="str">
        <f>IF(OR(Tabla3[[#This Row],[META PROGRAMADA]]="",Tabla3[[#This Row],[META ALCANZADA]]=""),"",Tabla3[[#This Row],[META ALCANZADA]]/Tabla3[[#This Row],[META PROGRAMADA]])</f>
        <v/>
      </c>
      <c r="O67" s="191">
        <v>1</v>
      </c>
      <c r="P67" s="191"/>
      <c r="Q67" s="181" t="str">
        <f>IF(OR(Tabla3[[#This Row],[META PROGRAMADA2]]="",Tabla3[[#This Row],[META ALCANZADA2]]=""),"",Tabla3[[#This Row],[META ALCANZADA2]]/Tabla3[[#This Row],[META PROGRAMADA2]])</f>
        <v/>
      </c>
      <c r="R67" s="191">
        <v>1</v>
      </c>
      <c r="S67" s="191"/>
      <c r="T67" s="181" t="str">
        <f>IF(OR(Tabla3[[#This Row],[META PROGRAMADA3]]="",Tabla3[[#This Row],[META ALCANZADA3]]=""),"",Tabla3[[#This Row],[META ALCANZADA3]]/Tabla3[[#This Row],[META PROGRAMADA3]])</f>
        <v/>
      </c>
      <c r="U67" s="191">
        <v>1</v>
      </c>
      <c r="V67" s="191"/>
      <c r="W67" s="181" t="str">
        <f>IF(OR(Tabla3[[#This Row],[META PROGRAMADA4]]="",Tabla3[[#This Row],[META ALCANZADA4]]=""),"",Tabla3[[#This Row],[META ALCANZADA4]]/Tabla3[[#This Row],[META PROGRAMADA4]])</f>
        <v/>
      </c>
      <c r="X67" s="241">
        <v>3</v>
      </c>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row>
    <row r="68" spans="1:67" s="165" customFormat="1" ht="58.5" customHeight="1" x14ac:dyDescent="0.2">
      <c r="A68" s="169" t="s">
        <v>184</v>
      </c>
      <c r="B68" s="170" t="s">
        <v>319</v>
      </c>
      <c r="C68" s="170" t="s">
        <v>848</v>
      </c>
      <c r="D68" s="171" t="s">
        <v>207</v>
      </c>
      <c r="E68" s="239" t="s">
        <v>45</v>
      </c>
      <c r="F68" s="176" t="s">
        <v>67</v>
      </c>
      <c r="G68" s="176" t="s">
        <v>839</v>
      </c>
      <c r="H68" s="239" t="s">
        <v>840</v>
      </c>
      <c r="I68" s="239"/>
      <c r="J68" s="180" t="s">
        <v>244</v>
      </c>
      <c r="K68" s="182" t="s">
        <v>846</v>
      </c>
      <c r="L68" s="182">
        <v>1</v>
      </c>
      <c r="M68" s="182">
        <v>0.01</v>
      </c>
      <c r="N68" s="181">
        <f>IF(OR(Tabla3[[#This Row],[META PROGRAMADA]]="",Tabla3[[#This Row],[META ALCANZADA]]=""),"",Tabla3[[#This Row],[META ALCANZADA]]/Tabla3[[#This Row],[META PROGRAMADA]])</f>
        <v>0.01</v>
      </c>
      <c r="O68" s="182">
        <v>1</v>
      </c>
      <c r="P68" s="182"/>
      <c r="Q68" s="181" t="str">
        <f>IF(OR(Tabla3[[#This Row],[META PROGRAMADA2]]="",Tabla3[[#This Row],[META ALCANZADA2]]=""),"",Tabla3[[#This Row],[META ALCANZADA2]]/Tabla3[[#This Row],[META PROGRAMADA2]])</f>
        <v/>
      </c>
      <c r="R68" s="182">
        <v>1</v>
      </c>
      <c r="S68" s="182"/>
      <c r="T68" s="181" t="str">
        <f>IF(OR(Tabla3[[#This Row],[META PROGRAMADA3]]="",Tabla3[[#This Row],[META ALCANZADA3]]=""),"",Tabla3[[#This Row],[META ALCANZADA3]]/Tabla3[[#This Row],[META PROGRAMADA3]])</f>
        <v/>
      </c>
      <c r="U68" s="182">
        <v>1</v>
      </c>
      <c r="V68" s="182"/>
      <c r="W68" s="181" t="str">
        <f>IF(OR(Tabla3[[#This Row],[META PROGRAMADA4]]="",Tabla3[[#This Row],[META ALCANZADA4]]=""),"",Tabla3[[#This Row],[META ALCANZADA4]]/Tabla3[[#This Row],[META PROGRAMADA4]])</f>
        <v/>
      </c>
      <c r="X68" s="242">
        <v>4</v>
      </c>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row>
    <row r="69" spans="1:67" s="165" customFormat="1" ht="58.5" customHeight="1" x14ac:dyDescent="0.2">
      <c r="A69" s="169" t="s">
        <v>184</v>
      </c>
      <c r="B69" s="170" t="s">
        <v>319</v>
      </c>
      <c r="C69" s="170" t="s">
        <v>283</v>
      </c>
      <c r="D69" s="171" t="s">
        <v>207</v>
      </c>
      <c r="E69" s="239" t="s">
        <v>45</v>
      </c>
      <c r="F69" s="176" t="s">
        <v>67</v>
      </c>
      <c r="G69" s="176" t="s">
        <v>841</v>
      </c>
      <c r="H69" s="239" t="s">
        <v>842</v>
      </c>
      <c r="I69" s="239"/>
      <c r="J69" s="180" t="s">
        <v>244</v>
      </c>
      <c r="K69" s="182" t="s">
        <v>846</v>
      </c>
      <c r="L69" s="182">
        <v>1</v>
      </c>
      <c r="M69" s="182">
        <v>1</v>
      </c>
      <c r="N69" s="181">
        <f>IF(OR(Tabla3[[#This Row],[META PROGRAMADA]]="",Tabla3[[#This Row],[META ALCANZADA]]=""),"",Tabla3[[#This Row],[META ALCANZADA]]/Tabla3[[#This Row],[META PROGRAMADA]])</f>
        <v>1</v>
      </c>
      <c r="O69" s="182">
        <v>3</v>
      </c>
      <c r="P69" s="182"/>
      <c r="Q69" s="181" t="str">
        <f>IF(OR(Tabla3[[#This Row],[META PROGRAMADA2]]="",Tabla3[[#This Row],[META ALCANZADA2]]=""),"",Tabla3[[#This Row],[META ALCANZADA2]]/Tabla3[[#This Row],[META PROGRAMADA2]])</f>
        <v/>
      </c>
      <c r="R69" s="182"/>
      <c r="S69" s="182"/>
      <c r="T69" s="181" t="str">
        <f>IF(OR(Tabla3[[#This Row],[META PROGRAMADA3]]="",Tabla3[[#This Row],[META ALCANZADA3]]=""),"",Tabla3[[#This Row],[META ALCANZADA3]]/Tabla3[[#This Row],[META PROGRAMADA3]])</f>
        <v/>
      </c>
      <c r="U69" s="182"/>
      <c r="V69" s="182"/>
      <c r="W69" s="181" t="str">
        <f>IF(OR(Tabla3[[#This Row],[META PROGRAMADA4]]="",Tabla3[[#This Row],[META ALCANZADA4]]=""),"",Tabla3[[#This Row],[META ALCANZADA4]]/Tabla3[[#This Row],[META PROGRAMADA4]])</f>
        <v/>
      </c>
      <c r="X69" s="242">
        <v>4</v>
      </c>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row>
    <row r="70" spans="1:67" s="165" customFormat="1" ht="58.5" customHeight="1" x14ac:dyDescent="0.2">
      <c r="A70" s="169" t="s">
        <v>184</v>
      </c>
      <c r="B70" s="170" t="s">
        <v>319</v>
      </c>
      <c r="C70" s="170" t="s">
        <v>152</v>
      </c>
      <c r="D70" s="171" t="s">
        <v>207</v>
      </c>
      <c r="E70" s="239" t="s">
        <v>45</v>
      </c>
      <c r="F70" s="176" t="s">
        <v>67</v>
      </c>
      <c r="G70" s="176" t="s">
        <v>843</v>
      </c>
      <c r="H70" s="239" t="s">
        <v>844</v>
      </c>
      <c r="I70" s="239"/>
      <c r="J70" s="180" t="s">
        <v>244</v>
      </c>
      <c r="K70" s="182" t="s">
        <v>846</v>
      </c>
      <c r="L70" s="182">
        <v>12</v>
      </c>
      <c r="M70" s="182">
        <v>21</v>
      </c>
      <c r="N70" s="181">
        <f>IF(OR(Tabla3[[#This Row],[META PROGRAMADA]]="",Tabla3[[#This Row],[META ALCANZADA]]=""),"",Tabla3[[#This Row],[META ALCANZADA]]/Tabla3[[#This Row],[META PROGRAMADA]])</f>
        <v>1.75</v>
      </c>
      <c r="O70" s="182">
        <v>57</v>
      </c>
      <c r="P70" s="182"/>
      <c r="Q70" s="181" t="str">
        <f>IF(OR(Tabla3[[#This Row],[META PROGRAMADA2]]="",Tabla3[[#This Row],[META ALCANZADA2]]=""),"",Tabla3[[#This Row],[META ALCANZADA2]]/Tabla3[[#This Row],[META PROGRAMADA2]])</f>
        <v/>
      </c>
      <c r="R70" s="182"/>
      <c r="S70" s="182"/>
      <c r="T70" s="181" t="str">
        <f>IF(OR(Tabla3[[#This Row],[META PROGRAMADA3]]="",Tabla3[[#This Row],[META ALCANZADA3]]=""),"",Tabla3[[#This Row],[META ALCANZADA3]]/Tabla3[[#This Row],[META PROGRAMADA3]])</f>
        <v/>
      </c>
      <c r="U70" s="182"/>
      <c r="V70" s="182"/>
      <c r="W70" s="181" t="str">
        <f>IF(OR(Tabla3[[#This Row],[META PROGRAMADA4]]="",Tabla3[[#This Row],[META ALCANZADA4]]=""),"",Tabla3[[#This Row],[META ALCANZADA4]]/Tabla3[[#This Row],[META PROGRAMADA4]])</f>
        <v/>
      </c>
      <c r="X70" s="242">
        <v>69</v>
      </c>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row>
    <row r="71" spans="1:67" s="165" customFormat="1" ht="58.5" customHeight="1" x14ac:dyDescent="0.2">
      <c r="A71" s="184" t="s">
        <v>184</v>
      </c>
      <c r="B71" s="171" t="s">
        <v>319</v>
      </c>
      <c r="C71" s="170" t="s">
        <v>152</v>
      </c>
      <c r="D71" s="171" t="s">
        <v>207</v>
      </c>
      <c r="E71" s="239" t="s">
        <v>45</v>
      </c>
      <c r="F71" s="176" t="s">
        <v>88</v>
      </c>
      <c r="G71" s="176" t="s">
        <v>845</v>
      </c>
      <c r="H71" s="239" t="s">
        <v>787</v>
      </c>
      <c r="I71" s="239"/>
      <c r="J71" s="180" t="s">
        <v>244</v>
      </c>
      <c r="K71" s="182" t="s">
        <v>846</v>
      </c>
      <c r="L71" s="182">
        <v>1</v>
      </c>
      <c r="M71" s="182">
        <v>1</v>
      </c>
      <c r="N71" s="181">
        <f>IF(OR(Tabla3[[#This Row],[META PROGRAMADA]]="",Tabla3[[#This Row],[META ALCANZADA]]=""),"",Tabla3[[#This Row],[META ALCANZADA]]/Tabla3[[#This Row],[META PROGRAMADA]])</f>
        <v>1</v>
      </c>
      <c r="O71" s="182">
        <v>3</v>
      </c>
      <c r="P71" s="182"/>
      <c r="Q71" s="181" t="str">
        <f>IF(OR(Tabla3[[#This Row],[META PROGRAMADA2]]="",Tabla3[[#This Row],[META ALCANZADA2]]=""),"",Tabla3[[#This Row],[META ALCANZADA2]]/Tabla3[[#This Row],[META PROGRAMADA2]])</f>
        <v/>
      </c>
      <c r="R71" s="182">
        <v>0</v>
      </c>
      <c r="S71" s="182"/>
      <c r="T71" s="181" t="str">
        <f>IF(OR(Tabla3[[#This Row],[META PROGRAMADA3]]="",Tabla3[[#This Row],[META ALCANZADA3]]=""),"",Tabla3[[#This Row],[META ALCANZADA3]]/Tabla3[[#This Row],[META PROGRAMADA3]])</f>
        <v/>
      </c>
      <c r="U71" s="182">
        <v>0</v>
      </c>
      <c r="V71" s="182"/>
      <c r="W71" s="181" t="str">
        <f>IF(OR(Tabla3[[#This Row],[META PROGRAMADA4]]="",Tabla3[[#This Row],[META ALCANZADA4]]=""),"",Tabla3[[#This Row],[META ALCANZADA4]]/Tabla3[[#This Row],[META PROGRAMADA4]])</f>
        <v/>
      </c>
      <c r="X71" s="242">
        <v>4</v>
      </c>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row>
    <row r="72" spans="1:67" s="165" customFormat="1" ht="58.5" customHeight="1" x14ac:dyDescent="0.2">
      <c r="A72" s="169" t="s">
        <v>184</v>
      </c>
      <c r="B72" s="170" t="s">
        <v>319</v>
      </c>
      <c r="C72" s="170" t="s">
        <v>278</v>
      </c>
      <c r="D72" s="171" t="s">
        <v>215</v>
      </c>
      <c r="E72" s="239" t="s">
        <v>40</v>
      </c>
      <c r="F72" s="176" t="s">
        <v>67</v>
      </c>
      <c r="G72" s="239" t="s">
        <v>736</v>
      </c>
      <c r="H72" s="239" t="s">
        <v>737</v>
      </c>
      <c r="I72" s="239"/>
      <c r="J72" s="188" t="s">
        <v>247</v>
      </c>
      <c r="K72" s="180" t="s">
        <v>763</v>
      </c>
      <c r="L72" s="181">
        <v>0.14000000000000001</v>
      </c>
      <c r="M72" s="181">
        <v>0.14000000000000001</v>
      </c>
      <c r="N72" s="181">
        <f>IF(OR(Tabla3[[#This Row],[META PROGRAMADA]]="",Tabla3[[#This Row],[META ALCANZADA]]=""),"",Tabla3[[#This Row],[META ALCANZADA]]/Tabla3[[#This Row],[META PROGRAMADA]])</f>
        <v>1</v>
      </c>
      <c r="O72" s="181">
        <v>0.3</v>
      </c>
      <c r="P72" s="181"/>
      <c r="Q72" s="181" t="str">
        <f>IF(OR(Tabla3[[#This Row],[META PROGRAMADA2]]="",Tabla3[[#This Row],[META ALCANZADA2]]=""),"",Tabla3[[#This Row],[META ALCANZADA2]]/Tabla3[[#This Row],[META PROGRAMADA2]])</f>
        <v/>
      </c>
      <c r="R72" s="181">
        <v>0.21</v>
      </c>
      <c r="S72" s="181"/>
      <c r="T72" s="181" t="str">
        <f>IF(OR(Tabla3[[#This Row],[META PROGRAMADA3]]="",Tabla3[[#This Row],[META ALCANZADA3]]=""),"",Tabla3[[#This Row],[META ALCANZADA3]]/Tabla3[[#This Row],[META PROGRAMADA3]])</f>
        <v/>
      </c>
      <c r="U72" s="181">
        <v>0.34883720930232559</v>
      </c>
      <c r="V72" s="181"/>
      <c r="W72" s="181" t="str">
        <f>IF(OR(Tabla3[[#This Row],[META PROGRAMADA4]]="",Tabla3[[#This Row],[META ALCANZADA4]]=""),"",Tabla3[[#This Row],[META ALCANZADA4]]/Tabla3[[#This Row],[META PROGRAMADA4]])</f>
        <v/>
      </c>
      <c r="X72" s="150">
        <v>0.99883720930232567</v>
      </c>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c r="BM72" s="164"/>
      <c r="BN72" s="164"/>
      <c r="BO72" s="164"/>
    </row>
    <row r="73" spans="1:67" s="165" customFormat="1" ht="58.5" customHeight="1" x14ac:dyDescent="0.2">
      <c r="A73" s="169" t="s">
        <v>184</v>
      </c>
      <c r="B73" s="170" t="s">
        <v>319</v>
      </c>
      <c r="C73" s="170" t="s">
        <v>280</v>
      </c>
      <c r="D73" s="171" t="s">
        <v>215</v>
      </c>
      <c r="E73" s="239" t="s">
        <v>40</v>
      </c>
      <c r="F73" s="176" t="s">
        <v>67</v>
      </c>
      <c r="G73" s="239" t="s">
        <v>736</v>
      </c>
      <c r="H73" s="239" t="s">
        <v>737</v>
      </c>
      <c r="I73" s="239"/>
      <c r="J73" s="188" t="s">
        <v>247</v>
      </c>
      <c r="K73" s="180" t="s">
        <v>763</v>
      </c>
      <c r="L73" s="181">
        <v>0.14000000000000001</v>
      </c>
      <c r="M73" s="181">
        <v>0.14000000000000001</v>
      </c>
      <c r="N73" s="181">
        <f>IF(OR(Tabla3[[#This Row],[META PROGRAMADA]]="",Tabla3[[#This Row],[META ALCANZADA]]=""),"",Tabla3[[#This Row],[META ALCANZADA]]/Tabla3[[#This Row],[META PROGRAMADA]])</f>
        <v>1</v>
      </c>
      <c r="O73" s="181">
        <v>0.3</v>
      </c>
      <c r="P73" s="181"/>
      <c r="Q73" s="181" t="str">
        <f>IF(OR(Tabla3[[#This Row],[META PROGRAMADA2]]="",Tabla3[[#This Row],[META ALCANZADA2]]=""),"",Tabla3[[#This Row],[META ALCANZADA2]]/Tabla3[[#This Row],[META PROGRAMADA2]])</f>
        <v/>
      </c>
      <c r="R73" s="181">
        <v>0.21</v>
      </c>
      <c r="S73" s="181"/>
      <c r="T73" s="181" t="str">
        <f>IF(OR(Tabla3[[#This Row],[META PROGRAMADA3]]="",Tabla3[[#This Row],[META ALCANZADA3]]=""),"",Tabla3[[#This Row],[META ALCANZADA3]]/Tabla3[[#This Row],[META PROGRAMADA3]])</f>
        <v/>
      </c>
      <c r="U73" s="181">
        <v>0.34883720930232559</v>
      </c>
      <c r="V73" s="181"/>
      <c r="W73" s="181" t="str">
        <f>IF(OR(Tabla3[[#This Row],[META PROGRAMADA4]]="",Tabla3[[#This Row],[META ALCANZADA4]]=""),"",Tabla3[[#This Row],[META ALCANZADA4]]/Tabla3[[#This Row],[META PROGRAMADA4]])</f>
        <v/>
      </c>
      <c r="X73" s="174">
        <v>0.99883720930232567</v>
      </c>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row>
    <row r="74" spans="1:67" s="165" customFormat="1" ht="58.5" customHeight="1" x14ac:dyDescent="0.2">
      <c r="A74" s="169" t="s">
        <v>184</v>
      </c>
      <c r="B74" s="170" t="s">
        <v>319</v>
      </c>
      <c r="C74" s="170" t="s">
        <v>152</v>
      </c>
      <c r="D74" s="171" t="s">
        <v>215</v>
      </c>
      <c r="E74" s="239" t="s">
        <v>40</v>
      </c>
      <c r="F74" s="176" t="s">
        <v>67</v>
      </c>
      <c r="G74" s="239" t="s">
        <v>736</v>
      </c>
      <c r="H74" s="239" t="s">
        <v>737</v>
      </c>
      <c r="I74" s="239"/>
      <c r="J74" s="188" t="s">
        <v>247</v>
      </c>
      <c r="K74" s="180" t="s">
        <v>763</v>
      </c>
      <c r="L74" s="181">
        <v>0.14000000000000001</v>
      </c>
      <c r="M74" s="181">
        <v>0.14000000000000001</v>
      </c>
      <c r="N74" s="181">
        <f>IF(OR(Tabla3[[#This Row],[META PROGRAMADA]]="",Tabla3[[#This Row],[META ALCANZADA]]=""),"",Tabla3[[#This Row],[META ALCANZADA]]/Tabla3[[#This Row],[META PROGRAMADA]])</f>
        <v>1</v>
      </c>
      <c r="O74" s="181">
        <v>0.3</v>
      </c>
      <c r="P74" s="181"/>
      <c r="Q74" s="181" t="str">
        <f>IF(OR(Tabla3[[#This Row],[META PROGRAMADA2]]="",Tabla3[[#This Row],[META ALCANZADA2]]=""),"",Tabla3[[#This Row],[META ALCANZADA2]]/Tabla3[[#This Row],[META PROGRAMADA2]])</f>
        <v/>
      </c>
      <c r="R74" s="181">
        <v>0.21</v>
      </c>
      <c r="S74" s="181"/>
      <c r="T74" s="181" t="str">
        <f>IF(OR(Tabla3[[#This Row],[META PROGRAMADA3]]="",Tabla3[[#This Row],[META ALCANZADA3]]=""),"",Tabla3[[#This Row],[META ALCANZADA3]]/Tabla3[[#This Row],[META PROGRAMADA3]])</f>
        <v/>
      </c>
      <c r="U74" s="181">
        <v>0.34883720930232559</v>
      </c>
      <c r="V74" s="144"/>
      <c r="W74" s="181" t="str">
        <f>IF(OR(Tabla3[[#This Row],[META PROGRAMADA4]]="",Tabla3[[#This Row],[META ALCANZADA4]]=""),"",Tabla3[[#This Row],[META ALCANZADA4]]/Tabla3[[#This Row],[META PROGRAMADA4]])</f>
        <v/>
      </c>
      <c r="X74" s="174">
        <v>0.99883720930232567</v>
      </c>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row>
    <row r="75" spans="1:67" s="165" customFormat="1" ht="58.5" customHeight="1" x14ac:dyDescent="0.2">
      <c r="A75" s="169" t="s">
        <v>184</v>
      </c>
      <c r="B75" s="170" t="s">
        <v>319</v>
      </c>
      <c r="C75" s="170" t="s">
        <v>262</v>
      </c>
      <c r="D75" s="171" t="s">
        <v>215</v>
      </c>
      <c r="E75" s="239" t="s">
        <v>40</v>
      </c>
      <c r="F75" s="176" t="s">
        <v>66</v>
      </c>
      <c r="G75" s="252" t="s">
        <v>554</v>
      </c>
      <c r="H75" s="239" t="s">
        <v>617</v>
      </c>
      <c r="I75" s="239"/>
      <c r="J75" s="188" t="s">
        <v>254</v>
      </c>
      <c r="K75" s="180" t="s">
        <v>764</v>
      </c>
      <c r="L75" s="256"/>
      <c r="M75" s="256"/>
      <c r="N75" s="181" t="str">
        <f>IF(OR(Tabla3[[#This Row],[META PROGRAMADA]]="",Tabla3[[#This Row],[META ALCANZADA]]=""),"",Tabla3[[#This Row],[META ALCANZADA]]/Tabla3[[#This Row],[META PROGRAMADA]])</f>
        <v/>
      </c>
      <c r="O75" s="256">
        <v>825</v>
      </c>
      <c r="P75" s="256"/>
      <c r="Q75" s="181" t="str">
        <f>IF(OR(Tabla3[[#This Row],[META PROGRAMADA2]]="",Tabla3[[#This Row],[META ALCANZADA2]]=""),"",Tabla3[[#This Row],[META ALCANZADA2]]/Tabla3[[#This Row],[META PROGRAMADA2]])</f>
        <v/>
      </c>
      <c r="R75" s="256">
        <v>825</v>
      </c>
      <c r="S75" s="256"/>
      <c r="T75" s="181" t="str">
        <f>IF(OR(Tabla3[[#This Row],[META PROGRAMADA3]]="",Tabla3[[#This Row],[META ALCANZADA3]]=""),"",Tabla3[[#This Row],[META ALCANZADA3]]/Tabla3[[#This Row],[META PROGRAMADA3]])</f>
        <v/>
      </c>
      <c r="U75" s="256">
        <v>825</v>
      </c>
      <c r="V75" s="256"/>
      <c r="W75" s="181" t="str">
        <f>IF(OR(Tabla3[[#This Row],[META PROGRAMADA4]]="",Tabla3[[#This Row],[META ALCANZADA4]]=""),"",Tabla3[[#This Row],[META ALCANZADA4]]/Tabla3[[#This Row],[META PROGRAMADA4]])</f>
        <v/>
      </c>
      <c r="X75" s="174">
        <v>1</v>
      </c>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row>
    <row r="76" spans="1:67" s="165" customFormat="1" ht="58.5" customHeight="1" x14ac:dyDescent="0.2">
      <c r="A76" s="169" t="s">
        <v>184</v>
      </c>
      <c r="B76" s="170" t="s">
        <v>319</v>
      </c>
      <c r="C76" s="170" t="s">
        <v>160</v>
      </c>
      <c r="D76" s="171" t="s">
        <v>215</v>
      </c>
      <c r="E76" s="239" t="s">
        <v>40</v>
      </c>
      <c r="F76" s="176" t="s">
        <v>66</v>
      </c>
      <c r="G76" s="252" t="s">
        <v>738</v>
      </c>
      <c r="H76" s="239" t="s">
        <v>739</v>
      </c>
      <c r="I76" s="239"/>
      <c r="J76" s="188" t="s">
        <v>247</v>
      </c>
      <c r="K76" s="180" t="s">
        <v>765</v>
      </c>
      <c r="L76" s="181">
        <v>1</v>
      </c>
      <c r="M76" s="181">
        <v>1</v>
      </c>
      <c r="N76" s="181">
        <f>IF(OR(Tabla3[[#This Row],[META PROGRAMADA]]="",Tabla3[[#This Row],[META ALCANZADA]]=""),"",Tabla3[[#This Row],[META ALCANZADA]]/Tabla3[[#This Row],[META PROGRAMADA]])</f>
        <v>1</v>
      </c>
      <c r="O76" s="181">
        <v>1</v>
      </c>
      <c r="P76" s="181"/>
      <c r="Q76" s="181" t="str">
        <f>IF(OR(Tabla3[[#This Row],[META PROGRAMADA2]]="",Tabla3[[#This Row],[META ALCANZADA2]]=""),"",Tabla3[[#This Row],[META ALCANZADA2]]/Tabla3[[#This Row],[META PROGRAMADA2]])</f>
        <v/>
      </c>
      <c r="R76" s="181">
        <v>1</v>
      </c>
      <c r="S76" s="144"/>
      <c r="T76" s="181" t="str">
        <f>IF(OR(Tabla3[[#This Row],[META PROGRAMADA3]]="",Tabla3[[#This Row],[META ALCANZADA3]]=""),"",Tabla3[[#This Row],[META ALCANZADA3]]/Tabla3[[#This Row],[META PROGRAMADA3]])</f>
        <v/>
      </c>
      <c r="U76" s="181">
        <v>1</v>
      </c>
      <c r="V76" s="144"/>
      <c r="W76" s="181" t="str">
        <f>IF(OR(Tabla3[[#This Row],[META PROGRAMADA4]]="",Tabla3[[#This Row],[META ALCANZADA4]]=""),"",Tabla3[[#This Row],[META ALCANZADA4]]/Tabla3[[#This Row],[META PROGRAMADA4]])</f>
        <v/>
      </c>
      <c r="X76" s="174">
        <v>1</v>
      </c>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row>
    <row r="77" spans="1:67" s="165" customFormat="1" ht="58.5" customHeight="1" x14ac:dyDescent="0.2">
      <c r="A77" s="184" t="s">
        <v>187</v>
      </c>
      <c r="B77" s="171" t="s">
        <v>707</v>
      </c>
      <c r="C77" s="170" t="s">
        <v>494</v>
      </c>
      <c r="D77" s="171" t="s">
        <v>215</v>
      </c>
      <c r="E77" s="239" t="s">
        <v>40</v>
      </c>
      <c r="F77" s="176" t="s">
        <v>88</v>
      </c>
      <c r="G77" s="255" t="s">
        <v>741</v>
      </c>
      <c r="H77" s="181" t="s">
        <v>740</v>
      </c>
      <c r="I77" s="239"/>
      <c r="J77" s="188" t="s">
        <v>247</v>
      </c>
      <c r="K77" s="180" t="s">
        <v>766</v>
      </c>
      <c r="L77" s="181">
        <v>1</v>
      </c>
      <c r="M77" s="181">
        <v>1</v>
      </c>
      <c r="N77" s="181">
        <f>IF(OR(Tabla3[[#This Row],[META PROGRAMADA]]="",Tabla3[[#This Row],[META ALCANZADA]]=""),"",Tabla3[[#This Row],[META ALCANZADA]]/Tabla3[[#This Row],[META PROGRAMADA]])</f>
        <v>1</v>
      </c>
      <c r="O77" s="181">
        <v>1</v>
      </c>
      <c r="P77" s="181"/>
      <c r="Q77" s="181" t="str">
        <f>IF(OR(Tabla3[[#This Row],[META PROGRAMADA2]]="",Tabla3[[#This Row],[META ALCANZADA2]]=""),"",Tabla3[[#This Row],[META ALCANZADA2]]/Tabla3[[#This Row],[META PROGRAMADA2]])</f>
        <v/>
      </c>
      <c r="R77" s="181">
        <v>1</v>
      </c>
      <c r="S77" s="144"/>
      <c r="T77" s="181" t="str">
        <f>IF(OR(Tabla3[[#This Row],[META PROGRAMADA3]]="",Tabla3[[#This Row],[META ALCANZADA3]]=""),"",Tabla3[[#This Row],[META ALCANZADA3]]/Tabla3[[#This Row],[META PROGRAMADA3]])</f>
        <v/>
      </c>
      <c r="U77" s="181">
        <v>1</v>
      </c>
      <c r="V77" s="144"/>
      <c r="W77" s="181" t="str">
        <f>IF(OR(Tabla3[[#This Row],[META PROGRAMADA4]]="",Tabla3[[#This Row],[META ALCANZADA4]]=""),"",Tabla3[[#This Row],[META ALCANZADA4]]/Tabla3[[#This Row],[META PROGRAMADA4]])</f>
        <v/>
      </c>
      <c r="X77" s="174">
        <v>1</v>
      </c>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row>
    <row r="78" spans="1:67" s="165" customFormat="1" ht="58.5" customHeight="1" x14ac:dyDescent="0.2">
      <c r="A78" s="184" t="s">
        <v>187</v>
      </c>
      <c r="B78" s="171" t="s">
        <v>707</v>
      </c>
      <c r="C78" s="170" t="s">
        <v>335</v>
      </c>
      <c r="D78" s="171" t="s">
        <v>215</v>
      </c>
      <c r="E78" s="239" t="s">
        <v>40</v>
      </c>
      <c r="F78" s="176" t="s">
        <v>88</v>
      </c>
      <c r="G78" s="255" t="s">
        <v>742</v>
      </c>
      <c r="H78" s="181" t="s">
        <v>740</v>
      </c>
      <c r="I78" s="239"/>
      <c r="J78" s="188" t="s">
        <v>247</v>
      </c>
      <c r="K78" s="180" t="s">
        <v>767</v>
      </c>
      <c r="L78" s="181">
        <v>1</v>
      </c>
      <c r="M78" s="181">
        <v>1</v>
      </c>
      <c r="N78" s="181">
        <f>IF(OR(Tabla3[[#This Row],[META PROGRAMADA]]="",Tabla3[[#This Row],[META ALCANZADA]]=""),"",Tabla3[[#This Row],[META ALCANZADA]]/Tabla3[[#This Row],[META PROGRAMADA]])</f>
        <v>1</v>
      </c>
      <c r="O78" s="181">
        <v>1</v>
      </c>
      <c r="P78" s="181"/>
      <c r="Q78" s="181" t="str">
        <f>IF(OR(Tabla3[[#This Row],[META PROGRAMADA2]]="",Tabla3[[#This Row],[META ALCANZADA2]]=""),"",Tabla3[[#This Row],[META ALCANZADA2]]/Tabla3[[#This Row],[META PROGRAMADA2]])</f>
        <v/>
      </c>
      <c r="R78" s="181">
        <v>1</v>
      </c>
      <c r="S78" s="144"/>
      <c r="T78" s="181" t="str">
        <f>IF(OR(Tabla3[[#This Row],[META PROGRAMADA3]]="",Tabla3[[#This Row],[META ALCANZADA3]]=""),"",Tabla3[[#This Row],[META ALCANZADA3]]/Tabla3[[#This Row],[META PROGRAMADA3]])</f>
        <v/>
      </c>
      <c r="U78" s="181">
        <v>1</v>
      </c>
      <c r="V78" s="144"/>
      <c r="W78" s="181" t="str">
        <f>IF(OR(Tabla3[[#This Row],[META PROGRAMADA4]]="",Tabla3[[#This Row],[META ALCANZADA4]]=""),"",Tabla3[[#This Row],[META ALCANZADA4]]/Tabla3[[#This Row],[META PROGRAMADA4]])</f>
        <v/>
      </c>
      <c r="X78" s="174">
        <v>1</v>
      </c>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c r="BJ78" s="164"/>
      <c r="BK78" s="164"/>
      <c r="BL78" s="164"/>
      <c r="BM78" s="164"/>
      <c r="BN78" s="164"/>
      <c r="BO78" s="164"/>
    </row>
    <row r="79" spans="1:67" s="165" customFormat="1" ht="58.5" customHeight="1" x14ac:dyDescent="0.2">
      <c r="A79" s="169" t="s">
        <v>184</v>
      </c>
      <c r="B79" s="170" t="s">
        <v>319</v>
      </c>
      <c r="C79" s="170" t="s">
        <v>541</v>
      </c>
      <c r="D79" s="265" t="s">
        <v>208</v>
      </c>
      <c r="E79" s="266" t="s">
        <v>33</v>
      </c>
      <c r="F79" s="239" t="s">
        <v>69</v>
      </c>
      <c r="G79" s="252" t="s">
        <v>542</v>
      </c>
      <c r="H79" s="287" t="s">
        <v>543</v>
      </c>
      <c r="I79" s="239"/>
      <c r="J79" s="188" t="s">
        <v>248</v>
      </c>
      <c r="K79" s="180" t="s">
        <v>544</v>
      </c>
      <c r="L79" s="182"/>
      <c r="M79" s="182"/>
      <c r="N79" s="181" t="str">
        <f>IF(OR(Tabla3[[#This Row],[META PROGRAMADA]]="",Tabla3[[#This Row],[META ALCANZADA]]=""),"",Tabla3[[#This Row],[META ALCANZADA]]/Tabla3[[#This Row],[META PROGRAMADA]])</f>
        <v/>
      </c>
      <c r="O79" s="259" t="s">
        <v>545</v>
      </c>
      <c r="P79" s="182"/>
      <c r="Q79" s="181" t="str">
        <f>IF(OR(Tabla3[[#This Row],[META PROGRAMADA2]]="",Tabla3[[#This Row],[META ALCANZADA2]]=""),"",Tabla3[[#This Row],[META ALCANZADA2]]/Tabla3[[#This Row],[META PROGRAMADA2]])</f>
        <v/>
      </c>
      <c r="R79" s="259" t="s">
        <v>545</v>
      </c>
      <c r="S79" s="182"/>
      <c r="T79" s="181" t="str">
        <f>IF(OR(Tabla3[[#This Row],[META PROGRAMADA3]]="",Tabla3[[#This Row],[META ALCANZADA3]]=""),"",Tabla3[[#This Row],[META ALCANZADA3]]/Tabla3[[#This Row],[META PROGRAMADA3]])</f>
        <v/>
      </c>
      <c r="U79" s="259" t="s">
        <v>545</v>
      </c>
      <c r="V79" s="182"/>
      <c r="W79" s="181" t="str">
        <f>IF(OR(Tabla3[[#This Row],[META PROGRAMADA4]]="",Tabla3[[#This Row],[META ALCANZADA4]]=""),"",Tabla3[[#This Row],[META ALCANZADA4]]/Tabla3[[#This Row],[META PROGRAMADA4]])</f>
        <v/>
      </c>
      <c r="X79" s="204" t="e">
        <v>#VALUE!</v>
      </c>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c r="BH79" s="164"/>
      <c r="BI79" s="164"/>
      <c r="BJ79" s="164"/>
      <c r="BK79" s="164"/>
      <c r="BL79" s="164"/>
      <c r="BM79" s="164"/>
      <c r="BN79" s="164"/>
      <c r="BO79" s="164"/>
    </row>
    <row r="80" spans="1:67" s="165" customFormat="1" ht="58.5" customHeight="1" x14ac:dyDescent="0.2">
      <c r="A80" s="169" t="s">
        <v>184</v>
      </c>
      <c r="B80" s="170" t="s">
        <v>319</v>
      </c>
      <c r="C80" s="170" t="s">
        <v>152</v>
      </c>
      <c r="D80" s="265" t="s">
        <v>208</v>
      </c>
      <c r="E80" s="266" t="s">
        <v>33</v>
      </c>
      <c r="F80" s="239" t="s">
        <v>69</v>
      </c>
      <c r="G80" s="252" t="s">
        <v>546</v>
      </c>
      <c r="H80" s="287" t="s">
        <v>547</v>
      </c>
      <c r="I80" s="239"/>
      <c r="J80" s="188" t="s">
        <v>248</v>
      </c>
      <c r="K80" s="180" t="s">
        <v>544</v>
      </c>
      <c r="L80" s="182"/>
      <c r="M80" s="182"/>
      <c r="N80" s="181" t="str">
        <f>IF(OR(Tabla3[[#This Row],[META PROGRAMADA]]="",Tabla3[[#This Row],[META ALCANZADA]]=""),"",Tabla3[[#This Row],[META ALCANZADA]]/Tabla3[[#This Row],[META PROGRAMADA]])</f>
        <v/>
      </c>
      <c r="O80" s="224">
        <v>1</v>
      </c>
      <c r="P80" s="181"/>
      <c r="Q80" s="181" t="str">
        <f>IF(OR(Tabla3[[#This Row],[META PROGRAMADA2]]="",Tabla3[[#This Row],[META ALCANZADA2]]=""),"",Tabla3[[#This Row],[META ALCANZADA2]]/Tabla3[[#This Row],[META PROGRAMADA2]])</f>
        <v/>
      </c>
      <c r="R80" s="224">
        <v>1</v>
      </c>
      <c r="S80" s="144"/>
      <c r="T80" s="181" t="str">
        <f>IF(OR(Tabla3[[#This Row],[META PROGRAMADA3]]="",Tabla3[[#This Row],[META ALCANZADA3]]=""),"",Tabla3[[#This Row],[META ALCANZADA3]]/Tabla3[[#This Row],[META PROGRAMADA3]])</f>
        <v/>
      </c>
      <c r="U80" s="224">
        <v>1</v>
      </c>
      <c r="V80" s="144"/>
      <c r="W80" s="181" t="str">
        <f>IF(OR(Tabla3[[#This Row],[META PROGRAMADA4]]="",Tabla3[[#This Row],[META ALCANZADA4]]=""),"",Tabla3[[#This Row],[META ALCANZADA4]]/Tabla3[[#This Row],[META PROGRAMADA4]])</f>
        <v/>
      </c>
      <c r="X80" s="205">
        <v>3</v>
      </c>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row>
    <row r="81" spans="1:67" s="165" customFormat="1" ht="58.5" customHeight="1" x14ac:dyDescent="0.2">
      <c r="A81" s="169" t="s">
        <v>184</v>
      </c>
      <c r="B81" s="170" t="s">
        <v>898</v>
      </c>
      <c r="C81" s="170" t="s">
        <v>487</v>
      </c>
      <c r="D81" s="265" t="s">
        <v>208</v>
      </c>
      <c r="E81" s="266" t="s">
        <v>33</v>
      </c>
      <c r="F81" s="239" t="s">
        <v>69</v>
      </c>
      <c r="G81" s="252" t="s">
        <v>548</v>
      </c>
      <c r="H81" s="287" t="s">
        <v>549</v>
      </c>
      <c r="I81" s="239"/>
      <c r="J81" s="188" t="s">
        <v>248</v>
      </c>
      <c r="K81" s="180" t="s">
        <v>544</v>
      </c>
      <c r="L81" s="182"/>
      <c r="M81" s="182"/>
      <c r="N81" s="181" t="str">
        <f>IF(OR(Tabla3[[#This Row],[META PROGRAMADA]]="",Tabla3[[#This Row],[META ALCANZADA]]=""),"",Tabla3[[#This Row],[META ALCANZADA]]/Tabla3[[#This Row],[META PROGRAMADA]])</f>
        <v/>
      </c>
      <c r="O81" s="224">
        <v>1</v>
      </c>
      <c r="P81" s="182"/>
      <c r="Q81" s="181" t="str">
        <f>IF(OR(Tabla3[[#This Row],[META PROGRAMADA2]]="",Tabla3[[#This Row],[META ALCANZADA2]]=""),"",Tabla3[[#This Row],[META ALCANZADA2]]/Tabla3[[#This Row],[META PROGRAMADA2]])</f>
        <v/>
      </c>
      <c r="R81" s="224">
        <v>1</v>
      </c>
      <c r="S81" s="182"/>
      <c r="T81" s="181" t="str">
        <f>IF(OR(Tabla3[[#This Row],[META PROGRAMADA3]]="",Tabla3[[#This Row],[META ALCANZADA3]]=""),"",Tabla3[[#This Row],[META ALCANZADA3]]/Tabla3[[#This Row],[META PROGRAMADA3]])</f>
        <v/>
      </c>
      <c r="U81" s="224">
        <v>1</v>
      </c>
      <c r="V81" s="182"/>
      <c r="W81" s="181" t="str">
        <f>IF(OR(Tabla3[[#This Row],[META PROGRAMADA4]]="",Tabla3[[#This Row],[META ALCANZADA4]]=""),"",Tabla3[[#This Row],[META ALCANZADA4]]/Tabla3[[#This Row],[META PROGRAMADA4]])</f>
        <v/>
      </c>
      <c r="X81" s="205">
        <v>3</v>
      </c>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row>
    <row r="82" spans="1:67" s="165" customFormat="1" ht="58.5" customHeight="1" x14ac:dyDescent="0.2">
      <c r="A82" s="169" t="s">
        <v>185</v>
      </c>
      <c r="B82" s="170" t="s">
        <v>903</v>
      </c>
      <c r="C82" s="170" t="s">
        <v>182</v>
      </c>
      <c r="D82" s="265" t="s">
        <v>208</v>
      </c>
      <c r="E82" s="266" t="s">
        <v>33</v>
      </c>
      <c r="F82" s="239" t="s">
        <v>69</v>
      </c>
      <c r="G82" s="252" t="s">
        <v>550</v>
      </c>
      <c r="H82" s="287" t="s">
        <v>551</v>
      </c>
      <c r="I82" s="239"/>
      <c r="J82" s="188" t="s">
        <v>248</v>
      </c>
      <c r="K82" s="180" t="s">
        <v>544</v>
      </c>
      <c r="L82" s="182"/>
      <c r="M82" s="182"/>
      <c r="N82" s="181" t="str">
        <f>IF(OR(Tabla3[[#This Row],[META PROGRAMADA]]="",Tabla3[[#This Row],[META ALCANZADA]]=""),"",Tabla3[[#This Row],[META ALCANZADA]]/Tabla3[[#This Row],[META PROGRAMADA]])</f>
        <v/>
      </c>
      <c r="O82" s="224">
        <v>1</v>
      </c>
      <c r="P82" s="182"/>
      <c r="Q82" s="181" t="str">
        <f>IF(OR(Tabla3[[#This Row],[META PROGRAMADA2]]="",Tabla3[[#This Row],[META ALCANZADA2]]=""),"",Tabla3[[#This Row],[META ALCANZADA2]]/Tabla3[[#This Row],[META PROGRAMADA2]])</f>
        <v/>
      </c>
      <c r="R82" s="224">
        <v>1</v>
      </c>
      <c r="S82" s="182"/>
      <c r="T82" s="181" t="str">
        <f>IF(OR(Tabla3[[#This Row],[META PROGRAMADA3]]="",Tabla3[[#This Row],[META ALCANZADA3]]=""),"",Tabla3[[#This Row],[META ALCANZADA3]]/Tabla3[[#This Row],[META PROGRAMADA3]])</f>
        <v/>
      </c>
      <c r="U82" s="224">
        <v>1</v>
      </c>
      <c r="V82" s="182"/>
      <c r="W82" s="181" t="str">
        <f>IF(OR(Tabla3[[#This Row],[META PROGRAMADA4]]="",Tabla3[[#This Row],[META ALCANZADA4]]=""),"",Tabla3[[#This Row],[META ALCANZADA4]]/Tabla3[[#This Row],[META PROGRAMADA4]])</f>
        <v/>
      </c>
      <c r="X82" s="205">
        <v>3</v>
      </c>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164"/>
      <c r="BM82" s="164"/>
      <c r="BN82" s="164"/>
      <c r="BO82" s="164"/>
    </row>
    <row r="83" spans="1:67" s="279" customFormat="1" ht="58.5" customHeight="1" x14ac:dyDescent="0.2">
      <c r="A83" s="169" t="s">
        <v>184</v>
      </c>
      <c r="B83" s="170" t="s">
        <v>319</v>
      </c>
      <c r="C83" s="170" t="s">
        <v>153</v>
      </c>
      <c r="D83" s="265" t="s">
        <v>208</v>
      </c>
      <c r="E83" s="266" t="s">
        <v>33</v>
      </c>
      <c r="F83" s="239" t="s">
        <v>69</v>
      </c>
      <c r="G83" s="274" t="s">
        <v>567</v>
      </c>
      <c r="H83" s="287" t="s">
        <v>552</v>
      </c>
      <c r="I83" s="239"/>
      <c r="J83" s="288" t="s">
        <v>553</v>
      </c>
      <c r="K83" s="245" t="s">
        <v>544</v>
      </c>
      <c r="L83" s="289"/>
      <c r="M83" s="290"/>
      <c r="N83" s="181" t="str">
        <f>IF(OR(Tabla3[[#This Row],[META PROGRAMADA]]="",Tabla3[[#This Row],[META ALCANZADA]]=""),"",Tabla3[[#This Row],[META ALCANZADA]]/Tabla3[[#This Row],[META PROGRAMADA]])</f>
        <v/>
      </c>
      <c r="O83" s="293">
        <v>666540058</v>
      </c>
      <c r="P83" s="247"/>
      <c r="Q83" s="181" t="str">
        <f>IF(OR(Tabla3[[#This Row],[META PROGRAMADA2]]="",Tabla3[[#This Row],[META ALCANZADA2]]=""),"",Tabla3[[#This Row],[META ALCANZADA2]]/Tabla3[[#This Row],[META PROGRAMADA2]])</f>
        <v/>
      </c>
      <c r="R83" s="291"/>
      <c r="S83" s="247"/>
      <c r="T83" s="181" t="str">
        <f>IF(OR(Tabla3[[#This Row],[META PROGRAMADA3]]="",Tabla3[[#This Row],[META ALCANZADA3]]=""),"",Tabla3[[#This Row],[META ALCANZADA3]]/Tabla3[[#This Row],[META PROGRAMADA3]])</f>
        <v/>
      </c>
      <c r="U83" s="247"/>
      <c r="V83" s="247"/>
      <c r="W83" s="181" t="str">
        <f>IF(OR(Tabla3[[#This Row],[META PROGRAMADA4]]="",Tabla3[[#This Row],[META ALCANZADA4]]=""),"",Tabla3[[#This Row],[META ALCANZADA4]]/Tabla3[[#This Row],[META PROGRAMADA4]])</f>
        <v/>
      </c>
      <c r="X83" s="206">
        <v>3</v>
      </c>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row>
    <row r="84" spans="1:67" s="165" customFormat="1" ht="58.5" customHeight="1" x14ac:dyDescent="0.2">
      <c r="A84" s="169" t="s">
        <v>184</v>
      </c>
      <c r="B84" s="170" t="s">
        <v>319</v>
      </c>
      <c r="C84" s="170" t="s">
        <v>262</v>
      </c>
      <c r="D84" s="265" t="s">
        <v>208</v>
      </c>
      <c r="E84" s="266" t="s">
        <v>33</v>
      </c>
      <c r="F84" s="239" t="s">
        <v>69</v>
      </c>
      <c r="G84" s="252" t="s">
        <v>554</v>
      </c>
      <c r="H84" s="287" t="s">
        <v>555</v>
      </c>
      <c r="I84" s="239"/>
      <c r="J84" s="188" t="s">
        <v>254</v>
      </c>
      <c r="K84" s="245" t="s">
        <v>544</v>
      </c>
      <c r="L84" s="289"/>
      <c r="M84" s="306"/>
      <c r="N84" s="181" t="str">
        <f>IF(OR(Tabla3[[#This Row],[META PROGRAMADA]]="",Tabla3[[#This Row],[META ALCANZADA]]=""),"",Tabla3[[#This Row],[META ALCANZADA]]/Tabla3[[#This Row],[META PROGRAMADA]])</f>
        <v/>
      </c>
      <c r="O84" s="256"/>
      <c r="P84" s="256"/>
      <c r="Q84" s="181" t="str">
        <f>IF(OR(Tabla3[[#This Row],[META PROGRAMADA2]]="",Tabla3[[#This Row],[META ALCANZADA2]]=""),"",Tabla3[[#This Row],[META ALCANZADA2]]/Tabla3[[#This Row],[META PROGRAMADA2]])</f>
        <v/>
      </c>
      <c r="R84" s="256"/>
      <c r="S84" s="256"/>
      <c r="T84" s="181" t="str">
        <f>IF(OR(Tabla3[[#This Row],[META PROGRAMADA3]]="",Tabla3[[#This Row],[META ALCANZADA3]]=""),"",Tabla3[[#This Row],[META ALCANZADA3]]/Tabla3[[#This Row],[META PROGRAMADA3]])</f>
        <v/>
      </c>
      <c r="U84" s="256"/>
      <c r="V84" s="247"/>
      <c r="W84" s="181" t="str">
        <f>IF(OR(Tabla3[[#This Row],[META PROGRAMADA4]]="",Tabla3[[#This Row],[META ALCANZADA4]]=""),"",Tabla3[[#This Row],[META ALCANZADA4]]/Tabla3[[#This Row],[META PROGRAMADA4]])</f>
        <v/>
      </c>
      <c r="X84" s="207">
        <v>3</v>
      </c>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row>
    <row r="85" spans="1:67" s="165" customFormat="1" ht="58.5" customHeight="1" x14ac:dyDescent="0.2">
      <c r="A85" s="169" t="s">
        <v>184</v>
      </c>
      <c r="B85" s="170" t="s">
        <v>319</v>
      </c>
      <c r="C85" s="170" t="s">
        <v>167</v>
      </c>
      <c r="D85" s="265" t="s">
        <v>208</v>
      </c>
      <c r="E85" s="266" t="s">
        <v>33</v>
      </c>
      <c r="F85" s="239" t="s">
        <v>69</v>
      </c>
      <c r="G85" s="252" t="s">
        <v>556</v>
      </c>
      <c r="H85" s="287" t="s">
        <v>557</v>
      </c>
      <c r="I85" s="239"/>
      <c r="J85" s="197" t="s">
        <v>254</v>
      </c>
      <c r="K85" s="245" t="s">
        <v>544</v>
      </c>
      <c r="L85" s="288"/>
      <c r="M85" s="297"/>
      <c r="N85" s="181" t="str">
        <f>IF(OR(Tabla3[[#This Row],[META PROGRAMADA]]="",Tabla3[[#This Row],[META ALCANZADA]]=""),"",Tabla3[[#This Row],[META ALCANZADA]]/Tabla3[[#This Row],[META PROGRAMADA]])</f>
        <v/>
      </c>
      <c r="O85" s="247">
        <v>1</v>
      </c>
      <c r="P85" s="288"/>
      <c r="Q85" s="181" t="str">
        <f>IF(OR(Tabla3[[#This Row],[META PROGRAMADA2]]="",Tabla3[[#This Row],[META ALCANZADA2]]=""),"",Tabla3[[#This Row],[META ALCANZADA2]]/Tabla3[[#This Row],[META PROGRAMADA2]])</f>
        <v/>
      </c>
      <c r="R85" s="247">
        <v>1</v>
      </c>
      <c r="S85" s="288"/>
      <c r="T85" s="181" t="str">
        <f>IF(OR(Tabla3[[#This Row],[META PROGRAMADA3]]="",Tabla3[[#This Row],[META ALCANZADA3]]=""),"",Tabla3[[#This Row],[META ALCANZADA3]]/Tabla3[[#This Row],[META PROGRAMADA3]])</f>
        <v/>
      </c>
      <c r="U85" s="247">
        <v>1</v>
      </c>
      <c r="V85" s="288"/>
      <c r="W85" s="181" t="str">
        <f>IF(OR(Tabla3[[#This Row],[META PROGRAMADA4]]="",Tabla3[[#This Row],[META ALCANZADA4]]=""),"",Tabla3[[#This Row],[META ALCANZADA4]]/Tabla3[[#This Row],[META PROGRAMADA4]])</f>
        <v/>
      </c>
      <c r="X85" s="207">
        <v>3</v>
      </c>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c r="BM85" s="164"/>
      <c r="BN85" s="164"/>
      <c r="BO85" s="164"/>
    </row>
    <row r="86" spans="1:67" s="165" customFormat="1" ht="58.5" customHeight="1" x14ac:dyDescent="0.2">
      <c r="A86" s="230" t="s">
        <v>184</v>
      </c>
      <c r="B86" s="230" t="s">
        <v>319</v>
      </c>
      <c r="C86" s="230" t="s">
        <v>541</v>
      </c>
      <c r="D86" s="230" t="s">
        <v>209</v>
      </c>
      <c r="E86" s="231" t="s">
        <v>38</v>
      </c>
      <c r="F86" s="231" t="s">
        <v>66</v>
      </c>
      <c r="G86" s="231" t="s">
        <v>558</v>
      </c>
      <c r="H86" s="307" t="s">
        <v>559</v>
      </c>
      <c r="I86" s="239"/>
      <c r="J86" s="267" t="s">
        <v>248</v>
      </c>
      <c r="K86" s="268" t="s">
        <v>560</v>
      </c>
      <c r="L86" s="269">
        <v>30</v>
      </c>
      <c r="M86" s="269">
        <v>30</v>
      </c>
      <c r="N86" s="181">
        <f>IF(OR(Tabla3[[#This Row],[META PROGRAMADA]]="",Tabla3[[#This Row],[META ALCANZADA]]=""),"",Tabla3[[#This Row],[META ALCANZADA]]/Tabla3[[#This Row],[META PROGRAMADA]])</f>
        <v>1</v>
      </c>
      <c r="O86" s="269">
        <v>27</v>
      </c>
      <c r="P86" s="269"/>
      <c r="Q86" s="181" t="str">
        <f>IF(OR(Tabla3[[#This Row],[META PROGRAMADA2]]="",Tabla3[[#This Row],[META ALCANZADA2]]=""),"",Tabla3[[#This Row],[META ALCANZADA2]]/Tabla3[[#This Row],[META PROGRAMADA2]])</f>
        <v/>
      </c>
      <c r="R86" s="269">
        <v>15</v>
      </c>
      <c r="S86" s="269"/>
      <c r="T86" s="181" t="str">
        <f>IF(OR(Tabla3[[#This Row],[META PROGRAMADA3]]="",Tabla3[[#This Row],[META ALCANZADA3]]=""),"",Tabla3[[#This Row],[META ALCANZADA3]]/Tabla3[[#This Row],[META PROGRAMADA3]])</f>
        <v/>
      </c>
      <c r="U86" s="269">
        <v>1</v>
      </c>
      <c r="V86" s="269"/>
      <c r="W86" s="181" t="str">
        <f>IF(OR(Tabla3[[#This Row],[META PROGRAMADA4]]="",Tabla3[[#This Row],[META ALCANZADA4]]=""),"",Tabla3[[#This Row],[META ALCANZADA4]]/Tabla3[[#This Row],[META PROGRAMADA4]])</f>
        <v/>
      </c>
      <c r="X86" s="208">
        <v>30</v>
      </c>
      <c r="Y86" s="164"/>
      <c r="Z86" s="164"/>
      <c r="AA86" s="164"/>
      <c r="AB86" s="164"/>
      <c r="AC86" s="164"/>
      <c r="AD86" s="164"/>
      <c r="AE86" s="164"/>
      <c r="AF86" s="164"/>
      <c r="AG86" s="164"/>
      <c r="AH86" s="164"/>
      <c r="AI86" s="164"/>
      <c r="AJ86" s="164"/>
      <c r="AK86" s="164"/>
      <c r="AL86" s="164"/>
      <c r="AM86" s="164"/>
      <c r="AN86" s="164"/>
      <c r="AO86" s="164"/>
      <c r="AP86" s="164"/>
      <c r="AQ86" s="164"/>
      <c r="AR86" s="164"/>
      <c r="AS86" s="164"/>
      <c r="AT86" s="164"/>
      <c r="AU86" s="164"/>
      <c r="AV86" s="164"/>
      <c r="AW86" s="164"/>
      <c r="AX86" s="164"/>
      <c r="AY86" s="164"/>
      <c r="AZ86" s="164"/>
      <c r="BA86" s="164"/>
      <c r="BB86" s="164"/>
      <c r="BC86" s="164"/>
      <c r="BD86" s="164"/>
      <c r="BE86" s="164"/>
      <c r="BF86" s="164"/>
      <c r="BG86" s="164"/>
      <c r="BH86" s="164"/>
      <c r="BI86" s="164"/>
      <c r="BJ86" s="164"/>
      <c r="BK86" s="164"/>
      <c r="BL86" s="164"/>
      <c r="BM86" s="164"/>
      <c r="BN86" s="164"/>
      <c r="BO86" s="164"/>
    </row>
    <row r="87" spans="1:67" s="165" customFormat="1" ht="58.5" customHeight="1" x14ac:dyDescent="0.2">
      <c r="A87" s="230" t="s">
        <v>184</v>
      </c>
      <c r="B87" s="230" t="s">
        <v>319</v>
      </c>
      <c r="C87" s="230" t="s">
        <v>541</v>
      </c>
      <c r="D87" s="230" t="s">
        <v>209</v>
      </c>
      <c r="E87" s="231" t="s">
        <v>38</v>
      </c>
      <c r="F87" s="231" t="s">
        <v>66</v>
      </c>
      <c r="G87" s="231" t="s">
        <v>561</v>
      </c>
      <c r="H87" s="231" t="s">
        <v>562</v>
      </c>
      <c r="I87" s="239"/>
      <c r="J87" s="267" t="s">
        <v>248</v>
      </c>
      <c r="K87" s="268"/>
      <c r="L87" s="269">
        <v>4</v>
      </c>
      <c r="M87" s="269">
        <v>4</v>
      </c>
      <c r="N87" s="181">
        <f>IF(OR(Tabla3[[#This Row],[META PROGRAMADA]]="",Tabla3[[#This Row],[META ALCANZADA]]=""),"",Tabla3[[#This Row],[META ALCANZADA]]/Tabla3[[#This Row],[META PROGRAMADA]])</f>
        <v>1</v>
      </c>
      <c r="O87" s="269">
        <v>12</v>
      </c>
      <c r="P87" s="269"/>
      <c r="Q87" s="181" t="str">
        <f>IF(OR(Tabla3[[#This Row],[META PROGRAMADA2]]="",Tabla3[[#This Row],[META ALCANZADA2]]=""),"",Tabla3[[#This Row],[META ALCANZADA2]]/Tabla3[[#This Row],[META PROGRAMADA2]])</f>
        <v/>
      </c>
      <c r="R87" s="269">
        <v>5</v>
      </c>
      <c r="S87" s="269"/>
      <c r="T87" s="181" t="str">
        <f>IF(OR(Tabla3[[#This Row],[META PROGRAMADA3]]="",Tabla3[[#This Row],[META ALCANZADA3]]=""),"",Tabla3[[#This Row],[META ALCANZADA3]]/Tabla3[[#This Row],[META PROGRAMADA3]])</f>
        <v/>
      </c>
      <c r="U87" s="269">
        <v>2</v>
      </c>
      <c r="V87" s="269"/>
      <c r="W87" s="181" t="str">
        <f>IF(OR(Tabla3[[#This Row],[META PROGRAMADA4]]="",Tabla3[[#This Row],[META ALCANZADA4]]=""),"",Tabla3[[#This Row],[META ALCANZADA4]]/Tabla3[[#This Row],[META PROGRAMADA4]])</f>
        <v/>
      </c>
      <c r="X87" s="209">
        <v>4</v>
      </c>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c r="BM87" s="164"/>
      <c r="BN87" s="164"/>
      <c r="BO87" s="164"/>
    </row>
    <row r="88" spans="1:67" s="165" customFormat="1" ht="58.5" customHeight="1" x14ac:dyDescent="0.2">
      <c r="A88" s="230" t="s">
        <v>184</v>
      </c>
      <c r="B88" s="230" t="s">
        <v>319</v>
      </c>
      <c r="C88" s="230" t="s">
        <v>541</v>
      </c>
      <c r="D88" s="230" t="s">
        <v>209</v>
      </c>
      <c r="E88" s="231" t="s">
        <v>38</v>
      </c>
      <c r="F88" s="231" t="s">
        <v>66</v>
      </c>
      <c r="G88" s="231" t="s">
        <v>563</v>
      </c>
      <c r="H88" s="231" t="s">
        <v>564</v>
      </c>
      <c r="I88" s="239"/>
      <c r="J88" s="267" t="s">
        <v>248</v>
      </c>
      <c r="K88" s="268"/>
      <c r="L88" s="269">
        <v>11</v>
      </c>
      <c r="M88" s="269">
        <v>11</v>
      </c>
      <c r="N88" s="181">
        <f>IF(OR(Tabla3[[#This Row],[META PROGRAMADA]]="",Tabla3[[#This Row],[META ALCANZADA]]=""),"",Tabla3[[#This Row],[META ALCANZADA]]/Tabla3[[#This Row],[META PROGRAMADA]])</f>
        <v>1</v>
      </c>
      <c r="O88" s="269">
        <v>15</v>
      </c>
      <c r="P88" s="269"/>
      <c r="Q88" s="181" t="str">
        <f>IF(OR(Tabla3[[#This Row],[META PROGRAMADA2]]="",Tabla3[[#This Row],[META ALCANZADA2]]=""),"",Tabla3[[#This Row],[META ALCANZADA2]]/Tabla3[[#This Row],[META PROGRAMADA2]])</f>
        <v/>
      </c>
      <c r="R88" s="269">
        <v>14</v>
      </c>
      <c r="S88" s="269"/>
      <c r="T88" s="181" t="str">
        <f>IF(OR(Tabla3[[#This Row],[META PROGRAMADA3]]="",Tabla3[[#This Row],[META ALCANZADA3]]=""),"",Tabla3[[#This Row],[META ALCANZADA3]]/Tabla3[[#This Row],[META PROGRAMADA3]])</f>
        <v/>
      </c>
      <c r="U88" s="269">
        <v>7</v>
      </c>
      <c r="V88" s="269"/>
      <c r="W88" s="181" t="str">
        <f>IF(OR(Tabla3[[#This Row],[META PROGRAMADA4]]="",Tabla3[[#This Row],[META ALCANZADA4]]=""),"",Tabla3[[#This Row],[META ALCANZADA4]]/Tabla3[[#This Row],[META PROGRAMADA4]])</f>
        <v/>
      </c>
      <c r="X88" s="209">
        <v>11</v>
      </c>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64"/>
      <c r="AW88" s="164"/>
      <c r="AX88" s="164"/>
      <c r="AY88" s="164"/>
      <c r="AZ88" s="164"/>
      <c r="BA88" s="164"/>
      <c r="BB88" s="164"/>
      <c r="BC88" s="164"/>
      <c r="BD88" s="164"/>
      <c r="BE88" s="164"/>
      <c r="BF88" s="164"/>
      <c r="BG88" s="164"/>
      <c r="BH88" s="164"/>
      <c r="BI88" s="164"/>
      <c r="BJ88" s="164"/>
      <c r="BK88" s="164"/>
      <c r="BL88" s="164"/>
      <c r="BM88" s="164"/>
      <c r="BN88" s="164"/>
      <c r="BO88" s="164"/>
    </row>
    <row r="89" spans="1:67" s="165" customFormat="1" ht="58.5" customHeight="1" x14ac:dyDescent="0.2">
      <c r="A89" s="230" t="s">
        <v>184</v>
      </c>
      <c r="B89" s="230" t="s">
        <v>319</v>
      </c>
      <c r="C89" s="230" t="s">
        <v>152</v>
      </c>
      <c r="D89" s="230" t="s">
        <v>209</v>
      </c>
      <c r="E89" s="231" t="s">
        <v>38</v>
      </c>
      <c r="F89" s="231" t="s">
        <v>66</v>
      </c>
      <c r="G89" s="231" t="s">
        <v>565</v>
      </c>
      <c r="H89" s="231" t="s">
        <v>566</v>
      </c>
      <c r="I89" s="239"/>
      <c r="J89" s="267" t="s">
        <v>248</v>
      </c>
      <c r="K89" s="268"/>
      <c r="L89" s="269"/>
      <c r="M89" s="269"/>
      <c r="N89" s="181" t="str">
        <f>IF(OR(Tabla3[[#This Row],[META PROGRAMADA]]="",Tabla3[[#This Row],[META ALCANZADA]]=""),"",Tabla3[[#This Row],[META ALCANZADA]]/Tabla3[[#This Row],[META PROGRAMADA]])</f>
        <v/>
      </c>
      <c r="O89" s="270">
        <v>3</v>
      </c>
      <c r="P89" s="271"/>
      <c r="Q89" s="181" t="str">
        <f>IF(OR(Tabla3[[#This Row],[META PROGRAMADA2]]="",Tabla3[[#This Row],[META ALCANZADA2]]=""),"",Tabla3[[#This Row],[META ALCANZADA2]]/Tabla3[[#This Row],[META PROGRAMADA2]])</f>
        <v/>
      </c>
      <c r="R89" s="270"/>
      <c r="S89" s="272"/>
      <c r="T89" s="181" t="str">
        <f>IF(OR(Tabla3[[#This Row],[META PROGRAMADA3]]="",Tabla3[[#This Row],[META ALCANZADA3]]=""),"",Tabla3[[#This Row],[META ALCANZADA3]]/Tabla3[[#This Row],[META PROGRAMADA3]])</f>
        <v/>
      </c>
      <c r="U89" s="270"/>
      <c r="V89" s="272"/>
      <c r="W89" s="181" t="str">
        <f>IF(OR(Tabla3[[#This Row],[META PROGRAMADA4]]="",Tabla3[[#This Row],[META ALCANZADA4]]=""),"",Tabla3[[#This Row],[META ALCANZADA4]]/Tabla3[[#This Row],[META PROGRAMADA4]])</f>
        <v/>
      </c>
      <c r="X89" s="209">
        <v>0</v>
      </c>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c r="BJ89" s="164"/>
      <c r="BK89" s="164"/>
      <c r="BL89" s="164"/>
      <c r="BM89" s="164"/>
      <c r="BN89" s="164"/>
      <c r="BO89" s="164"/>
    </row>
    <row r="90" spans="1:67" s="279" customFormat="1" ht="69.75" customHeight="1" x14ac:dyDescent="0.2">
      <c r="A90" s="230" t="s">
        <v>184</v>
      </c>
      <c r="B90" s="230" t="s">
        <v>319</v>
      </c>
      <c r="C90" s="230" t="s">
        <v>153</v>
      </c>
      <c r="D90" s="230" t="s">
        <v>209</v>
      </c>
      <c r="E90" s="231" t="s">
        <v>38</v>
      </c>
      <c r="F90" s="273" t="s">
        <v>67</v>
      </c>
      <c r="G90" s="274" t="s">
        <v>567</v>
      </c>
      <c r="H90" s="342" t="s">
        <v>552</v>
      </c>
      <c r="I90" s="239"/>
      <c r="J90" s="288" t="s">
        <v>553</v>
      </c>
      <c r="K90" s="343" t="s">
        <v>932</v>
      </c>
      <c r="L90" s="275">
        <v>263599456390</v>
      </c>
      <c r="M90" s="275">
        <v>217819329693</v>
      </c>
      <c r="N90" s="181">
        <f>IF(OR(Tabla3[[#This Row],[META PROGRAMADA]]="",Tabla3[[#This Row],[META ALCANZADA]]=""),"",Tabla3[[#This Row],[META ALCANZADA]]/Tabla3[[#This Row],[META PROGRAMADA]])</f>
        <v>0.82632693054849282</v>
      </c>
      <c r="O90" s="294">
        <v>225224989544.64487</v>
      </c>
      <c r="P90" s="275"/>
      <c r="Q90" s="181" t="str">
        <f>IF(OR(Tabla3[[#This Row],[META PROGRAMADA2]]="",Tabla3[[#This Row],[META ALCANZADA2]]=""),"",Tabla3[[#This Row],[META ALCANZADA2]]/Tabla3[[#This Row],[META PROGRAMADA2]])</f>
        <v/>
      </c>
      <c r="R90" s="294">
        <f>(380461140026+169435035+10001698569+628327433)-Tabla3[[#This Row],[META PROGRAMADA2]]</f>
        <v>166035611518.35513</v>
      </c>
      <c r="S90" s="269"/>
      <c r="T90" s="181" t="str">
        <f>IF(OR(Tabla3[[#This Row],[META PROGRAMADA3]]="",Tabla3[[#This Row],[META ALCANZADA3]]=""),"",Tabla3[[#This Row],[META ALCANZADA3]]/Tabla3[[#This Row],[META PROGRAMADA3]])</f>
        <v/>
      </c>
      <c r="U90" s="270"/>
      <c r="V90" s="269"/>
      <c r="W90" s="181" t="str">
        <f>IF(OR(Tabla3[[#This Row],[META PROGRAMADA4]]="",Tabla3[[#This Row],[META ALCANZADA4]]=""),"",Tabla3[[#This Row],[META ALCANZADA4]]/Tabla3[[#This Row],[META PROGRAMADA4]])</f>
        <v/>
      </c>
      <c r="X90" s="210">
        <v>217819329693</v>
      </c>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row>
    <row r="91" spans="1:67" s="279" customFormat="1" ht="58.5" customHeight="1" x14ac:dyDescent="0.2">
      <c r="A91" s="230" t="s">
        <v>184</v>
      </c>
      <c r="B91" s="230" t="s">
        <v>319</v>
      </c>
      <c r="C91" s="230" t="s">
        <v>153</v>
      </c>
      <c r="D91" s="230" t="s">
        <v>209</v>
      </c>
      <c r="E91" s="231" t="s">
        <v>38</v>
      </c>
      <c r="F91" s="273" t="s">
        <v>66</v>
      </c>
      <c r="G91" s="274" t="s">
        <v>568</v>
      </c>
      <c r="H91" s="274" t="s">
        <v>569</v>
      </c>
      <c r="I91" s="239"/>
      <c r="J91" s="288" t="s">
        <v>553</v>
      </c>
      <c r="K91" s="268" t="s">
        <v>560</v>
      </c>
      <c r="L91" s="275">
        <v>63088176105</v>
      </c>
      <c r="M91" s="275">
        <v>45711905333</v>
      </c>
      <c r="N91" s="181">
        <f>IF(OR(Tabla3[[#This Row],[META PROGRAMADA]]="",Tabla3[[#This Row],[META ALCANZADA]]=""),"",Tabla3[[#This Row],[META ALCANZADA]]/Tabla3[[#This Row],[META PROGRAMADA]])</f>
        <v>0.72457167341341389</v>
      </c>
      <c r="O91" s="276">
        <v>109012275622</v>
      </c>
      <c r="P91" s="275"/>
      <c r="Q91" s="181" t="str">
        <f>IF(OR(Tabla3[[#This Row],[META PROGRAMADA2]]="",Tabla3[[#This Row],[META ALCANZADA2]]=""),"",Tabla3[[#This Row],[META ALCANZADA2]]/Tabla3[[#This Row],[META PROGRAMADA2]])</f>
        <v/>
      </c>
      <c r="R91" s="270"/>
      <c r="S91" s="269"/>
      <c r="T91" s="181" t="str">
        <f>IF(OR(Tabla3[[#This Row],[META PROGRAMADA3]]="",Tabla3[[#This Row],[META ALCANZADA3]]=""),"",Tabla3[[#This Row],[META ALCANZADA3]]/Tabla3[[#This Row],[META PROGRAMADA3]])</f>
        <v/>
      </c>
      <c r="U91" s="270"/>
      <c r="V91" s="269"/>
      <c r="W91" s="181" t="str">
        <f>IF(OR(Tabla3[[#This Row],[META PROGRAMADA4]]="",Tabla3[[#This Row],[META ALCANZADA4]]=""),"",Tabla3[[#This Row],[META ALCANZADA4]]/Tabla3[[#This Row],[META PROGRAMADA4]])</f>
        <v/>
      </c>
      <c r="X91" s="210">
        <v>45711905333</v>
      </c>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row>
    <row r="92" spans="1:67" s="279" customFormat="1" ht="58.5" customHeight="1" x14ac:dyDescent="0.2">
      <c r="A92" s="230" t="s">
        <v>184</v>
      </c>
      <c r="B92" s="230" t="s">
        <v>319</v>
      </c>
      <c r="C92" s="230" t="s">
        <v>153</v>
      </c>
      <c r="D92" s="230" t="s">
        <v>209</v>
      </c>
      <c r="E92" s="231" t="s">
        <v>38</v>
      </c>
      <c r="F92" s="273" t="s">
        <v>66</v>
      </c>
      <c r="G92" s="274" t="s">
        <v>570</v>
      </c>
      <c r="H92" s="274" t="s">
        <v>571</v>
      </c>
      <c r="I92" s="239"/>
      <c r="J92" s="333" t="s">
        <v>239</v>
      </c>
      <c r="K92" s="268" t="s">
        <v>572</v>
      </c>
      <c r="L92" s="275">
        <v>258231054799</v>
      </c>
      <c r="M92" s="275">
        <v>112892114622</v>
      </c>
      <c r="N92" s="181">
        <f>IF(OR(Tabla3[[#This Row],[META PROGRAMADA]]="",Tabla3[[#This Row],[META ALCANZADA]]=""),"",Tabla3[[#This Row],[META ALCANZADA]]/Tabla3[[#This Row],[META PROGRAMADA]])</f>
        <v>0.43717481892281368</v>
      </c>
      <c r="O92" s="275">
        <v>320927381000</v>
      </c>
      <c r="P92" s="275"/>
      <c r="Q92" s="181" t="str">
        <f>IF(OR(Tabla3[[#This Row],[META PROGRAMADA2]]="",Tabla3[[#This Row],[META ALCANZADA2]]=""),"",Tabla3[[#This Row],[META ALCANZADA2]]/Tabla3[[#This Row],[META PROGRAMADA2]])</f>
        <v/>
      </c>
      <c r="R92" s="270"/>
      <c r="S92" s="272"/>
      <c r="T92" s="181" t="str">
        <f>IF(OR(Tabla3[[#This Row],[META PROGRAMADA3]]="",Tabla3[[#This Row],[META ALCANZADA3]]=""),"",Tabla3[[#This Row],[META ALCANZADA3]]/Tabla3[[#This Row],[META PROGRAMADA3]])</f>
        <v/>
      </c>
      <c r="U92" s="270"/>
      <c r="V92" s="272"/>
      <c r="W92" s="181" t="str">
        <f>IF(OR(Tabla3[[#This Row],[META PROGRAMADA4]]="",Tabla3[[#This Row],[META ALCANZADA4]]=""),"",Tabla3[[#This Row],[META ALCANZADA4]]/Tabla3[[#This Row],[META PROGRAMADA4]])</f>
        <v/>
      </c>
      <c r="X92" s="210">
        <v>112892114622</v>
      </c>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row>
    <row r="93" spans="1:67" s="165" customFormat="1" ht="58.5" customHeight="1" x14ac:dyDescent="0.2">
      <c r="A93" s="230" t="s">
        <v>184</v>
      </c>
      <c r="B93" s="230" t="s">
        <v>319</v>
      </c>
      <c r="C93" s="230" t="s">
        <v>262</v>
      </c>
      <c r="D93" s="230" t="s">
        <v>209</v>
      </c>
      <c r="E93" s="231" t="s">
        <v>38</v>
      </c>
      <c r="F93" s="334" t="s">
        <v>67</v>
      </c>
      <c r="G93" s="274" t="s">
        <v>554</v>
      </c>
      <c r="H93" s="274" t="s">
        <v>617</v>
      </c>
      <c r="I93" s="239"/>
      <c r="J93" s="188" t="s">
        <v>254</v>
      </c>
      <c r="K93" s="268" t="s">
        <v>572</v>
      </c>
      <c r="L93" s="269">
        <v>900</v>
      </c>
      <c r="M93" s="269">
        <v>645</v>
      </c>
      <c r="N93" s="181">
        <f>IF(OR(Tabla3[[#This Row],[META PROGRAMADA]]="",Tabla3[[#This Row],[META ALCANZADA]]=""),"",Tabla3[[#This Row],[META ALCANZADA]]/Tabla3[[#This Row],[META PROGRAMADA]])</f>
        <v>0.71666666666666667</v>
      </c>
      <c r="O93" s="270">
        <v>900</v>
      </c>
      <c r="P93" s="271"/>
      <c r="Q93" s="181" t="str">
        <f>IF(OR(Tabla3[[#This Row],[META PROGRAMADA2]]="",Tabla3[[#This Row],[META ALCANZADA2]]=""),"",Tabla3[[#This Row],[META ALCANZADA2]]/Tabla3[[#This Row],[META PROGRAMADA2]])</f>
        <v/>
      </c>
      <c r="R93" s="270">
        <v>900</v>
      </c>
      <c r="S93" s="272"/>
      <c r="T93" s="181" t="str">
        <f>IF(OR(Tabla3[[#This Row],[META PROGRAMADA3]]="",Tabla3[[#This Row],[META ALCANZADA3]]=""),"",Tabla3[[#This Row],[META ALCANZADA3]]/Tabla3[[#This Row],[META PROGRAMADA3]])</f>
        <v/>
      </c>
      <c r="U93" s="270">
        <v>900</v>
      </c>
      <c r="V93" s="272"/>
      <c r="W93" s="181" t="str">
        <f>IF(OR(Tabla3[[#This Row],[META PROGRAMADA4]]="",Tabla3[[#This Row],[META ALCANZADA4]]=""),"",Tabla3[[#This Row],[META ALCANZADA4]]/Tabla3[[#This Row],[META PROGRAMADA4]])</f>
        <v/>
      </c>
      <c r="X93" s="209">
        <v>645</v>
      </c>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row>
    <row r="94" spans="1:67" s="279" customFormat="1" ht="58.5" customHeight="1" x14ac:dyDescent="0.2">
      <c r="A94" s="230" t="s">
        <v>184</v>
      </c>
      <c r="B94" s="230" t="s">
        <v>319</v>
      </c>
      <c r="C94" s="274" t="s">
        <v>167</v>
      </c>
      <c r="D94" s="230" t="s">
        <v>209</v>
      </c>
      <c r="E94" s="231" t="s">
        <v>38</v>
      </c>
      <c r="F94" s="273" t="s">
        <v>66</v>
      </c>
      <c r="G94" s="274" t="s">
        <v>573</v>
      </c>
      <c r="H94" s="274" t="s">
        <v>557</v>
      </c>
      <c r="I94" s="239"/>
      <c r="J94" s="197" t="s">
        <v>254</v>
      </c>
      <c r="K94" s="180"/>
      <c r="L94" s="269"/>
      <c r="M94" s="269"/>
      <c r="N94" s="181" t="str">
        <f>IF(OR(Tabla3[[#This Row],[META PROGRAMADA]]="",Tabla3[[#This Row],[META ALCANZADA]]=""),"",Tabla3[[#This Row],[META ALCANZADA]]/Tabla3[[#This Row],[META PROGRAMADA]])</f>
        <v/>
      </c>
      <c r="O94" s="275">
        <v>515772230641</v>
      </c>
      <c r="P94" s="271"/>
      <c r="Q94" s="181" t="str">
        <f>IF(OR(Tabla3[[#This Row],[META PROGRAMADA2]]="",Tabla3[[#This Row],[META ALCANZADA2]]=""),"",Tabla3[[#This Row],[META ALCANZADA2]]/Tabla3[[#This Row],[META PROGRAMADA2]])</f>
        <v/>
      </c>
      <c r="R94" s="270"/>
      <c r="S94" s="272"/>
      <c r="T94" s="181" t="str">
        <f>IF(OR(Tabla3[[#This Row],[META PROGRAMADA3]]="",Tabla3[[#This Row],[META ALCANZADA3]]=""),"",Tabla3[[#This Row],[META ALCANZADA3]]/Tabla3[[#This Row],[META PROGRAMADA3]])</f>
        <v/>
      </c>
      <c r="U94" s="270"/>
      <c r="V94" s="272"/>
      <c r="W94" s="181" t="str">
        <f>IF(OR(Tabla3[[#This Row],[META PROGRAMADA4]]="",Tabla3[[#This Row],[META ALCANZADA4]]=""),"",Tabla3[[#This Row],[META ALCANZADA4]]/Tabla3[[#This Row],[META PROGRAMADA4]])</f>
        <v/>
      </c>
      <c r="X94" s="209">
        <v>0</v>
      </c>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row>
    <row r="95" spans="1:67" s="165" customFormat="1" ht="58.5" customHeight="1" x14ac:dyDescent="0.2">
      <c r="A95" s="230" t="s">
        <v>184</v>
      </c>
      <c r="B95" s="230" t="s">
        <v>898</v>
      </c>
      <c r="C95" s="230" t="s">
        <v>487</v>
      </c>
      <c r="D95" s="230" t="s">
        <v>209</v>
      </c>
      <c r="E95" s="231" t="s">
        <v>38</v>
      </c>
      <c r="F95" s="231" t="s">
        <v>66</v>
      </c>
      <c r="G95" s="231" t="s">
        <v>574</v>
      </c>
      <c r="H95" s="231" t="s">
        <v>575</v>
      </c>
      <c r="I95" s="239"/>
      <c r="J95" s="188"/>
      <c r="K95" s="180"/>
      <c r="L95" s="269">
        <v>1</v>
      </c>
      <c r="M95" s="269">
        <v>1</v>
      </c>
      <c r="N95" s="181">
        <f>IF(OR(Tabla3[[#This Row],[META PROGRAMADA]]="",Tabla3[[#This Row],[META ALCANZADA]]=""),"",Tabla3[[#This Row],[META ALCANZADA]]/Tabla3[[#This Row],[META PROGRAMADA]])</f>
        <v>1</v>
      </c>
      <c r="O95" s="269">
        <v>9</v>
      </c>
      <c r="P95" s="269"/>
      <c r="Q95" s="181" t="str">
        <f>IF(OR(Tabla3[[#This Row],[META PROGRAMADA2]]="",Tabla3[[#This Row],[META ALCANZADA2]]=""),"",Tabla3[[#This Row],[META ALCANZADA2]]/Tabla3[[#This Row],[META PROGRAMADA2]])</f>
        <v/>
      </c>
      <c r="R95" s="270">
        <v>9</v>
      </c>
      <c r="S95" s="269"/>
      <c r="T95" s="181" t="str">
        <f>IF(OR(Tabla3[[#This Row],[META PROGRAMADA3]]="",Tabla3[[#This Row],[META ALCANZADA3]]=""),"",Tabla3[[#This Row],[META ALCANZADA3]]/Tabla3[[#This Row],[META PROGRAMADA3]])</f>
        <v/>
      </c>
      <c r="U95" s="270">
        <v>9</v>
      </c>
      <c r="V95" s="269"/>
      <c r="W95" s="181" t="str">
        <f>IF(OR(Tabla3[[#This Row],[META PROGRAMADA4]]="",Tabla3[[#This Row],[META ALCANZADA4]]=""),"",Tabla3[[#This Row],[META ALCANZADA4]]/Tabla3[[#This Row],[META PROGRAMADA4]])</f>
        <v/>
      </c>
      <c r="X95" s="209">
        <v>1</v>
      </c>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row>
    <row r="96" spans="1:67" s="165" customFormat="1" ht="58.5" customHeight="1" x14ac:dyDescent="0.2">
      <c r="A96" s="230" t="s">
        <v>185</v>
      </c>
      <c r="B96" s="230" t="s">
        <v>903</v>
      </c>
      <c r="C96" s="230" t="s">
        <v>182</v>
      </c>
      <c r="D96" s="230" t="s">
        <v>209</v>
      </c>
      <c r="E96" s="231" t="s">
        <v>38</v>
      </c>
      <c r="F96" s="231" t="s">
        <v>66</v>
      </c>
      <c r="G96" s="231" t="s">
        <v>576</v>
      </c>
      <c r="H96" s="231" t="s">
        <v>577</v>
      </c>
      <c r="I96" s="239"/>
      <c r="J96" s="188" t="s">
        <v>248</v>
      </c>
      <c r="K96" s="268" t="s">
        <v>560</v>
      </c>
      <c r="L96" s="269"/>
      <c r="M96" s="269"/>
      <c r="N96" s="181" t="str">
        <f>IF(OR(Tabla3[[#This Row],[META PROGRAMADA]]="",Tabla3[[#This Row],[META ALCANZADA]]=""),"",Tabla3[[#This Row],[META ALCANZADA]]/Tabla3[[#This Row],[META PROGRAMADA]])</f>
        <v/>
      </c>
      <c r="O96" s="277">
        <v>1</v>
      </c>
      <c r="P96" s="269"/>
      <c r="Q96" s="181" t="str">
        <f>IF(OR(Tabla3[[#This Row],[META PROGRAMADA2]]="",Tabla3[[#This Row],[META ALCANZADA2]]=""),"",Tabla3[[#This Row],[META ALCANZADA2]]/Tabla3[[#This Row],[META PROGRAMADA2]])</f>
        <v/>
      </c>
      <c r="R96" s="277">
        <v>1</v>
      </c>
      <c r="S96" s="269"/>
      <c r="T96" s="181" t="str">
        <f>IF(OR(Tabla3[[#This Row],[META PROGRAMADA3]]="",Tabla3[[#This Row],[META ALCANZADA3]]=""),"",Tabla3[[#This Row],[META ALCANZADA3]]/Tabla3[[#This Row],[META PROGRAMADA3]])</f>
        <v/>
      </c>
      <c r="U96" s="277">
        <v>1</v>
      </c>
      <c r="V96" s="269"/>
      <c r="W96" s="181" t="str">
        <f>IF(OR(Tabla3[[#This Row],[META PROGRAMADA4]]="",Tabla3[[#This Row],[META ALCANZADA4]]=""),"",Tabla3[[#This Row],[META ALCANZADA4]]/Tabla3[[#This Row],[META PROGRAMADA4]])</f>
        <v/>
      </c>
      <c r="X96" s="209">
        <v>0</v>
      </c>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row>
    <row r="97" spans="1:67" s="152" customFormat="1" ht="58.5" customHeight="1" x14ac:dyDescent="0.2">
      <c r="A97" s="230" t="s">
        <v>184</v>
      </c>
      <c r="B97" s="230" t="s">
        <v>319</v>
      </c>
      <c r="C97" s="230" t="s">
        <v>541</v>
      </c>
      <c r="D97" s="230" t="s">
        <v>788</v>
      </c>
      <c r="E97" s="231" t="s">
        <v>48</v>
      </c>
      <c r="F97" s="231" t="s">
        <v>67</v>
      </c>
      <c r="G97" s="310" t="s">
        <v>928</v>
      </c>
      <c r="H97" s="231" t="s">
        <v>789</v>
      </c>
      <c r="I97" s="239"/>
      <c r="J97" s="267" t="s">
        <v>248</v>
      </c>
      <c r="K97" s="245" t="s">
        <v>801</v>
      </c>
      <c r="L97" s="308"/>
      <c r="M97" s="246"/>
      <c r="N97" s="181" t="str">
        <f>IF(OR(Tabla3[[#This Row],[META PROGRAMADA]]="",Tabla3[[#This Row],[META ALCANZADA]]=""),"",Tabla3[[#This Row],[META ALCANZADA]]/Tabla3[[#This Row],[META PROGRAMADA]])</f>
        <v/>
      </c>
      <c r="O97" s="308">
        <v>89536</v>
      </c>
      <c r="P97" s="246"/>
      <c r="Q97" s="181" t="str">
        <f>IF(OR(Tabla3[[#This Row],[META PROGRAMADA2]]="",Tabla3[[#This Row],[META ALCANZADA2]]=""),"",Tabla3[[#This Row],[META ALCANZADA2]]/Tabla3[[#This Row],[META PROGRAMADA2]])</f>
        <v/>
      </c>
      <c r="R97" s="308">
        <v>444349.10000000003</v>
      </c>
      <c r="S97" s="308"/>
      <c r="T97" s="181" t="str">
        <f>IF(OR(Tabla3[[#This Row],[META PROGRAMADA3]]="",Tabla3[[#This Row],[META ALCANZADA3]]=""),"",Tabla3[[#This Row],[META ALCANZADA3]]/Tabla3[[#This Row],[META PROGRAMADA3]])</f>
        <v/>
      </c>
      <c r="U97" s="308">
        <v>605405.4</v>
      </c>
      <c r="V97" s="246"/>
      <c r="W97" s="181" t="str">
        <f>IF(OR(Tabla3[[#This Row],[META PROGRAMADA4]]="",Tabla3[[#This Row],[META ALCANZADA4]]=""),"",Tabla3[[#This Row],[META ALCANZADA4]]/Tabla3[[#This Row],[META PROGRAMADA4]])</f>
        <v/>
      </c>
      <c r="X97" s="236"/>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row>
    <row r="98" spans="1:67" s="165" customFormat="1" ht="58.5" customHeight="1" x14ac:dyDescent="0.2">
      <c r="A98" s="230" t="s">
        <v>184</v>
      </c>
      <c r="B98" s="230" t="s">
        <v>319</v>
      </c>
      <c r="C98" s="230" t="s">
        <v>541</v>
      </c>
      <c r="D98" s="230" t="s">
        <v>788</v>
      </c>
      <c r="E98" s="231" t="s">
        <v>48</v>
      </c>
      <c r="F98" s="231" t="s">
        <v>67</v>
      </c>
      <c r="G98" s="310" t="s">
        <v>929</v>
      </c>
      <c r="H98" s="231" t="s">
        <v>790</v>
      </c>
      <c r="I98" s="239"/>
      <c r="J98" s="267" t="s">
        <v>248</v>
      </c>
      <c r="K98" s="245" t="s">
        <v>801</v>
      </c>
      <c r="L98" s="308"/>
      <c r="M98" s="246"/>
      <c r="N98" s="181" t="str">
        <f>IF(OR(Tabla3[[#This Row],[META PROGRAMADA]]="",Tabla3[[#This Row],[META ALCANZADA]]=""),"",Tabla3[[#This Row],[META ALCANZADA]]/Tabla3[[#This Row],[META PROGRAMADA]])</f>
        <v/>
      </c>
      <c r="O98" s="308">
        <v>6</v>
      </c>
      <c r="P98" s="247"/>
      <c r="Q98" s="181" t="str">
        <f>IF(OR(Tabla3[[#This Row],[META PROGRAMADA2]]="",Tabla3[[#This Row],[META ALCANZADA2]]=""),"",Tabla3[[#This Row],[META ALCANZADA2]]/Tabla3[[#This Row],[META PROGRAMADA2]])</f>
        <v/>
      </c>
      <c r="R98" s="308">
        <v>5</v>
      </c>
      <c r="S98" s="309"/>
      <c r="T98" s="181" t="str">
        <f>IF(OR(Tabla3[[#This Row],[META PROGRAMADA3]]="",Tabla3[[#This Row],[META ALCANZADA3]]=""),"",Tabla3[[#This Row],[META ALCANZADA3]]/Tabla3[[#This Row],[META PROGRAMADA3]])</f>
        <v/>
      </c>
      <c r="U98" s="308"/>
      <c r="V98" s="309"/>
      <c r="W98" s="181" t="str">
        <f>IF(OR(Tabla3[[#This Row],[META PROGRAMADA4]]="",Tabla3[[#This Row],[META ALCANZADA4]]=""),"",Tabla3[[#This Row],[META ALCANZADA4]]/Tabla3[[#This Row],[META PROGRAMADA4]])</f>
        <v/>
      </c>
      <c r="X98" s="235"/>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c r="BL98" s="164"/>
      <c r="BM98" s="164"/>
      <c r="BN98" s="164"/>
      <c r="BO98" s="164"/>
    </row>
    <row r="99" spans="1:67" s="165" customFormat="1" ht="58.5" customHeight="1" x14ac:dyDescent="0.2">
      <c r="A99" s="230" t="s">
        <v>184</v>
      </c>
      <c r="B99" s="230" t="s">
        <v>319</v>
      </c>
      <c r="C99" s="230" t="s">
        <v>541</v>
      </c>
      <c r="D99" s="230" t="s">
        <v>788</v>
      </c>
      <c r="E99" s="231" t="s">
        <v>48</v>
      </c>
      <c r="F99" s="231" t="s">
        <v>67</v>
      </c>
      <c r="G99" s="231" t="s">
        <v>791</v>
      </c>
      <c r="H99" s="231" t="s">
        <v>792</v>
      </c>
      <c r="I99" s="239"/>
      <c r="J99" s="267" t="s">
        <v>248</v>
      </c>
      <c r="K99" s="245" t="s">
        <v>801</v>
      </c>
      <c r="L99" s="308"/>
      <c r="M99" s="246"/>
      <c r="N99" s="181" t="str">
        <f>IF(OR(Tabla3[[#This Row],[META PROGRAMADA]]="",Tabla3[[#This Row],[META ALCANZADA]]=""),"",Tabla3[[#This Row],[META ALCANZADA]]/Tabla3[[#This Row],[META PROGRAMADA]])</f>
        <v/>
      </c>
      <c r="O99" s="308"/>
      <c r="P99" s="246"/>
      <c r="Q99" s="181" t="str">
        <f>IF(OR(Tabla3[[#This Row],[META PROGRAMADA2]]="",Tabla3[[#This Row],[META ALCANZADA2]]=""),"",Tabla3[[#This Row],[META ALCANZADA2]]/Tabla3[[#This Row],[META PROGRAMADA2]])</f>
        <v/>
      </c>
      <c r="R99" s="308"/>
      <c r="S99" s="246"/>
      <c r="T99" s="181" t="str">
        <f>IF(OR(Tabla3[[#This Row],[META PROGRAMADA3]]="",Tabla3[[#This Row],[META ALCANZADA3]]=""),"",Tabla3[[#This Row],[META ALCANZADA3]]/Tabla3[[#This Row],[META PROGRAMADA3]])</f>
        <v/>
      </c>
      <c r="U99" s="308">
        <v>1</v>
      </c>
      <c r="V99" s="246"/>
      <c r="W99" s="181" t="str">
        <f>IF(OR(Tabla3[[#This Row],[META PROGRAMADA4]]="",Tabla3[[#This Row],[META ALCANZADA4]]=""),"",Tabla3[[#This Row],[META ALCANZADA4]]/Tabla3[[#This Row],[META PROGRAMADA4]])</f>
        <v/>
      </c>
      <c r="X99" s="235"/>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row>
    <row r="100" spans="1:67" s="165" customFormat="1" ht="58.5" customHeight="1" x14ac:dyDescent="0.2">
      <c r="A100" s="230" t="s">
        <v>184</v>
      </c>
      <c r="B100" s="230" t="s">
        <v>319</v>
      </c>
      <c r="C100" s="230" t="s">
        <v>541</v>
      </c>
      <c r="D100" s="230" t="s">
        <v>788</v>
      </c>
      <c r="E100" s="231" t="s">
        <v>48</v>
      </c>
      <c r="F100" s="231" t="s">
        <v>67</v>
      </c>
      <c r="G100" s="310" t="s">
        <v>930</v>
      </c>
      <c r="H100" s="231" t="s">
        <v>793</v>
      </c>
      <c r="I100" s="239"/>
      <c r="J100" s="267" t="s">
        <v>248</v>
      </c>
      <c r="K100" s="245" t="s">
        <v>801</v>
      </c>
      <c r="L100" s="308"/>
      <c r="M100" s="246"/>
      <c r="N100" s="181" t="str">
        <f>IF(OR(Tabla3[[#This Row],[META PROGRAMADA]]="",Tabla3[[#This Row],[META ALCANZADA]]=""),"",Tabla3[[#This Row],[META ALCANZADA]]/Tabla3[[#This Row],[META PROGRAMADA]])</f>
        <v/>
      </c>
      <c r="O100" s="308">
        <v>10.65</v>
      </c>
      <c r="P100" s="246"/>
      <c r="Q100" s="181" t="str">
        <f>IF(OR(Tabla3[[#This Row],[META PROGRAMADA2]]="",Tabla3[[#This Row],[META ALCANZADA2]]=""),"",Tabla3[[#This Row],[META ALCANZADA2]]/Tabla3[[#This Row],[META PROGRAMADA2]])</f>
        <v/>
      </c>
      <c r="R100" s="308">
        <v>29.33</v>
      </c>
      <c r="S100" s="246"/>
      <c r="T100" s="181" t="str">
        <f>IF(OR(Tabla3[[#This Row],[META PROGRAMADA3]]="",Tabla3[[#This Row],[META ALCANZADA3]]=""),"",Tabla3[[#This Row],[META ALCANZADA3]]/Tabla3[[#This Row],[META PROGRAMADA3]])</f>
        <v/>
      </c>
      <c r="U100" s="308">
        <v>41.91</v>
      </c>
      <c r="V100" s="246"/>
      <c r="W100" s="181" t="str">
        <f>IF(OR(Tabla3[[#This Row],[META PROGRAMADA4]]="",Tabla3[[#This Row],[META ALCANZADA4]]=""),"",Tabla3[[#This Row],[META ALCANZADA4]]/Tabla3[[#This Row],[META PROGRAMADA4]])</f>
        <v/>
      </c>
      <c r="X100" s="235"/>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row>
    <row r="101" spans="1:67" s="165" customFormat="1" ht="58.5" customHeight="1" x14ac:dyDescent="0.2">
      <c r="A101" s="230" t="s">
        <v>184</v>
      </c>
      <c r="B101" s="230" t="s">
        <v>319</v>
      </c>
      <c r="C101" s="230" t="s">
        <v>541</v>
      </c>
      <c r="D101" s="230" t="s">
        <v>788</v>
      </c>
      <c r="E101" s="231" t="s">
        <v>48</v>
      </c>
      <c r="F101" s="231" t="s">
        <v>67</v>
      </c>
      <c r="G101" s="310" t="s">
        <v>931</v>
      </c>
      <c r="H101" s="231" t="s">
        <v>794</v>
      </c>
      <c r="I101" s="239"/>
      <c r="J101" s="267" t="s">
        <v>248</v>
      </c>
      <c r="K101" s="245" t="s">
        <v>801</v>
      </c>
      <c r="L101" s="308"/>
      <c r="M101" s="246"/>
      <c r="N101" s="181" t="str">
        <f>IF(OR(Tabla3[[#This Row],[META PROGRAMADA]]="",Tabla3[[#This Row],[META ALCANZADA]]=""),"",Tabla3[[#This Row],[META ALCANZADA]]/Tabla3[[#This Row],[META PROGRAMADA]])</f>
        <v/>
      </c>
      <c r="O101" s="308">
        <v>7.35</v>
      </c>
      <c r="P101" s="247"/>
      <c r="Q101" s="181" t="str">
        <f>IF(OR(Tabla3[[#This Row],[META PROGRAMADA2]]="",Tabla3[[#This Row],[META ALCANZADA2]]=""),"",Tabla3[[#This Row],[META ALCANZADA2]]/Tabla3[[#This Row],[META PROGRAMADA2]])</f>
        <v/>
      </c>
      <c r="R101" s="308">
        <v>15.43</v>
      </c>
      <c r="S101" s="309"/>
      <c r="T101" s="181" t="str">
        <f>IF(OR(Tabla3[[#This Row],[META PROGRAMADA3]]="",Tabla3[[#This Row],[META ALCANZADA3]]=""),"",Tabla3[[#This Row],[META ALCANZADA3]]/Tabla3[[#This Row],[META PROGRAMADA3]])</f>
        <v/>
      </c>
      <c r="U101" s="308">
        <v>29.01</v>
      </c>
      <c r="V101" s="309"/>
      <c r="W101" s="181" t="str">
        <f>IF(OR(Tabla3[[#This Row],[META PROGRAMADA4]]="",Tabla3[[#This Row],[META ALCANZADA4]]=""),"",Tabla3[[#This Row],[META ALCANZADA4]]/Tabla3[[#This Row],[META PROGRAMADA4]])</f>
        <v/>
      </c>
      <c r="X101" s="235"/>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row>
    <row r="102" spans="1:67" s="165" customFormat="1" ht="58.5" customHeight="1" x14ac:dyDescent="0.2">
      <c r="A102" s="230" t="s">
        <v>184</v>
      </c>
      <c r="B102" s="230" t="s">
        <v>319</v>
      </c>
      <c r="C102" s="230" t="s">
        <v>541</v>
      </c>
      <c r="D102" s="230" t="s">
        <v>788</v>
      </c>
      <c r="E102" s="231" t="s">
        <v>48</v>
      </c>
      <c r="F102" s="231" t="s">
        <v>67</v>
      </c>
      <c r="G102" s="231" t="s">
        <v>795</v>
      </c>
      <c r="H102" s="231" t="s">
        <v>796</v>
      </c>
      <c r="I102" s="239"/>
      <c r="J102" s="267" t="s">
        <v>248</v>
      </c>
      <c r="K102" s="245" t="s">
        <v>801</v>
      </c>
      <c r="L102" s="308"/>
      <c r="M102" s="246"/>
      <c r="N102" s="181" t="str">
        <f>IF(OR(Tabla3[[#This Row],[META PROGRAMADA]]="",Tabla3[[#This Row],[META ALCANZADA]]=""),"",Tabla3[[#This Row],[META ALCANZADA]]/Tabla3[[#This Row],[META PROGRAMADA]])</f>
        <v/>
      </c>
      <c r="O102" s="308">
        <v>4</v>
      </c>
      <c r="P102" s="247"/>
      <c r="Q102" s="181" t="str">
        <f>IF(OR(Tabla3[[#This Row],[META PROGRAMADA2]]="",Tabla3[[#This Row],[META ALCANZADA2]]=""),"",Tabla3[[#This Row],[META ALCANZADA2]]/Tabla3[[#This Row],[META PROGRAMADA2]])</f>
        <v/>
      </c>
      <c r="R102" s="308">
        <v>4</v>
      </c>
      <c r="S102" s="309"/>
      <c r="T102" s="181" t="str">
        <f>IF(OR(Tabla3[[#This Row],[META PROGRAMADA3]]="",Tabla3[[#This Row],[META ALCANZADA3]]=""),"",Tabla3[[#This Row],[META ALCANZADA3]]/Tabla3[[#This Row],[META PROGRAMADA3]])</f>
        <v/>
      </c>
      <c r="U102" s="308">
        <v>2</v>
      </c>
      <c r="V102" s="309"/>
      <c r="W102" s="181" t="str">
        <f>IF(OR(Tabla3[[#This Row],[META PROGRAMADA4]]="",Tabla3[[#This Row],[META ALCANZADA4]]=""),"",Tabla3[[#This Row],[META ALCANZADA4]]/Tabla3[[#This Row],[META PROGRAMADA4]])</f>
        <v/>
      </c>
      <c r="X102" s="235"/>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row>
    <row r="103" spans="1:67" s="165" customFormat="1" ht="58.5" customHeight="1" x14ac:dyDescent="0.2">
      <c r="A103" s="230" t="s">
        <v>184</v>
      </c>
      <c r="B103" s="230" t="s">
        <v>319</v>
      </c>
      <c r="C103" s="230" t="s">
        <v>152</v>
      </c>
      <c r="D103" s="230" t="s">
        <v>788</v>
      </c>
      <c r="E103" s="231" t="s">
        <v>48</v>
      </c>
      <c r="F103" s="231" t="s">
        <v>67</v>
      </c>
      <c r="G103" s="231" t="s">
        <v>797</v>
      </c>
      <c r="H103" s="231" t="s">
        <v>798</v>
      </c>
      <c r="I103" s="239"/>
      <c r="J103" s="267" t="s">
        <v>248</v>
      </c>
      <c r="K103" s="245" t="s">
        <v>801</v>
      </c>
      <c r="L103" s="308"/>
      <c r="M103" s="246"/>
      <c r="N103" s="181" t="str">
        <f>IF(OR(Tabla3[[#This Row],[META PROGRAMADA]]="",Tabla3[[#This Row],[META ALCANZADA]]=""),"",Tabla3[[#This Row],[META ALCANZADA]]/Tabla3[[#This Row],[META PROGRAMADA]])</f>
        <v/>
      </c>
      <c r="O103" s="248">
        <v>1</v>
      </c>
      <c r="P103" s="247"/>
      <c r="Q103" s="181" t="str">
        <f>IF(OR(Tabla3[[#This Row],[META PROGRAMADA2]]="",Tabla3[[#This Row],[META ALCANZADA2]]=""),"",Tabla3[[#This Row],[META ALCANZADA2]]/Tabla3[[#This Row],[META PROGRAMADA2]])</f>
        <v/>
      </c>
      <c r="R103" s="308"/>
      <c r="S103" s="309"/>
      <c r="T103" s="181" t="str">
        <f>IF(OR(Tabla3[[#This Row],[META PROGRAMADA3]]="",Tabla3[[#This Row],[META ALCANZADA3]]=""),"",Tabla3[[#This Row],[META ALCANZADA3]]/Tabla3[[#This Row],[META PROGRAMADA3]])</f>
        <v/>
      </c>
      <c r="U103" s="308"/>
      <c r="V103" s="309"/>
      <c r="W103" s="181" t="str">
        <f>IF(OR(Tabla3[[#This Row],[META PROGRAMADA4]]="",Tabla3[[#This Row],[META ALCANZADA4]]=""),"",Tabla3[[#This Row],[META ALCANZADA4]]/Tabla3[[#This Row],[META PROGRAMADA4]])</f>
        <v/>
      </c>
      <c r="X103" s="235"/>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row>
    <row r="104" spans="1:67" s="165" customFormat="1" ht="58.5" customHeight="1" x14ac:dyDescent="0.2">
      <c r="A104" s="230" t="s">
        <v>184</v>
      </c>
      <c r="B104" s="230" t="s">
        <v>319</v>
      </c>
      <c r="C104" s="230" t="s">
        <v>160</v>
      </c>
      <c r="D104" s="230" t="s">
        <v>788</v>
      </c>
      <c r="E104" s="231" t="s">
        <v>48</v>
      </c>
      <c r="F104" s="231" t="s">
        <v>67</v>
      </c>
      <c r="G104" s="231" t="s">
        <v>799</v>
      </c>
      <c r="H104" s="231" t="s">
        <v>800</v>
      </c>
      <c r="I104" s="239"/>
      <c r="J104" s="267" t="s">
        <v>248</v>
      </c>
      <c r="K104" s="245" t="s">
        <v>801</v>
      </c>
      <c r="L104" s="248">
        <v>1</v>
      </c>
      <c r="M104" s="246"/>
      <c r="N104" s="181" t="str">
        <f>IF(OR(Tabla3[[#This Row],[META PROGRAMADA]]="",Tabla3[[#This Row],[META ALCANZADA]]=""),"",Tabla3[[#This Row],[META ALCANZADA]]/Tabla3[[#This Row],[META PROGRAMADA]])</f>
        <v/>
      </c>
      <c r="O104" s="248">
        <v>1</v>
      </c>
      <c r="P104" s="247"/>
      <c r="Q104" s="181" t="str">
        <f>IF(OR(Tabla3[[#This Row],[META PROGRAMADA2]]="",Tabla3[[#This Row],[META ALCANZADA2]]=""),"",Tabla3[[#This Row],[META ALCANZADA2]]/Tabla3[[#This Row],[META PROGRAMADA2]])</f>
        <v/>
      </c>
      <c r="R104" s="248">
        <v>1</v>
      </c>
      <c r="S104" s="309"/>
      <c r="T104" s="181" t="str">
        <f>IF(OR(Tabla3[[#This Row],[META PROGRAMADA3]]="",Tabla3[[#This Row],[META ALCANZADA3]]=""),"",Tabla3[[#This Row],[META ALCANZADA3]]/Tabla3[[#This Row],[META PROGRAMADA3]])</f>
        <v/>
      </c>
      <c r="U104" s="248">
        <v>1</v>
      </c>
      <c r="V104" s="309"/>
      <c r="W104" s="181" t="str">
        <f>IF(OR(Tabla3[[#This Row],[META PROGRAMADA4]]="",Tabla3[[#This Row],[META ALCANZADA4]]=""),"",Tabla3[[#This Row],[META ALCANZADA4]]/Tabla3[[#This Row],[META PROGRAMADA4]])</f>
        <v/>
      </c>
      <c r="X104" s="235"/>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row>
    <row r="105" spans="1:67" s="165" customFormat="1" ht="58.5" customHeight="1" x14ac:dyDescent="0.2">
      <c r="A105" s="230" t="s">
        <v>184</v>
      </c>
      <c r="B105" s="230" t="s">
        <v>319</v>
      </c>
      <c r="C105" s="230" t="s">
        <v>541</v>
      </c>
      <c r="D105" s="230" t="s">
        <v>211</v>
      </c>
      <c r="E105" s="231" t="s">
        <v>47</v>
      </c>
      <c r="F105" s="231" t="s">
        <v>67</v>
      </c>
      <c r="G105" s="231" t="s">
        <v>580</v>
      </c>
      <c r="H105" s="231" t="s">
        <v>581</v>
      </c>
      <c r="I105" s="239"/>
      <c r="J105" s="267" t="s">
        <v>248</v>
      </c>
      <c r="K105" s="245" t="s">
        <v>582</v>
      </c>
      <c r="L105" s="246"/>
      <c r="M105" s="246"/>
      <c r="N105" s="181" t="str">
        <f>IF(OR(Tabla3[[#This Row],[META PROGRAMADA]]="",Tabla3[[#This Row],[META ALCANZADA]]=""),"",Tabla3[[#This Row],[META ALCANZADA]]/Tabla3[[#This Row],[META PROGRAMADA]])</f>
        <v/>
      </c>
      <c r="O105" s="246"/>
      <c r="P105" s="246"/>
      <c r="Q105" s="181" t="str">
        <f>IF(OR(Tabla3[[#This Row],[META PROGRAMADA2]]="",Tabla3[[#This Row],[META ALCANZADA2]]=""),"",Tabla3[[#This Row],[META ALCANZADA2]]/Tabla3[[#This Row],[META PROGRAMADA2]])</f>
        <v/>
      </c>
      <c r="R105" s="246">
        <v>6650</v>
      </c>
      <c r="S105" s="246"/>
      <c r="T105" s="181" t="str">
        <f>IF(OR(Tabla3[[#This Row],[META PROGRAMADA3]]="",Tabla3[[#This Row],[META ALCANZADA3]]=""),"",Tabla3[[#This Row],[META ALCANZADA3]]/Tabla3[[#This Row],[META PROGRAMADA3]])</f>
        <v/>
      </c>
      <c r="U105" s="246">
        <v>88635</v>
      </c>
      <c r="V105" s="246"/>
      <c r="W105" s="181" t="str">
        <f>IF(OR(Tabla3[[#This Row],[META PROGRAMADA4]]="",Tabla3[[#This Row],[META ALCANZADA4]]=""),"",Tabla3[[#This Row],[META ALCANZADA4]]/Tabla3[[#This Row],[META PROGRAMADA4]])</f>
        <v/>
      </c>
      <c r="X105" s="156">
        <v>95285</v>
      </c>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row>
    <row r="106" spans="1:67" s="165" customFormat="1" ht="58.5" customHeight="1" x14ac:dyDescent="0.2">
      <c r="A106" s="230" t="s">
        <v>184</v>
      </c>
      <c r="B106" s="230" t="s">
        <v>319</v>
      </c>
      <c r="C106" s="230" t="s">
        <v>541</v>
      </c>
      <c r="D106" s="230" t="s">
        <v>211</v>
      </c>
      <c r="E106" s="231" t="s">
        <v>47</v>
      </c>
      <c r="F106" s="231" t="s">
        <v>67</v>
      </c>
      <c r="G106" s="231" t="s">
        <v>583</v>
      </c>
      <c r="H106" s="231" t="s">
        <v>584</v>
      </c>
      <c r="I106" s="239"/>
      <c r="J106" s="267" t="s">
        <v>248</v>
      </c>
      <c r="K106" s="245" t="s">
        <v>582</v>
      </c>
      <c r="L106" s="246"/>
      <c r="M106" s="246"/>
      <c r="N106" s="181" t="str">
        <f>IF(OR(Tabla3[[#This Row],[META PROGRAMADA]]="",Tabla3[[#This Row],[META ALCANZADA]]=""),"",Tabla3[[#This Row],[META ALCANZADA]]/Tabla3[[#This Row],[META PROGRAMADA]])</f>
        <v/>
      </c>
      <c r="O106" s="246"/>
      <c r="P106" s="246"/>
      <c r="Q106" s="181" t="str">
        <f>IF(OR(Tabla3[[#This Row],[META PROGRAMADA2]]="",Tabla3[[#This Row],[META ALCANZADA2]]=""),"",Tabla3[[#This Row],[META ALCANZADA2]]/Tabla3[[#This Row],[META PROGRAMADA2]])</f>
        <v/>
      </c>
      <c r="R106" s="311">
        <v>0.5</v>
      </c>
      <c r="S106" s="246"/>
      <c r="T106" s="181" t="str">
        <f>IF(OR(Tabla3[[#This Row],[META PROGRAMADA3]]="",Tabla3[[#This Row],[META ALCANZADA3]]=""),"",Tabla3[[#This Row],[META ALCANZADA3]]/Tabla3[[#This Row],[META PROGRAMADA3]])</f>
        <v/>
      </c>
      <c r="U106" s="311">
        <v>4.2</v>
      </c>
      <c r="V106" s="246"/>
      <c r="W106" s="181" t="str">
        <f>IF(OR(Tabla3[[#This Row],[META PROGRAMADA4]]="",Tabla3[[#This Row],[META ALCANZADA4]]=""),"",Tabla3[[#This Row],[META ALCANZADA4]]/Tabla3[[#This Row],[META PROGRAMADA4]])</f>
        <v/>
      </c>
      <c r="X106" s="211">
        <v>4.7</v>
      </c>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row>
    <row r="107" spans="1:67" s="165" customFormat="1" ht="58.5" customHeight="1" x14ac:dyDescent="0.2">
      <c r="A107" s="230" t="s">
        <v>184</v>
      </c>
      <c r="B107" s="230" t="s">
        <v>319</v>
      </c>
      <c r="C107" s="230" t="s">
        <v>541</v>
      </c>
      <c r="D107" s="230" t="s">
        <v>211</v>
      </c>
      <c r="E107" s="231" t="s">
        <v>47</v>
      </c>
      <c r="F107" s="231" t="s">
        <v>67</v>
      </c>
      <c r="G107" s="231" t="s">
        <v>585</v>
      </c>
      <c r="H107" s="231" t="s">
        <v>586</v>
      </c>
      <c r="I107" s="239"/>
      <c r="J107" s="267" t="s">
        <v>248</v>
      </c>
      <c r="K107" s="245" t="s">
        <v>582</v>
      </c>
      <c r="L107" s="312"/>
      <c r="M107" s="246"/>
      <c r="N107" s="181" t="str">
        <f>IF(OR(Tabla3[[#This Row],[META PROGRAMADA]]="",Tabla3[[#This Row],[META ALCANZADA]]=""),"",Tabla3[[#This Row],[META ALCANZADA]]/Tabla3[[#This Row],[META PROGRAMADA]])</f>
        <v/>
      </c>
      <c r="O107" s="313">
        <v>6</v>
      </c>
      <c r="P107" s="246"/>
      <c r="Q107" s="181" t="str">
        <f>IF(OR(Tabla3[[#This Row],[META PROGRAMADA2]]="",Tabla3[[#This Row],[META ALCANZADA2]]=""),"",Tabla3[[#This Row],[META ALCANZADA2]]/Tabla3[[#This Row],[META PROGRAMADA2]])</f>
        <v/>
      </c>
      <c r="R107" s="245"/>
      <c r="S107" s="246"/>
      <c r="T107" s="181" t="str">
        <f>IF(OR(Tabla3[[#This Row],[META PROGRAMADA3]]="",Tabla3[[#This Row],[META ALCANZADA3]]=""),"",Tabla3[[#This Row],[META ALCANZADA3]]/Tabla3[[#This Row],[META PROGRAMADA3]])</f>
        <v/>
      </c>
      <c r="U107" s="245"/>
      <c r="V107" s="246"/>
      <c r="W107" s="181" t="str">
        <f>IF(OR(Tabla3[[#This Row],[META PROGRAMADA4]]="",Tabla3[[#This Row],[META ALCANZADA4]]=""),"",Tabla3[[#This Row],[META ALCANZADA4]]/Tabla3[[#This Row],[META PROGRAMADA4]])</f>
        <v/>
      </c>
      <c r="X107" s="212">
        <v>6</v>
      </c>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row>
    <row r="108" spans="1:67" s="165" customFormat="1" ht="58.5" customHeight="1" x14ac:dyDescent="0.2">
      <c r="A108" s="230" t="s">
        <v>184</v>
      </c>
      <c r="B108" s="230" t="s">
        <v>319</v>
      </c>
      <c r="C108" s="230" t="s">
        <v>541</v>
      </c>
      <c r="D108" s="230" t="s">
        <v>211</v>
      </c>
      <c r="E108" s="231" t="s">
        <v>47</v>
      </c>
      <c r="F108" s="231" t="s">
        <v>67</v>
      </c>
      <c r="G108" s="231" t="s">
        <v>587</v>
      </c>
      <c r="H108" s="231" t="s">
        <v>588</v>
      </c>
      <c r="I108" s="239"/>
      <c r="J108" s="267" t="s">
        <v>248</v>
      </c>
      <c r="K108" s="245" t="s">
        <v>582</v>
      </c>
      <c r="L108" s="246"/>
      <c r="M108" s="246"/>
      <c r="N108" s="181" t="str">
        <f>IF(OR(Tabla3[[#This Row],[META PROGRAMADA]]="",Tabla3[[#This Row],[META ALCANZADA]]=""),"",Tabla3[[#This Row],[META ALCANZADA]]/Tabla3[[#This Row],[META PROGRAMADA]])</f>
        <v/>
      </c>
      <c r="O108" s="314">
        <v>0.62</v>
      </c>
      <c r="P108" s="314"/>
      <c r="Q108" s="181" t="str">
        <f>IF(OR(Tabla3[[#This Row],[META PROGRAMADA2]]="",Tabla3[[#This Row],[META ALCANZADA2]]=""),"",Tabla3[[#This Row],[META ALCANZADA2]]/Tabla3[[#This Row],[META PROGRAMADA2]])</f>
        <v/>
      </c>
      <c r="R108" s="313">
        <v>0.38</v>
      </c>
      <c r="S108" s="309"/>
      <c r="T108" s="181" t="str">
        <f>IF(OR(Tabla3[[#This Row],[META PROGRAMADA3]]="",Tabla3[[#This Row],[META ALCANZADA3]]=""),"",Tabla3[[#This Row],[META ALCANZADA3]]/Tabla3[[#This Row],[META PROGRAMADA3]])</f>
        <v/>
      </c>
      <c r="U108" s="249"/>
      <c r="V108" s="309"/>
      <c r="W108" s="181" t="str">
        <f>IF(OR(Tabla3[[#This Row],[META PROGRAMADA4]]="",Tabla3[[#This Row],[META ALCANZADA4]]=""),"",Tabla3[[#This Row],[META ALCANZADA4]]/Tabla3[[#This Row],[META PROGRAMADA4]])</f>
        <v/>
      </c>
      <c r="X108" s="212">
        <v>1</v>
      </c>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row>
    <row r="109" spans="1:67" s="165" customFormat="1" ht="58.5" customHeight="1" x14ac:dyDescent="0.2">
      <c r="A109" s="230" t="s">
        <v>184</v>
      </c>
      <c r="B109" s="230" t="s">
        <v>319</v>
      </c>
      <c r="C109" s="230" t="s">
        <v>541</v>
      </c>
      <c r="D109" s="230" t="s">
        <v>211</v>
      </c>
      <c r="E109" s="231" t="s">
        <v>47</v>
      </c>
      <c r="F109" s="231" t="s">
        <v>67</v>
      </c>
      <c r="G109" s="231" t="s">
        <v>589</v>
      </c>
      <c r="H109" s="231" t="s">
        <v>590</v>
      </c>
      <c r="I109" s="239"/>
      <c r="J109" s="267" t="s">
        <v>248</v>
      </c>
      <c r="K109" s="245" t="s">
        <v>582</v>
      </c>
      <c r="L109" s="308">
        <v>0.05</v>
      </c>
      <c r="M109" s="246"/>
      <c r="N109" s="181" t="str">
        <f>IF(OR(Tabla3[[#This Row],[META PROGRAMADA]]="",Tabla3[[#This Row],[META ALCANZADA]]=""),"",Tabla3[[#This Row],[META ALCANZADA]]/Tabla3[[#This Row],[META PROGRAMADA]])</f>
        <v/>
      </c>
      <c r="O109" s="314">
        <v>3.65</v>
      </c>
      <c r="P109" s="247"/>
      <c r="Q109" s="181" t="str">
        <f>IF(OR(Tabla3[[#This Row],[META PROGRAMADA2]]="",Tabla3[[#This Row],[META ALCANZADA2]]=""),"",Tabla3[[#This Row],[META ALCANZADA2]]/Tabla3[[#This Row],[META PROGRAMADA2]])</f>
        <v/>
      </c>
      <c r="R109" s="313">
        <v>0.3</v>
      </c>
      <c r="S109" s="309"/>
      <c r="T109" s="181" t="str">
        <f>IF(OR(Tabla3[[#This Row],[META PROGRAMADA3]]="",Tabla3[[#This Row],[META ALCANZADA3]]=""),"",Tabla3[[#This Row],[META ALCANZADA3]]/Tabla3[[#This Row],[META PROGRAMADA3]])</f>
        <v/>
      </c>
      <c r="U109" s="249"/>
      <c r="V109" s="309"/>
      <c r="W109" s="181" t="str">
        <f>IF(OR(Tabla3[[#This Row],[META PROGRAMADA4]]="",Tabla3[[#This Row],[META ALCANZADA4]]=""),"",Tabla3[[#This Row],[META ALCANZADA4]]/Tabla3[[#This Row],[META PROGRAMADA4]])</f>
        <v/>
      </c>
      <c r="X109" s="212">
        <v>3.9999999999999996</v>
      </c>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row>
    <row r="110" spans="1:67" s="165" customFormat="1" ht="58.5" customHeight="1" x14ac:dyDescent="0.2">
      <c r="A110" s="230" t="s">
        <v>184</v>
      </c>
      <c r="B110" s="230" t="s">
        <v>319</v>
      </c>
      <c r="C110" s="230" t="s">
        <v>541</v>
      </c>
      <c r="D110" s="230" t="s">
        <v>211</v>
      </c>
      <c r="E110" s="231" t="s">
        <v>47</v>
      </c>
      <c r="F110" s="231" t="s">
        <v>67</v>
      </c>
      <c r="G110" s="231" t="s">
        <v>591</v>
      </c>
      <c r="H110" s="231" t="s">
        <v>592</v>
      </c>
      <c r="I110" s="239"/>
      <c r="J110" s="267" t="s">
        <v>248</v>
      </c>
      <c r="K110" s="245" t="s">
        <v>582</v>
      </c>
      <c r="L110" s="308">
        <v>0.47</v>
      </c>
      <c r="M110" s="246"/>
      <c r="N110" s="181" t="str">
        <f>IF(OR(Tabla3[[#This Row],[META PROGRAMADA]]="",Tabla3[[#This Row],[META ALCANZADA]]=""),"",Tabla3[[#This Row],[META ALCANZADA]]/Tabla3[[#This Row],[META PROGRAMADA]])</f>
        <v/>
      </c>
      <c r="O110" s="313">
        <v>0.27</v>
      </c>
      <c r="P110" s="247"/>
      <c r="Q110" s="181" t="str">
        <f>IF(OR(Tabla3[[#This Row],[META PROGRAMADA2]]="",Tabla3[[#This Row],[META ALCANZADA2]]=""),"",Tabla3[[#This Row],[META ALCANZADA2]]/Tabla3[[#This Row],[META PROGRAMADA2]])</f>
        <v/>
      </c>
      <c r="R110" s="313"/>
      <c r="S110" s="309"/>
      <c r="T110" s="181" t="str">
        <f>IF(OR(Tabla3[[#This Row],[META PROGRAMADA3]]="",Tabla3[[#This Row],[META ALCANZADA3]]=""),"",Tabla3[[#This Row],[META ALCANZADA3]]/Tabla3[[#This Row],[META PROGRAMADA3]])</f>
        <v/>
      </c>
      <c r="U110" s="249"/>
      <c r="V110" s="309"/>
      <c r="W110" s="181" t="str">
        <f>IF(OR(Tabla3[[#This Row],[META PROGRAMADA4]]="",Tabla3[[#This Row],[META ALCANZADA4]]=""),"",Tabla3[[#This Row],[META ALCANZADA4]]/Tabla3[[#This Row],[META PROGRAMADA4]])</f>
        <v/>
      </c>
      <c r="X110" s="212">
        <v>0.74</v>
      </c>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c r="BJ110" s="164"/>
      <c r="BK110" s="164"/>
      <c r="BL110" s="164"/>
      <c r="BM110" s="164"/>
      <c r="BN110" s="164"/>
      <c r="BO110" s="164"/>
    </row>
    <row r="111" spans="1:67" s="165" customFormat="1" ht="58.5" customHeight="1" x14ac:dyDescent="0.2">
      <c r="A111" s="230" t="s">
        <v>184</v>
      </c>
      <c r="B111" s="230" t="s">
        <v>319</v>
      </c>
      <c r="C111" s="230" t="s">
        <v>541</v>
      </c>
      <c r="D111" s="230" t="s">
        <v>211</v>
      </c>
      <c r="E111" s="231" t="s">
        <v>47</v>
      </c>
      <c r="F111" s="231" t="s">
        <v>67</v>
      </c>
      <c r="G111" s="231" t="s">
        <v>593</v>
      </c>
      <c r="H111" s="231" t="s">
        <v>594</v>
      </c>
      <c r="I111" s="239"/>
      <c r="J111" s="267" t="s">
        <v>248</v>
      </c>
      <c r="K111" s="245" t="s">
        <v>582</v>
      </c>
      <c r="L111" s="308">
        <v>0.25</v>
      </c>
      <c r="M111" s="246"/>
      <c r="N111" s="181" t="str">
        <f>IF(OR(Tabla3[[#This Row],[META PROGRAMADA]]="",Tabla3[[#This Row],[META ALCANZADA]]=""),"",Tabla3[[#This Row],[META ALCANZADA]]/Tabla3[[#This Row],[META PROGRAMADA]])</f>
        <v/>
      </c>
      <c r="O111" s="313">
        <v>0.75</v>
      </c>
      <c r="P111" s="247"/>
      <c r="Q111" s="181" t="str">
        <f>IF(OR(Tabla3[[#This Row],[META PROGRAMADA2]]="",Tabla3[[#This Row],[META ALCANZADA2]]=""),"",Tabla3[[#This Row],[META ALCANZADA2]]/Tabla3[[#This Row],[META PROGRAMADA2]])</f>
        <v/>
      </c>
      <c r="R111" s="313">
        <v>1</v>
      </c>
      <c r="S111" s="309"/>
      <c r="T111" s="181" t="str">
        <f>IF(OR(Tabla3[[#This Row],[META PROGRAMADA3]]="",Tabla3[[#This Row],[META ALCANZADA3]]=""),"",Tabla3[[#This Row],[META ALCANZADA3]]/Tabla3[[#This Row],[META PROGRAMADA3]])</f>
        <v/>
      </c>
      <c r="U111" s="313">
        <v>3</v>
      </c>
      <c r="V111" s="309"/>
      <c r="W111" s="181" t="str">
        <f>IF(OR(Tabla3[[#This Row],[META PROGRAMADA4]]="",Tabla3[[#This Row],[META ALCANZADA4]]=""),"",Tabla3[[#This Row],[META ALCANZADA4]]/Tabla3[[#This Row],[META PROGRAMADA4]])</f>
        <v/>
      </c>
      <c r="X111" s="212">
        <v>5</v>
      </c>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row>
    <row r="112" spans="1:67" s="165" customFormat="1" ht="58.5" customHeight="1" x14ac:dyDescent="0.2">
      <c r="A112" s="230" t="s">
        <v>184</v>
      </c>
      <c r="B112" s="230" t="s">
        <v>319</v>
      </c>
      <c r="C112" s="230" t="s">
        <v>541</v>
      </c>
      <c r="D112" s="230" t="s">
        <v>211</v>
      </c>
      <c r="E112" s="231" t="s">
        <v>47</v>
      </c>
      <c r="F112" s="231" t="s">
        <v>67</v>
      </c>
      <c r="G112" s="231" t="s">
        <v>595</v>
      </c>
      <c r="H112" s="231" t="s">
        <v>596</v>
      </c>
      <c r="I112" s="239"/>
      <c r="J112" s="267" t="s">
        <v>248</v>
      </c>
      <c r="K112" s="245" t="s">
        <v>582</v>
      </c>
      <c r="L112" s="246"/>
      <c r="M112" s="246"/>
      <c r="N112" s="181" t="str">
        <f>IF(OR(Tabla3[[#This Row],[META PROGRAMADA]]="",Tabla3[[#This Row],[META ALCANZADA]]=""),"",Tabla3[[#This Row],[META ALCANZADA]]/Tabla3[[#This Row],[META PROGRAMADA]])</f>
        <v/>
      </c>
      <c r="O112" s="315"/>
      <c r="P112" s="247"/>
      <c r="Q112" s="181" t="str">
        <f>IF(OR(Tabla3[[#This Row],[META PROGRAMADA2]]="",Tabla3[[#This Row],[META ALCANZADA2]]=""),"",Tabla3[[#This Row],[META ALCANZADA2]]/Tabla3[[#This Row],[META PROGRAMADA2]])</f>
        <v/>
      </c>
      <c r="R112" s="311">
        <v>0.88</v>
      </c>
      <c r="S112" s="246"/>
      <c r="T112" s="181" t="str">
        <f>IF(OR(Tabla3[[#This Row],[META PROGRAMADA3]]="",Tabla3[[#This Row],[META ALCANZADA3]]=""),"",Tabla3[[#This Row],[META ALCANZADA3]]/Tabla3[[#This Row],[META PROGRAMADA3]])</f>
        <v/>
      </c>
      <c r="U112" s="311">
        <v>7</v>
      </c>
      <c r="V112" s="246"/>
      <c r="W112" s="181" t="str">
        <f>IF(OR(Tabla3[[#This Row],[META PROGRAMADA4]]="",Tabla3[[#This Row],[META ALCANZADA4]]=""),"",Tabla3[[#This Row],[META ALCANZADA4]]/Tabla3[[#This Row],[META PROGRAMADA4]])</f>
        <v/>
      </c>
      <c r="X112" s="211">
        <v>7.88</v>
      </c>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164"/>
      <c r="BM112" s="164"/>
      <c r="BN112" s="164"/>
      <c r="BO112" s="164"/>
    </row>
    <row r="113" spans="1:67" s="165" customFormat="1" ht="58.5" customHeight="1" x14ac:dyDescent="0.2">
      <c r="A113" s="230" t="s">
        <v>184</v>
      </c>
      <c r="B113" s="230" t="s">
        <v>319</v>
      </c>
      <c r="C113" s="230" t="s">
        <v>152</v>
      </c>
      <c r="D113" s="230" t="s">
        <v>211</v>
      </c>
      <c r="E113" s="231" t="s">
        <v>47</v>
      </c>
      <c r="F113" s="231" t="s">
        <v>67</v>
      </c>
      <c r="G113" s="231" t="s">
        <v>597</v>
      </c>
      <c r="H113" s="231" t="s">
        <v>598</v>
      </c>
      <c r="I113" s="239"/>
      <c r="J113" s="267" t="s">
        <v>248</v>
      </c>
      <c r="K113" s="245" t="s">
        <v>582</v>
      </c>
      <c r="L113" s="248"/>
      <c r="M113" s="246"/>
      <c r="N113" s="181" t="str">
        <f>IF(OR(Tabla3[[#This Row],[META PROGRAMADA]]="",Tabla3[[#This Row],[META ALCANZADA]]=""),"",Tabla3[[#This Row],[META ALCANZADA]]/Tabla3[[#This Row],[META PROGRAMADA]])</f>
        <v/>
      </c>
      <c r="O113" s="248">
        <v>1</v>
      </c>
      <c r="P113" s="247"/>
      <c r="Q113" s="181" t="str">
        <f>IF(OR(Tabla3[[#This Row],[META PROGRAMADA2]]="",Tabla3[[#This Row],[META ALCANZADA2]]=""),"",Tabla3[[#This Row],[META ALCANZADA2]]/Tabla3[[#This Row],[META PROGRAMADA2]])</f>
        <v/>
      </c>
      <c r="R113" s="248"/>
      <c r="S113" s="309"/>
      <c r="T113" s="181" t="str">
        <f>IF(OR(Tabla3[[#This Row],[META PROGRAMADA3]]="",Tabla3[[#This Row],[META ALCANZADA3]]=""),"",Tabla3[[#This Row],[META ALCANZADA3]]/Tabla3[[#This Row],[META PROGRAMADA3]])</f>
        <v/>
      </c>
      <c r="U113" s="248"/>
      <c r="V113" s="309"/>
      <c r="W113" s="181" t="str">
        <f>IF(OR(Tabla3[[#This Row],[META PROGRAMADA4]]="",Tabla3[[#This Row],[META ALCANZADA4]]=""),"",Tabla3[[#This Row],[META ALCANZADA4]]/Tabla3[[#This Row],[META PROGRAMADA4]])</f>
        <v/>
      </c>
      <c r="X113" s="213">
        <v>1</v>
      </c>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row>
    <row r="114" spans="1:67" s="165" customFormat="1" ht="58.5" customHeight="1" x14ac:dyDescent="0.2">
      <c r="A114" s="230" t="s">
        <v>184</v>
      </c>
      <c r="B114" s="230" t="s">
        <v>319</v>
      </c>
      <c r="C114" s="230" t="s">
        <v>160</v>
      </c>
      <c r="D114" s="230" t="s">
        <v>211</v>
      </c>
      <c r="E114" s="231" t="s">
        <v>47</v>
      </c>
      <c r="F114" s="231" t="s">
        <v>67</v>
      </c>
      <c r="G114" s="231" t="s">
        <v>599</v>
      </c>
      <c r="H114" s="231" t="s">
        <v>600</v>
      </c>
      <c r="I114" s="239"/>
      <c r="J114" s="267" t="s">
        <v>248</v>
      </c>
      <c r="K114" s="245" t="s">
        <v>582</v>
      </c>
      <c r="L114" s="248"/>
      <c r="M114" s="246"/>
      <c r="N114" s="181" t="str">
        <f>IF(OR(Tabla3[[#This Row],[META PROGRAMADA]]="",Tabla3[[#This Row],[META ALCANZADA]]=""),"",Tabla3[[#This Row],[META ALCANZADA]]/Tabla3[[#This Row],[META PROGRAMADA]])</f>
        <v/>
      </c>
      <c r="O114" s="248">
        <v>1</v>
      </c>
      <c r="P114" s="247"/>
      <c r="Q114" s="181" t="str">
        <f>IF(OR(Tabla3[[#This Row],[META PROGRAMADA2]]="",Tabla3[[#This Row],[META ALCANZADA2]]=""),"",Tabla3[[#This Row],[META ALCANZADA2]]/Tabla3[[#This Row],[META PROGRAMADA2]])</f>
        <v/>
      </c>
      <c r="R114" s="248">
        <v>1</v>
      </c>
      <c r="S114" s="309"/>
      <c r="T114" s="181" t="str">
        <f>IF(OR(Tabla3[[#This Row],[META PROGRAMADA3]]="",Tabla3[[#This Row],[META ALCANZADA3]]=""),"",Tabla3[[#This Row],[META ALCANZADA3]]/Tabla3[[#This Row],[META PROGRAMADA3]])</f>
        <v/>
      </c>
      <c r="U114" s="248">
        <v>1</v>
      </c>
      <c r="V114" s="309"/>
      <c r="W114" s="181" t="str">
        <f>IF(OR(Tabla3[[#This Row],[META PROGRAMADA4]]="",Tabla3[[#This Row],[META ALCANZADA4]]=""),"",Tabla3[[#This Row],[META ALCANZADA4]]/Tabla3[[#This Row],[META PROGRAMADA4]])</f>
        <v/>
      </c>
      <c r="X114" s="201">
        <v>1</v>
      </c>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64"/>
    </row>
    <row r="115" spans="1:67" s="165" customFormat="1" ht="58.5" customHeight="1" x14ac:dyDescent="0.2">
      <c r="A115" s="184" t="s">
        <v>184</v>
      </c>
      <c r="B115" s="171" t="s">
        <v>319</v>
      </c>
      <c r="C115" s="170" t="s">
        <v>541</v>
      </c>
      <c r="D115" s="171" t="s">
        <v>212</v>
      </c>
      <c r="E115" s="239" t="s">
        <v>44</v>
      </c>
      <c r="F115" s="176" t="s">
        <v>66</v>
      </c>
      <c r="G115" s="106" t="s">
        <v>604</v>
      </c>
      <c r="H115" s="239" t="s">
        <v>605</v>
      </c>
      <c r="I115" s="239"/>
      <c r="J115" s="188" t="s">
        <v>249</v>
      </c>
      <c r="K115" s="180" t="s">
        <v>606</v>
      </c>
      <c r="L115" s="182">
        <v>6</v>
      </c>
      <c r="M115" s="182"/>
      <c r="N115" s="181" t="str">
        <f>IF(OR(Tabla3[[#This Row],[META PROGRAMADA]]="",Tabla3[[#This Row],[META ALCANZADA]]=""),"",Tabla3[[#This Row],[META ALCANZADA]]/Tabla3[[#This Row],[META PROGRAMADA]])</f>
        <v/>
      </c>
      <c r="O115" s="182">
        <v>20</v>
      </c>
      <c r="P115" s="181"/>
      <c r="Q115" s="181" t="str">
        <f>IF(OR(Tabla3[[#This Row],[META PROGRAMADA2]]="",Tabla3[[#This Row],[META ALCANZADA2]]=""),"",Tabla3[[#This Row],[META ALCANZADA2]]/Tabla3[[#This Row],[META PROGRAMADA2]])</f>
        <v/>
      </c>
      <c r="R115" s="183"/>
      <c r="S115" s="144"/>
      <c r="T115" s="181" t="str">
        <f>IF(OR(Tabla3[[#This Row],[META PROGRAMADA3]]="",Tabla3[[#This Row],[META ALCANZADA3]]=""),"",Tabla3[[#This Row],[META ALCANZADA3]]/Tabla3[[#This Row],[META PROGRAMADA3]])</f>
        <v/>
      </c>
      <c r="U115" s="183"/>
      <c r="V115" s="144"/>
      <c r="W115" s="181" t="str">
        <f>IF(OR(Tabla3[[#This Row],[META PROGRAMADA4]]="",Tabla3[[#This Row],[META ALCANZADA4]]=""),"",Tabla3[[#This Row],[META ALCANZADA4]]/Tabla3[[#This Row],[META PROGRAMADA4]])</f>
        <v/>
      </c>
      <c r="X115" s="150">
        <v>26</v>
      </c>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4"/>
      <c r="BO115" s="164"/>
    </row>
    <row r="116" spans="1:67" s="165" customFormat="1" ht="58.5" customHeight="1" x14ac:dyDescent="0.2">
      <c r="A116" s="184" t="s">
        <v>184</v>
      </c>
      <c r="B116" s="171" t="s">
        <v>319</v>
      </c>
      <c r="C116" s="170" t="s">
        <v>541</v>
      </c>
      <c r="D116" s="171" t="s">
        <v>212</v>
      </c>
      <c r="E116" s="239" t="s">
        <v>44</v>
      </c>
      <c r="F116" s="176" t="s">
        <v>66</v>
      </c>
      <c r="G116" s="106" t="s">
        <v>607</v>
      </c>
      <c r="H116" s="239" t="s">
        <v>608</v>
      </c>
      <c r="I116" s="239"/>
      <c r="J116" s="188" t="s">
        <v>249</v>
      </c>
      <c r="K116" s="180" t="s">
        <v>606</v>
      </c>
      <c r="L116" s="182">
        <v>2</v>
      </c>
      <c r="M116" s="182"/>
      <c r="N116" s="181" t="str">
        <f>IF(OR(Tabla3[[#This Row],[META PROGRAMADA]]="",Tabla3[[#This Row],[META ALCANZADA]]=""),"",Tabla3[[#This Row],[META ALCANZADA]]/Tabla3[[#This Row],[META PROGRAMADA]])</f>
        <v/>
      </c>
      <c r="O116" s="182">
        <v>14</v>
      </c>
      <c r="P116" s="181"/>
      <c r="Q116" s="181" t="str">
        <f>IF(OR(Tabla3[[#This Row],[META PROGRAMADA2]]="",Tabla3[[#This Row],[META ALCANZADA2]]=""),"",Tabla3[[#This Row],[META ALCANZADA2]]/Tabla3[[#This Row],[META PROGRAMADA2]])</f>
        <v/>
      </c>
      <c r="R116" s="183"/>
      <c r="S116" s="144"/>
      <c r="T116" s="181" t="str">
        <f>IF(OR(Tabla3[[#This Row],[META PROGRAMADA3]]="",Tabla3[[#This Row],[META ALCANZADA3]]=""),"",Tabla3[[#This Row],[META ALCANZADA3]]/Tabla3[[#This Row],[META PROGRAMADA3]])</f>
        <v/>
      </c>
      <c r="U116" s="183"/>
      <c r="V116" s="144"/>
      <c r="W116" s="181" t="str">
        <f>IF(OR(Tabla3[[#This Row],[META PROGRAMADA4]]="",Tabla3[[#This Row],[META ALCANZADA4]]=""),"",Tabla3[[#This Row],[META ALCANZADA4]]/Tabla3[[#This Row],[META PROGRAMADA4]])</f>
        <v/>
      </c>
      <c r="X116" s="220">
        <v>16</v>
      </c>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c r="BL116" s="164"/>
      <c r="BM116" s="164"/>
      <c r="BN116" s="164"/>
      <c r="BO116" s="164"/>
    </row>
    <row r="117" spans="1:67" s="165" customFormat="1" ht="58.5" customHeight="1" x14ac:dyDescent="0.2">
      <c r="A117" s="184" t="s">
        <v>184</v>
      </c>
      <c r="B117" s="171" t="s">
        <v>319</v>
      </c>
      <c r="C117" s="170" t="s">
        <v>541</v>
      </c>
      <c r="D117" s="171" t="s">
        <v>212</v>
      </c>
      <c r="E117" s="239" t="s">
        <v>44</v>
      </c>
      <c r="F117" s="176" t="s">
        <v>66</v>
      </c>
      <c r="G117" s="106" t="s">
        <v>609</v>
      </c>
      <c r="H117" s="239" t="s">
        <v>610</v>
      </c>
      <c r="I117" s="239"/>
      <c r="J117" s="188" t="s">
        <v>249</v>
      </c>
      <c r="K117" s="180" t="s">
        <v>611</v>
      </c>
      <c r="L117" s="182">
        <v>12</v>
      </c>
      <c r="M117" s="182"/>
      <c r="N117" s="181" t="str">
        <f>IF(OR(Tabla3[[#This Row],[META PROGRAMADA]]="",Tabla3[[#This Row],[META ALCANZADA]]=""),"",Tabla3[[#This Row],[META ALCANZADA]]/Tabla3[[#This Row],[META PROGRAMADA]])</f>
        <v/>
      </c>
      <c r="O117" s="182">
        <v>51</v>
      </c>
      <c r="P117" s="181"/>
      <c r="Q117" s="181" t="str">
        <f>IF(OR(Tabla3[[#This Row],[META PROGRAMADA2]]="",Tabla3[[#This Row],[META ALCANZADA2]]=""),"",Tabla3[[#This Row],[META ALCANZADA2]]/Tabla3[[#This Row],[META PROGRAMADA2]])</f>
        <v/>
      </c>
      <c r="R117" s="183"/>
      <c r="S117" s="144"/>
      <c r="T117" s="181" t="str">
        <f>IF(OR(Tabla3[[#This Row],[META PROGRAMADA3]]="",Tabla3[[#This Row],[META ALCANZADA3]]=""),"",Tabla3[[#This Row],[META ALCANZADA3]]/Tabla3[[#This Row],[META PROGRAMADA3]])</f>
        <v/>
      </c>
      <c r="U117" s="183"/>
      <c r="V117" s="144"/>
      <c r="W117" s="181" t="str">
        <f>IF(OR(Tabla3[[#This Row],[META PROGRAMADA4]]="",Tabla3[[#This Row],[META ALCANZADA4]]=""),"",Tabla3[[#This Row],[META ALCANZADA4]]/Tabla3[[#This Row],[META PROGRAMADA4]])</f>
        <v/>
      </c>
      <c r="X117" s="220">
        <v>63</v>
      </c>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164"/>
      <c r="BM117" s="164"/>
      <c r="BN117" s="164"/>
      <c r="BO117" s="164"/>
    </row>
    <row r="118" spans="1:67" s="279" customFormat="1" ht="58.5" customHeight="1" x14ac:dyDescent="0.2">
      <c r="A118" s="184" t="s">
        <v>184</v>
      </c>
      <c r="B118" s="171" t="s">
        <v>319</v>
      </c>
      <c r="C118" s="170" t="s">
        <v>153</v>
      </c>
      <c r="D118" s="171" t="s">
        <v>212</v>
      </c>
      <c r="E118" s="239" t="s">
        <v>44</v>
      </c>
      <c r="F118" s="176" t="s">
        <v>66</v>
      </c>
      <c r="G118" s="106" t="s">
        <v>568</v>
      </c>
      <c r="H118" s="239" t="s">
        <v>612</v>
      </c>
      <c r="I118" s="239"/>
      <c r="J118" s="288" t="s">
        <v>553</v>
      </c>
      <c r="K118" s="180" t="s">
        <v>613</v>
      </c>
      <c r="L118" s="180"/>
      <c r="M118" s="182"/>
      <c r="N118" s="181" t="str">
        <f>IF(OR(Tabla3[[#This Row],[META PROGRAMADA]]="",Tabla3[[#This Row],[META ALCANZADA]]=""),"",Tabla3[[#This Row],[META ALCANZADA]]/Tabla3[[#This Row],[META PROGRAMADA]])</f>
        <v/>
      </c>
      <c r="O118" s="276">
        <v>100069206466</v>
      </c>
      <c r="P118" s="181"/>
      <c r="Q118" s="181" t="str">
        <f>IF(OR(Tabla3[[#This Row],[META PROGRAMADA2]]="",Tabla3[[#This Row],[META ALCANZADA2]]=""),"",Tabla3[[#This Row],[META ALCANZADA2]]/Tabla3[[#This Row],[META PROGRAMADA2]])</f>
        <v/>
      </c>
      <c r="R118" s="183"/>
      <c r="S118" s="144"/>
      <c r="T118" s="181" t="str">
        <f>IF(OR(Tabla3[[#This Row],[META PROGRAMADA3]]="",Tabla3[[#This Row],[META ALCANZADA3]]=""),"",Tabla3[[#This Row],[META ALCANZADA3]]/Tabla3[[#This Row],[META PROGRAMADA3]])</f>
        <v/>
      </c>
      <c r="U118" s="183"/>
      <c r="V118" s="144"/>
      <c r="W118" s="181" t="str">
        <f>IF(OR(Tabla3[[#This Row],[META PROGRAMADA4]]="",Tabla3[[#This Row],[META ALCANZADA4]]=""),"",Tabla3[[#This Row],[META ALCANZADA4]]/Tabla3[[#This Row],[META PROGRAMADA4]])</f>
        <v/>
      </c>
      <c r="X118" s="222">
        <v>100069206466</v>
      </c>
      <c r="Y118" s="278"/>
      <c r="Z118" s="278"/>
      <c r="AA118" s="278"/>
      <c r="AB118" s="278"/>
      <c r="AC118" s="278"/>
      <c r="AD118" s="278"/>
      <c r="AE118" s="278"/>
      <c r="AF118" s="278"/>
      <c r="AG118" s="278"/>
      <c r="AH118" s="278"/>
      <c r="AI118" s="278"/>
      <c r="AJ118" s="278"/>
      <c r="AK118" s="278"/>
      <c r="AL118" s="278"/>
      <c r="AM118" s="278"/>
      <c r="AN118" s="278"/>
      <c r="AO118" s="278"/>
      <c r="AP118" s="278"/>
      <c r="AQ118" s="278"/>
      <c r="AR118" s="278"/>
      <c r="AS118" s="278"/>
      <c r="AT118" s="278"/>
      <c r="AU118" s="278"/>
      <c r="AV118" s="278"/>
      <c r="AW118" s="278"/>
      <c r="AX118" s="278"/>
      <c r="AY118" s="278"/>
      <c r="AZ118" s="278"/>
      <c r="BA118" s="278"/>
      <c r="BB118" s="278"/>
      <c r="BC118" s="278"/>
      <c r="BD118" s="278"/>
      <c r="BE118" s="278"/>
      <c r="BF118" s="278"/>
      <c r="BG118" s="278"/>
      <c r="BH118" s="278"/>
      <c r="BI118" s="278"/>
      <c r="BJ118" s="278"/>
      <c r="BK118" s="278"/>
      <c r="BL118" s="278"/>
      <c r="BM118" s="278"/>
      <c r="BN118" s="278"/>
      <c r="BO118" s="278"/>
    </row>
    <row r="119" spans="1:67" s="279" customFormat="1" ht="58.5" customHeight="1" x14ac:dyDescent="0.2">
      <c r="A119" s="184" t="s">
        <v>184</v>
      </c>
      <c r="B119" s="171" t="s">
        <v>319</v>
      </c>
      <c r="C119" s="170" t="s">
        <v>153</v>
      </c>
      <c r="D119" s="171" t="s">
        <v>212</v>
      </c>
      <c r="E119" s="239" t="s">
        <v>44</v>
      </c>
      <c r="F119" s="176" t="s">
        <v>66</v>
      </c>
      <c r="G119" s="106" t="s">
        <v>567</v>
      </c>
      <c r="H119" s="239" t="s">
        <v>552</v>
      </c>
      <c r="I119" s="239"/>
      <c r="J119" s="288" t="s">
        <v>553</v>
      </c>
      <c r="K119" s="180" t="s">
        <v>613</v>
      </c>
      <c r="L119" s="180"/>
      <c r="M119" s="182"/>
      <c r="N119" s="181" t="str">
        <f>IF(OR(Tabla3[[#This Row],[META PROGRAMADA]]="",Tabla3[[#This Row],[META ALCANZADA]]=""),"",Tabla3[[#This Row],[META ALCANZADA]]/Tabla3[[#This Row],[META PROGRAMADA]])</f>
        <v/>
      </c>
      <c r="O119" s="293">
        <v>45619395024</v>
      </c>
      <c r="P119" s="181"/>
      <c r="Q119" s="181" t="str">
        <f>IF(OR(Tabla3[[#This Row],[META PROGRAMADA2]]="",Tabla3[[#This Row],[META ALCANZADA2]]=""),"",Tabla3[[#This Row],[META ALCANZADA2]]/Tabla3[[#This Row],[META PROGRAMADA2]])</f>
        <v/>
      </c>
      <c r="R119" s="183"/>
      <c r="S119" s="144"/>
      <c r="T119" s="181" t="str">
        <f>IF(OR(Tabla3[[#This Row],[META PROGRAMADA3]]="",Tabla3[[#This Row],[META ALCANZADA3]]=""),"",Tabla3[[#This Row],[META ALCANZADA3]]/Tabla3[[#This Row],[META PROGRAMADA3]])</f>
        <v/>
      </c>
      <c r="U119" s="183"/>
      <c r="V119" s="144"/>
      <c r="W119" s="181" t="str">
        <f>IF(OR(Tabla3[[#This Row],[META PROGRAMADA4]]="",Tabla3[[#This Row],[META ALCANZADA4]]=""),"",Tabla3[[#This Row],[META ALCANZADA4]]/Tabla3[[#This Row],[META PROGRAMADA4]])</f>
        <v/>
      </c>
      <c r="X119" s="222">
        <v>45619395024</v>
      </c>
      <c r="Y119" s="278"/>
      <c r="Z119" s="278"/>
      <c r="AA119" s="278"/>
      <c r="AB119" s="278"/>
      <c r="AC119" s="278"/>
      <c r="AD119" s="278"/>
      <c r="AE119" s="278"/>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8"/>
      <c r="BC119" s="278"/>
      <c r="BD119" s="278"/>
      <c r="BE119" s="278"/>
      <c r="BF119" s="278"/>
      <c r="BG119" s="278"/>
      <c r="BH119" s="278"/>
      <c r="BI119" s="278"/>
      <c r="BJ119" s="278"/>
      <c r="BK119" s="278"/>
      <c r="BL119" s="278"/>
      <c r="BM119" s="278"/>
      <c r="BN119" s="278"/>
      <c r="BO119" s="278"/>
    </row>
    <row r="120" spans="1:67" s="279" customFormat="1" ht="58.5" customHeight="1" x14ac:dyDescent="0.2">
      <c r="A120" s="184" t="s">
        <v>184</v>
      </c>
      <c r="B120" s="171" t="s">
        <v>319</v>
      </c>
      <c r="C120" s="170" t="s">
        <v>153</v>
      </c>
      <c r="D120" s="171" t="s">
        <v>212</v>
      </c>
      <c r="E120" s="239" t="s">
        <v>44</v>
      </c>
      <c r="F120" s="176" t="s">
        <v>66</v>
      </c>
      <c r="G120" s="274" t="s">
        <v>570</v>
      </c>
      <c r="H120" s="274" t="s">
        <v>571</v>
      </c>
      <c r="I120" s="239"/>
      <c r="J120" s="333" t="s">
        <v>239</v>
      </c>
      <c r="K120" s="180" t="s">
        <v>606</v>
      </c>
      <c r="L120" s="292"/>
      <c r="M120" s="182"/>
      <c r="N120" s="181" t="str">
        <f>IF(OR(Tabla3[[#This Row],[META PROGRAMADA]]="",Tabla3[[#This Row],[META ALCANZADA]]=""),"",Tabla3[[#This Row],[META ALCANZADA]]/Tabla3[[#This Row],[META PROGRAMADA]])</f>
        <v/>
      </c>
      <c r="O120" s="275">
        <v>152677114505</v>
      </c>
      <c r="P120" s="181"/>
      <c r="Q120" s="181" t="str">
        <f>IF(OR(Tabla3[[#This Row],[META PROGRAMADA2]]="",Tabla3[[#This Row],[META ALCANZADA2]]=""),"",Tabla3[[#This Row],[META ALCANZADA2]]/Tabla3[[#This Row],[META PROGRAMADA2]])</f>
        <v/>
      </c>
      <c r="R120" s="183"/>
      <c r="S120" s="144"/>
      <c r="T120" s="181" t="str">
        <f>IF(OR(Tabla3[[#This Row],[META PROGRAMADA3]]="",Tabla3[[#This Row],[META ALCANZADA3]]=""),"",Tabla3[[#This Row],[META ALCANZADA3]]/Tabla3[[#This Row],[META PROGRAMADA3]])</f>
        <v/>
      </c>
      <c r="U120" s="183"/>
      <c r="V120" s="144"/>
      <c r="W120" s="181" t="str">
        <f>IF(OR(Tabla3[[#This Row],[META PROGRAMADA4]]="",Tabla3[[#This Row],[META ALCANZADA4]]=""),"",Tabla3[[#This Row],[META ALCANZADA4]]/Tabla3[[#This Row],[META PROGRAMADA4]])</f>
        <v/>
      </c>
      <c r="X120" s="222">
        <v>152677114505</v>
      </c>
      <c r="Y120" s="278"/>
      <c r="Z120" s="278"/>
      <c r="AA120" s="278"/>
      <c r="AB120" s="278"/>
      <c r="AC120" s="278"/>
      <c r="AD120" s="278"/>
      <c r="AE120" s="278"/>
      <c r="AF120" s="278"/>
      <c r="AG120" s="278"/>
      <c r="AH120" s="278"/>
      <c r="AI120" s="278"/>
      <c r="AJ120" s="278"/>
      <c r="AK120" s="278"/>
      <c r="AL120" s="278"/>
      <c r="AM120" s="278"/>
      <c r="AN120" s="278"/>
      <c r="AO120" s="278"/>
      <c r="AP120" s="278"/>
      <c r="AQ120" s="278"/>
      <c r="AR120" s="278"/>
      <c r="AS120" s="278"/>
      <c r="AT120" s="278"/>
      <c r="AU120" s="278"/>
      <c r="AV120" s="278"/>
      <c r="AW120" s="278"/>
      <c r="AX120" s="278"/>
      <c r="AY120" s="278"/>
      <c r="AZ120" s="278"/>
      <c r="BA120" s="278"/>
      <c r="BB120" s="278"/>
      <c r="BC120" s="278"/>
      <c r="BD120" s="278"/>
      <c r="BE120" s="278"/>
      <c r="BF120" s="278"/>
      <c r="BG120" s="278"/>
      <c r="BH120" s="278"/>
      <c r="BI120" s="278"/>
      <c r="BJ120" s="278"/>
      <c r="BK120" s="278"/>
      <c r="BL120" s="278"/>
      <c r="BM120" s="278"/>
      <c r="BN120" s="278"/>
      <c r="BO120" s="278"/>
    </row>
    <row r="121" spans="1:67" s="165" customFormat="1" ht="58.5" customHeight="1" x14ac:dyDescent="0.2">
      <c r="A121" s="184" t="s">
        <v>184</v>
      </c>
      <c r="B121" s="171" t="s">
        <v>319</v>
      </c>
      <c r="C121" s="170" t="s">
        <v>614</v>
      </c>
      <c r="D121" s="171" t="s">
        <v>212</v>
      </c>
      <c r="E121" s="239" t="s">
        <v>44</v>
      </c>
      <c r="F121" s="176" t="s">
        <v>66</v>
      </c>
      <c r="G121" s="106" t="s">
        <v>615</v>
      </c>
      <c r="H121" s="239" t="s">
        <v>616</v>
      </c>
      <c r="I121" s="239"/>
      <c r="J121" s="188" t="s">
        <v>249</v>
      </c>
      <c r="K121" s="180" t="s">
        <v>606</v>
      </c>
      <c r="L121" s="182">
        <v>6</v>
      </c>
      <c r="M121" s="182"/>
      <c r="N121" s="181" t="str">
        <f>IF(OR(Tabla3[[#This Row],[META PROGRAMADA]]="",Tabla3[[#This Row],[META ALCANZADA]]=""),"",Tabla3[[#This Row],[META ALCANZADA]]/Tabla3[[#This Row],[META PROGRAMADA]])</f>
        <v/>
      </c>
      <c r="O121" s="140">
        <v>13</v>
      </c>
      <c r="P121" s="181"/>
      <c r="Q121" s="181" t="str">
        <f>IF(OR(Tabla3[[#This Row],[META PROGRAMADA2]]="",Tabla3[[#This Row],[META ALCANZADA2]]=""),"",Tabla3[[#This Row],[META ALCANZADA2]]/Tabla3[[#This Row],[META PROGRAMADA2]])</f>
        <v/>
      </c>
      <c r="R121" s="183"/>
      <c r="S121" s="144"/>
      <c r="T121" s="181" t="str">
        <f>IF(OR(Tabla3[[#This Row],[META PROGRAMADA3]]="",Tabla3[[#This Row],[META ALCANZADA3]]=""),"",Tabla3[[#This Row],[META ALCANZADA3]]/Tabla3[[#This Row],[META PROGRAMADA3]])</f>
        <v/>
      </c>
      <c r="U121" s="183"/>
      <c r="V121" s="144"/>
      <c r="W121" s="181" t="str">
        <f>IF(OR(Tabla3[[#This Row],[META PROGRAMADA4]]="",Tabla3[[#This Row],[META ALCANZADA4]]=""),"",Tabla3[[#This Row],[META ALCANZADA4]]/Tabla3[[#This Row],[META PROGRAMADA4]])</f>
        <v/>
      </c>
      <c r="X121" s="220">
        <v>19</v>
      </c>
      <c r="Y121" s="164"/>
      <c r="Z121" s="164"/>
      <c r="AA121" s="164"/>
      <c r="AB121" s="164"/>
      <c r="AC121" s="164"/>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4"/>
      <c r="AY121" s="164"/>
      <c r="AZ121" s="164"/>
      <c r="BA121" s="164"/>
      <c r="BB121" s="164"/>
      <c r="BC121" s="164"/>
      <c r="BD121" s="164"/>
      <c r="BE121" s="164"/>
      <c r="BF121" s="164"/>
      <c r="BG121" s="164"/>
      <c r="BH121" s="164"/>
      <c r="BI121" s="164"/>
      <c r="BJ121" s="164"/>
      <c r="BK121" s="164"/>
      <c r="BL121" s="164"/>
      <c r="BM121" s="164"/>
      <c r="BN121" s="164"/>
      <c r="BO121" s="164"/>
    </row>
    <row r="122" spans="1:67" s="165" customFormat="1" ht="58.5" customHeight="1" x14ac:dyDescent="0.2">
      <c r="A122" s="184" t="s">
        <v>184</v>
      </c>
      <c r="B122" s="171" t="s">
        <v>319</v>
      </c>
      <c r="C122" s="170" t="s">
        <v>262</v>
      </c>
      <c r="D122" s="171" t="s">
        <v>212</v>
      </c>
      <c r="E122" s="239" t="s">
        <v>44</v>
      </c>
      <c r="F122" s="176" t="s">
        <v>66</v>
      </c>
      <c r="G122" s="106" t="s">
        <v>554</v>
      </c>
      <c r="H122" s="239" t="s">
        <v>617</v>
      </c>
      <c r="I122" s="239"/>
      <c r="J122" s="188" t="s">
        <v>254</v>
      </c>
      <c r="K122" s="180" t="s">
        <v>613</v>
      </c>
      <c r="L122" s="182"/>
      <c r="M122" s="182"/>
      <c r="N122" s="181" t="str">
        <f>IF(OR(Tabla3[[#This Row],[META PROGRAMADA]]="",Tabla3[[#This Row],[META ALCANZADA]]=""),"",Tabla3[[#This Row],[META ALCANZADA]]/Tabla3[[#This Row],[META PROGRAMADA]])</f>
        <v/>
      </c>
      <c r="O122" s="182">
        <v>825</v>
      </c>
      <c r="P122" s="181"/>
      <c r="Q122" s="181" t="str">
        <f>IF(OR(Tabla3[[#This Row],[META PROGRAMADA2]]="",Tabla3[[#This Row],[META ALCANZADA2]]=""),"",Tabla3[[#This Row],[META ALCANZADA2]]/Tabla3[[#This Row],[META PROGRAMADA2]])</f>
        <v/>
      </c>
      <c r="R122" s="270">
        <v>825</v>
      </c>
      <c r="S122" s="144"/>
      <c r="T122" s="181" t="str">
        <f>IF(OR(Tabla3[[#This Row],[META PROGRAMADA3]]="",Tabla3[[#This Row],[META ALCANZADA3]]=""),"",Tabla3[[#This Row],[META ALCANZADA3]]/Tabla3[[#This Row],[META PROGRAMADA3]])</f>
        <v/>
      </c>
      <c r="U122" s="270">
        <v>825</v>
      </c>
      <c r="V122" s="144"/>
      <c r="W122" s="181" t="str">
        <f>IF(OR(Tabla3[[#This Row],[META PROGRAMADA4]]="",Tabla3[[#This Row],[META ALCANZADA4]]=""),"",Tabla3[[#This Row],[META ALCANZADA4]]/Tabla3[[#This Row],[META PROGRAMADA4]])</f>
        <v/>
      </c>
      <c r="X122" s="221">
        <v>1</v>
      </c>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c r="BJ122" s="164"/>
      <c r="BK122" s="164"/>
      <c r="BL122" s="164"/>
      <c r="BM122" s="164"/>
      <c r="BN122" s="164"/>
      <c r="BO122" s="164"/>
    </row>
    <row r="123" spans="1:67" s="165" customFormat="1" ht="58.5" customHeight="1" x14ac:dyDescent="0.2">
      <c r="A123" s="184" t="s">
        <v>184</v>
      </c>
      <c r="B123" s="171" t="s">
        <v>319</v>
      </c>
      <c r="C123" s="170" t="s">
        <v>160</v>
      </c>
      <c r="D123" s="171" t="s">
        <v>212</v>
      </c>
      <c r="E123" s="239" t="s">
        <v>44</v>
      </c>
      <c r="F123" s="176" t="s">
        <v>66</v>
      </c>
      <c r="G123" s="106" t="s">
        <v>618</v>
      </c>
      <c r="H123" s="239" t="s">
        <v>619</v>
      </c>
      <c r="I123" s="239"/>
      <c r="J123" s="188" t="s">
        <v>249</v>
      </c>
      <c r="K123" s="180" t="s">
        <v>606</v>
      </c>
      <c r="L123" s="182">
        <v>57</v>
      </c>
      <c r="M123" s="182"/>
      <c r="N123" s="181" t="str">
        <f>IF(OR(Tabla3[[#This Row],[META PROGRAMADA]]="",Tabla3[[#This Row],[META ALCANZADA]]=""),"",Tabla3[[#This Row],[META ALCANZADA]]/Tabla3[[#This Row],[META PROGRAMADA]])</f>
        <v/>
      </c>
      <c r="O123" s="182">
        <v>59</v>
      </c>
      <c r="P123" s="181"/>
      <c r="Q123" s="181" t="str">
        <f>IF(OR(Tabla3[[#This Row],[META PROGRAMADA2]]="",Tabla3[[#This Row],[META ALCANZADA2]]=""),"",Tabla3[[#This Row],[META ALCANZADA2]]/Tabla3[[#This Row],[META PROGRAMADA2]])</f>
        <v/>
      </c>
      <c r="R123" s="183"/>
      <c r="S123" s="144"/>
      <c r="T123" s="181" t="str">
        <f>IF(OR(Tabla3[[#This Row],[META PROGRAMADA3]]="",Tabla3[[#This Row],[META ALCANZADA3]]=""),"",Tabla3[[#This Row],[META ALCANZADA3]]/Tabla3[[#This Row],[META PROGRAMADA3]])</f>
        <v/>
      </c>
      <c r="U123" s="183"/>
      <c r="V123" s="144"/>
      <c r="W123" s="181" t="str">
        <f>IF(OR(Tabla3[[#This Row],[META PROGRAMADA4]]="",Tabla3[[#This Row],[META ALCANZADA4]]=""),"",Tabla3[[#This Row],[META ALCANZADA4]]/Tabla3[[#This Row],[META PROGRAMADA4]])</f>
        <v/>
      </c>
      <c r="X123" s="220">
        <v>116</v>
      </c>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row>
    <row r="124" spans="1:67" s="165" customFormat="1" ht="58.5" customHeight="1" x14ac:dyDescent="0.2">
      <c r="A124" s="184" t="s">
        <v>184</v>
      </c>
      <c r="B124" s="171" t="s">
        <v>898</v>
      </c>
      <c r="C124" s="170" t="s">
        <v>487</v>
      </c>
      <c r="D124" s="171" t="s">
        <v>212</v>
      </c>
      <c r="E124" s="239" t="s">
        <v>44</v>
      </c>
      <c r="F124" s="176" t="s">
        <v>66</v>
      </c>
      <c r="G124" s="106" t="s">
        <v>620</v>
      </c>
      <c r="H124" s="239" t="s">
        <v>621</v>
      </c>
      <c r="I124" s="239"/>
      <c r="J124" s="188" t="s">
        <v>249</v>
      </c>
      <c r="K124" s="180" t="s">
        <v>606</v>
      </c>
      <c r="L124" s="182"/>
      <c r="M124" s="182"/>
      <c r="N124" s="181" t="str">
        <f>IF(OR(Tabla3[[#This Row],[META PROGRAMADA]]="",Tabla3[[#This Row],[META ALCANZADA]]=""),"",Tabla3[[#This Row],[META ALCANZADA]]/Tabla3[[#This Row],[META PROGRAMADA]])</f>
        <v/>
      </c>
      <c r="O124" s="186">
        <v>1</v>
      </c>
      <c r="P124" s="182"/>
      <c r="Q124" s="181" t="str">
        <f>IF(OR(Tabla3[[#This Row],[META PROGRAMADA2]]="",Tabla3[[#This Row],[META ALCANZADA2]]=""),"",Tabla3[[#This Row],[META ALCANZADA2]]/Tabla3[[#This Row],[META PROGRAMADA2]])</f>
        <v/>
      </c>
      <c r="R124" s="180"/>
      <c r="S124" s="182"/>
      <c r="T124" s="181" t="str">
        <f>IF(OR(Tabla3[[#This Row],[META PROGRAMADA3]]="",Tabla3[[#This Row],[META ALCANZADA3]]=""),"",Tabla3[[#This Row],[META ALCANZADA3]]/Tabla3[[#This Row],[META PROGRAMADA3]])</f>
        <v/>
      </c>
      <c r="U124" s="180"/>
      <c r="V124" s="182"/>
      <c r="W124" s="181" t="str">
        <f>IF(OR(Tabla3[[#This Row],[META PROGRAMADA4]]="",Tabla3[[#This Row],[META ALCANZADA4]]=""),"",Tabla3[[#This Row],[META ALCANZADA4]]/Tabla3[[#This Row],[META PROGRAMADA4]])</f>
        <v/>
      </c>
      <c r="X124" s="223">
        <v>1</v>
      </c>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c r="BL124" s="164"/>
      <c r="BM124" s="164"/>
      <c r="BN124" s="164"/>
      <c r="BO124" s="164"/>
    </row>
    <row r="125" spans="1:67" s="165" customFormat="1" ht="58.5" customHeight="1" x14ac:dyDescent="0.2">
      <c r="A125" s="184" t="s">
        <v>185</v>
      </c>
      <c r="B125" s="171" t="s">
        <v>903</v>
      </c>
      <c r="C125" s="170" t="s">
        <v>181</v>
      </c>
      <c r="D125" s="171" t="s">
        <v>212</v>
      </c>
      <c r="E125" s="239" t="s">
        <v>44</v>
      </c>
      <c r="F125" s="176" t="s">
        <v>66</v>
      </c>
      <c r="G125" s="106" t="s">
        <v>622</v>
      </c>
      <c r="H125" s="239" t="s">
        <v>623</v>
      </c>
      <c r="I125" s="239"/>
      <c r="J125" s="188" t="s">
        <v>249</v>
      </c>
      <c r="K125" s="180" t="s">
        <v>606</v>
      </c>
      <c r="L125" s="182">
        <v>100</v>
      </c>
      <c r="M125" s="182"/>
      <c r="N125" s="181" t="str">
        <f>IF(OR(Tabla3[[#This Row],[META PROGRAMADA]]="",Tabla3[[#This Row],[META ALCANZADA]]=""),"",Tabla3[[#This Row],[META ALCANZADA]]/Tabla3[[#This Row],[META PROGRAMADA]])</f>
        <v/>
      </c>
      <c r="O125" s="172">
        <v>180.29</v>
      </c>
      <c r="P125" s="182"/>
      <c r="Q125" s="181" t="str">
        <f>IF(OR(Tabla3[[#This Row],[META PROGRAMADA2]]="",Tabla3[[#This Row],[META ALCANZADA2]]=""),"",Tabla3[[#This Row],[META ALCANZADA2]]/Tabla3[[#This Row],[META PROGRAMADA2]])</f>
        <v/>
      </c>
      <c r="R125" s="180"/>
      <c r="S125" s="182"/>
      <c r="T125" s="181" t="str">
        <f>IF(OR(Tabla3[[#This Row],[META PROGRAMADA3]]="",Tabla3[[#This Row],[META ALCANZADA3]]=""),"",Tabla3[[#This Row],[META ALCANZADA3]]/Tabla3[[#This Row],[META PROGRAMADA3]])</f>
        <v/>
      </c>
      <c r="U125" s="180"/>
      <c r="V125" s="182"/>
      <c r="W125" s="181" t="str">
        <f>IF(OR(Tabla3[[#This Row],[META PROGRAMADA4]]="",Tabla3[[#This Row],[META ALCANZADA4]]=""),"",Tabla3[[#This Row],[META ALCANZADA4]]/Tabla3[[#This Row],[META PROGRAMADA4]])</f>
        <v/>
      </c>
      <c r="X125" s="220">
        <v>280.28999999999996</v>
      </c>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c r="BL125" s="164"/>
      <c r="BM125" s="164"/>
      <c r="BN125" s="164"/>
      <c r="BO125" s="164"/>
    </row>
    <row r="126" spans="1:67" s="165" customFormat="1" ht="58.5" customHeight="1" x14ac:dyDescent="0.2">
      <c r="A126" s="184" t="s">
        <v>187</v>
      </c>
      <c r="B126" s="171" t="s">
        <v>901</v>
      </c>
      <c r="C126" s="170" t="s">
        <v>492</v>
      </c>
      <c r="D126" s="171" t="s">
        <v>212</v>
      </c>
      <c r="E126" s="239" t="s">
        <v>44</v>
      </c>
      <c r="F126" s="176" t="s">
        <v>88</v>
      </c>
      <c r="G126" s="106" t="s">
        <v>624</v>
      </c>
      <c r="H126" s="239" t="s">
        <v>625</v>
      </c>
      <c r="I126" s="239"/>
      <c r="J126" s="188" t="s">
        <v>249</v>
      </c>
      <c r="K126" s="180" t="s">
        <v>606</v>
      </c>
      <c r="L126" s="182"/>
      <c r="M126" s="182"/>
      <c r="N126" s="181" t="str">
        <f>IF(OR(Tabla3[[#This Row],[META PROGRAMADA]]="",Tabla3[[#This Row],[META ALCANZADA]]=""),"",Tabla3[[#This Row],[META ALCANZADA]]/Tabla3[[#This Row],[META PROGRAMADA]])</f>
        <v/>
      </c>
      <c r="O126" s="264">
        <v>7</v>
      </c>
      <c r="P126" s="181"/>
      <c r="Q126" s="181" t="str">
        <f>IF(OR(Tabla3[[#This Row],[META PROGRAMADA2]]="",Tabla3[[#This Row],[META ALCANZADA2]]=""),"",Tabla3[[#This Row],[META ALCANZADA2]]/Tabla3[[#This Row],[META PROGRAMADA2]])</f>
        <v/>
      </c>
      <c r="R126" s="183"/>
      <c r="S126" s="144"/>
      <c r="T126" s="181" t="str">
        <f>IF(OR(Tabla3[[#This Row],[META PROGRAMADA3]]="",Tabla3[[#This Row],[META ALCANZADA3]]=""),"",Tabla3[[#This Row],[META ALCANZADA3]]/Tabla3[[#This Row],[META PROGRAMADA3]])</f>
        <v/>
      </c>
      <c r="U126" s="183"/>
      <c r="V126" s="144"/>
      <c r="W126" s="181" t="str">
        <f>IF(OR(Tabla3[[#This Row],[META PROGRAMADA4]]="",Tabla3[[#This Row],[META ALCANZADA4]]=""),"",Tabla3[[#This Row],[META ALCANZADA4]]/Tabla3[[#This Row],[META PROGRAMADA4]])</f>
        <v/>
      </c>
      <c r="X126" s="223">
        <v>1</v>
      </c>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c r="BL126" s="164"/>
      <c r="BM126" s="164"/>
      <c r="BN126" s="164"/>
      <c r="BO126" s="164"/>
    </row>
    <row r="127" spans="1:67" s="152" customFormat="1" ht="58.5" customHeight="1" x14ac:dyDescent="0.2">
      <c r="A127" s="169" t="s">
        <v>184</v>
      </c>
      <c r="B127" s="170" t="s">
        <v>319</v>
      </c>
      <c r="C127" s="170" t="s">
        <v>848</v>
      </c>
      <c r="D127" s="171" t="s">
        <v>213</v>
      </c>
      <c r="E127" s="239" t="s">
        <v>269</v>
      </c>
      <c r="F127" s="176" t="s">
        <v>67</v>
      </c>
      <c r="G127" s="239" t="s">
        <v>657</v>
      </c>
      <c r="H127" s="239" t="s">
        <v>658</v>
      </c>
      <c r="I127" s="188"/>
      <c r="J127" s="188" t="s">
        <v>249</v>
      </c>
      <c r="K127" s="182" t="s">
        <v>659</v>
      </c>
      <c r="L127" s="182"/>
      <c r="M127" s="180" t="s">
        <v>316</v>
      </c>
      <c r="N127" s="181" t="str">
        <f>IF(OR(Tabla3[[#This Row],[META PROGRAMADA]]="",Tabla3[[#This Row],[META ALCANZADA]]=""),"",Tabla3[[#This Row],[META ALCANZADA]]/Tabla3[[#This Row],[META PROGRAMADA]])</f>
        <v/>
      </c>
      <c r="O127" s="256">
        <v>244130</v>
      </c>
      <c r="P127" s="182"/>
      <c r="Q127" s="181" t="str">
        <f>IF(OR(Tabla3[[#This Row],[META PROGRAMADA2]]="",Tabla3[[#This Row],[META ALCANZADA2]]=""),"",Tabla3[[#This Row],[META ALCANZADA2]]/Tabla3[[#This Row],[META PROGRAMADA2]])</f>
        <v/>
      </c>
      <c r="R127" s="144"/>
      <c r="S127" s="182" t="s">
        <v>316</v>
      </c>
      <c r="T127" s="181" t="str">
        <f>IF(OR(Tabla3[[#This Row],[META PROGRAMADA3]]="",Tabla3[[#This Row],[META ALCANZADA3]]=""),"",Tabla3[[#This Row],[META ALCANZADA3]]/Tabla3[[#This Row],[META PROGRAMADA3]])</f>
        <v/>
      </c>
      <c r="U127" s="144"/>
      <c r="V127" s="182" t="s">
        <v>316</v>
      </c>
      <c r="W127" s="181" t="str">
        <f>IF(OR(Tabla3[[#This Row],[META PROGRAMADA4]]="",Tabla3[[#This Row],[META ALCANZADA4]]=""),"",Tabla3[[#This Row],[META ALCANZADA4]]/Tabla3[[#This Row],[META PROGRAMADA4]])</f>
        <v/>
      </c>
      <c r="X127" s="150">
        <v>244130</v>
      </c>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row>
    <row r="128" spans="1:67" s="165" customFormat="1" ht="58.5" customHeight="1" x14ac:dyDescent="0.2">
      <c r="A128" s="169" t="s">
        <v>184</v>
      </c>
      <c r="B128" s="170" t="s">
        <v>319</v>
      </c>
      <c r="C128" s="170" t="s">
        <v>848</v>
      </c>
      <c r="D128" s="171" t="s">
        <v>213</v>
      </c>
      <c r="E128" s="239" t="s">
        <v>269</v>
      </c>
      <c r="F128" s="176" t="s">
        <v>67</v>
      </c>
      <c r="G128" s="239" t="s">
        <v>660</v>
      </c>
      <c r="H128" s="239" t="s">
        <v>661</v>
      </c>
      <c r="I128" s="239"/>
      <c r="J128" s="188" t="s">
        <v>249</v>
      </c>
      <c r="K128" s="182" t="s">
        <v>659</v>
      </c>
      <c r="L128" s="182"/>
      <c r="M128" s="182"/>
      <c r="N128" s="181" t="str">
        <f>IF(OR(Tabla3[[#This Row],[META PROGRAMADA]]="",Tabla3[[#This Row],[META ALCANZADA]]=""),"",Tabla3[[#This Row],[META ALCANZADA]]/Tabla3[[#This Row],[META PROGRAMADA]])</f>
        <v/>
      </c>
      <c r="O128" s="256">
        <v>9</v>
      </c>
      <c r="P128" s="181"/>
      <c r="Q128" s="181" t="str">
        <f>IF(OR(Tabla3[[#This Row],[META PROGRAMADA2]]="",Tabla3[[#This Row],[META ALCANZADA2]]=""),"",Tabla3[[#This Row],[META ALCANZADA2]]/Tabla3[[#This Row],[META PROGRAMADA2]])</f>
        <v/>
      </c>
      <c r="R128" s="183"/>
      <c r="S128" s="144"/>
      <c r="T128" s="181" t="str">
        <f>IF(OR(Tabla3[[#This Row],[META PROGRAMADA3]]="",Tabla3[[#This Row],[META ALCANZADA3]]=""),"",Tabla3[[#This Row],[META ALCANZADA3]]/Tabla3[[#This Row],[META PROGRAMADA3]])</f>
        <v/>
      </c>
      <c r="U128" s="183"/>
      <c r="V128" s="144"/>
      <c r="W128" s="181" t="str">
        <f>IF(OR(Tabla3[[#This Row],[META PROGRAMADA4]]="",Tabla3[[#This Row],[META ALCANZADA4]]=""),"",Tabla3[[#This Row],[META ALCANZADA4]]/Tabla3[[#This Row],[META PROGRAMADA4]])</f>
        <v/>
      </c>
      <c r="X128" s="174">
        <v>9</v>
      </c>
      <c r="Y128" s="164"/>
      <c r="Z128" s="164"/>
      <c r="AA128" s="164"/>
      <c r="AB128" s="164"/>
      <c r="AC128" s="164"/>
      <c r="AD128" s="164"/>
      <c r="AE128" s="164"/>
      <c r="AF128" s="164"/>
      <c r="AG128" s="164"/>
      <c r="AH128" s="164"/>
      <c r="AI128" s="164"/>
      <c r="AJ128" s="164"/>
      <c r="AK128" s="164"/>
      <c r="AL128" s="164"/>
      <c r="AM128" s="164"/>
      <c r="AN128" s="164"/>
      <c r="AO128" s="164"/>
      <c r="AP128" s="164"/>
      <c r="AQ128" s="164"/>
      <c r="AR128" s="164"/>
      <c r="AS128" s="164"/>
      <c r="AT128" s="164"/>
      <c r="AU128" s="164"/>
      <c r="AV128" s="164"/>
      <c r="AW128" s="164"/>
      <c r="AX128" s="164"/>
      <c r="AY128" s="164"/>
      <c r="AZ128" s="164"/>
      <c r="BA128" s="164"/>
      <c r="BB128" s="164"/>
      <c r="BC128" s="164"/>
      <c r="BD128" s="164"/>
      <c r="BE128" s="164"/>
      <c r="BF128" s="164"/>
      <c r="BG128" s="164"/>
      <c r="BH128" s="164"/>
      <c r="BI128" s="164"/>
      <c r="BJ128" s="164"/>
      <c r="BK128" s="164"/>
      <c r="BL128" s="164"/>
      <c r="BM128" s="164"/>
      <c r="BN128" s="164"/>
      <c r="BO128" s="164"/>
    </row>
    <row r="129" spans="1:67" s="165" customFormat="1" ht="58.5" customHeight="1" x14ac:dyDescent="0.2">
      <c r="A129" s="169" t="s">
        <v>184</v>
      </c>
      <c r="B129" s="170" t="s">
        <v>319</v>
      </c>
      <c r="C129" s="170" t="s">
        <v>282</v>
      </c>
      <c r="D129" s="171" t="s">
        <v>213</v>
      </c>
      <c r="E129" s="239" t="s">
        <v>269</v>
      </c>
      <c r="F129" s="176" t="s">
        <v>67</v>
      </c>
      <c r="G129" s="239" t="s">
        <v>662</v>
      </c>
      <c r="H129" s="239" t="s">
        <v>663</v>
      </c>
      <c r="I129" s="188"/>
      <c r="J129" s="180" t="s">
        <v>249</v>
      </c>
      <c r="K129" s="182" t="s">
        <v>659</v>
      </c>
      <c r="L129" s="182"/>
      <c r="M129" s="180" t="s">
        <v>316</v>
      </c>
      <c r="N129" s="181" t="str">
        <f>IF(OR(Tabla3[[#This Row],[META PROGRAMADA]]="",Tabla3[[#This Row],[META ALCANZADA]]=""),"",Tabla3[[#This Row],[META ALCANZADA]]/Tabla3[[#This Row],[META PROGRAMADA]])</f>
        <v/>
      </c>
      <c r="O129" s="256">
        <v>18</v>
      </c>
      <c r="P129" s="182"/>
      <c r="Q129" s="181" t="str">
        <f>IF(OR(Tabla3[[#This Row],[META PROGRAMADA2]]="",Tabla3[[#This Row],[META ALCANZADA2]]=""),"",Tabla3[[#This Row],[META ALCANZADA2]]/Tabla3[[#This Row],[META PROGRAMADA2]])</f>
        <v/>
      </c>
      <c r="R129" s="144"/>
      <c r="S129" s="182" t="s">
        <v>316</v>
      </c>
      <c r="T129" s="181" t="str">
        <f>IF(OR(Tabla3[[#This Row],[META PROGRAMADA3]]="",Tabla3[[#This Row],[META ALCANZADA3]]=""),"",Tabla3[[#This Row],[META ALCANZADA3]]/Tabla3[[#This Row],[META PROGRAMADA3]])</f>
        <v/>
      </c>
      <c r="U129" s="144"/>
      <c r="V129" s="182" t="s">
        <v>316</v>
      </c>
      <c r="W129" s="181" t="str">
        <f>IF(OR(Tabla3[[#This Row],[META PROGRAMADA4]]="",Tabla3[[#This Row],[META ALCANZADA4]]=""),"",Tabla3[[#This Row],[META ALCANZADA4]]/Tabla3[[#This Row],[META PROGRAMADA4]])</f>
        <v/>
      </c>
      <c r="X129" s="174">
        <v>18</v>
      </c>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64"/>
      <c r="BK129" s="164"/>
      <c r="BL129" s="164"/>
      <c r="BM129" s="164"/>
      <c r="BN129" s="164"/>
      <c r="BO129" s="164"/>
    </row>
    <row r="130" spans="1:67" s="165" customFormat="1" ht="58.5" customHeight="1" x14ac:dyDescent="0.2">
      <c r="A130" s="169" t="s">
        <v>184</v>
      </c>
      <c r="B130" s="170" t="s">
        <v>319</v>
      </c>
      <c r="C130" s="170" t="s">
        <v>283</v>
      </c>
      <c r="D130" s="171" t="s">
        <v>213</v>
      </c>
      <c r="E130" s="239" t="s">
        <v>269</v>
      </c>
      <c r="F130" s="176" t="s">
        <v>67</v>
      </c>
      <c r="G130" s="239" t="s">
        <v>664</v>
      </c>
      <c r="H130" s="239" t="s">
        <v>665</v>
      </c>
      <c r="I130" s="188"/>
      <c r="J130" s="180" t="s">
        <v>249</v>
      </c>
      <c r="K130" s="182" t="s">
        <v>659</v>
      </c>
      <c r="L130" s="182"/>
      <c r="M130" s="180" t="s">
        <v>316</v>
      </c>
      <c r="N130" s="181" t="str">
        <f>IF(OR(Tabla3[[#This Row],[META PROGRAMADA]]="",Tabla3[[#This Row],[META ALCANZADA]]=""),"",Tabla3[[#This Row],[META ALCANZADA]]/Tabla3[[#This Row],[META PROGRAMADA]])</f>
        <v/>
      </c>
      <c r="O130" s="256">
        <v>51.2</v>
      </c>
      <c r="P130" s="182"/>
      <c r="Q130" s="181" t="str">
        <f>IF(OR(Tabla3[[#This Row],[META PROGRAMADA2]]="",Tabla3[[#This Row],[META ALCANZADA2]]=""),"",Tabla3[[#This Row],[META ALCANZADA2]]/Tabla3[[#This Row],[META PROGRAMADA2]])</f>
        <v/>
      </c>
      <c r="R130" s="144"/>
      <c r="S130" s="182" t="s">
        <v>316</v>
      </c>
      <c r="T130" s="181" t="str">
        <f>IF(OR(Tabla3[[#This Row],[META PROGRAMADA3]]="",Tabla3[[#This Row],[META ALCANZADA3]]=""),"",Tabla3[[#This Row],[META ALCANZADA3]]/Tabla3[[#This Row],[META PROGRAMADA3]])</f>
        <v/>
      </c>
      <c r="U130" s="144"/>
      <c r="V130" s="182" t="s">
        <v>316</v>
      </c>
      <c r="W130" s="181" t="str">
        <f>IF(OR(Tabla3[[#This Row],[META PROGRAMADA4]]="",Tabla3[[#This Row],[META ALCANZADA4]]=""),"",Tabla3[[#This Row],[META ALCANZADA4]]/Tabla3[[#This Row],[META PROGRAMADA4]])</f>
        <v/>
      </c>
      <c r="X130" s="174">
        <v>51.2</v>
      </c>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64"/>
      <c r="BL130" s="164"/>
      <c r="BM130" s="164"/>
      <c r="BN130" s="164"/>
      <c r="BO130" s="164"/>
    </row>
    <row r="131" spans="1:67" s="165" customFormat="1" ht="58.5" customHeight="1" x14ac:dyDescent="0.2">
      <c r="A131" s="169" t="s">
        <v>184</v>
      </c>
      <c r="B131" s="170" t="s">
        <v>319</v>
      </c>
      <c r="C131" s="170" t="s">
        <v>283</v>
      </c>
      <c r="D131" s="171" t="s">
        <v>213</v>
      </c>
      <c r="E131" s="239" t="s">
        <v>269</v>
      </c>
      <c r="F131" s="176" t="s">
        <v>67</v>
      </c>
      <c r="G131" s="239" t="s">
        <v>666</v>
      </c>
      <c r="H131" s="239" t="s">
        <v>667</v>
      </c>
      <c r="I131" s="188" t="s">
        <v>249</v>
      </c>
      <c r="J131" s="180" t="s">
        <v>249</v>
      </c>
      <c r="K131" s="182" t="s">
        <v>659</v>
      </c>
      <c r="L131" s="182"/>
      <c r="M131" s="180" t="s">
        <v>316</v>
      </c>
      <c r="N131" s="181" t="str">
        <f>IF(OR(Tabla3[[#This Row],[META PROGRAMADA]]="",Tabla3[[#This Row],[META ALCANZADA]]=""),"",Tabla3[[#This Row],[META ALCANZADA]]/Tabla3[[#This Row],[META PROGRAMADA]])</f>
        <v/>
      </c>
      <c r="O131" s="256">
        <v>0.61</v>
      </c>
      <c r="P131" s="182"/>
      <c r="Q131" s="181" t="str">
        <f>IF(OR(Tabla3[[#This Row],[META PROGRAMADA2]]="",Tabla3[[#This Row],[META ALCANZADA2]]=""),"",Tabla3[[#This Row],[META ALCANZADA2]]/Tabla3[[#This Row],[META PROGRAMADA2]])</f>
        <v/>
      </c>
      <c r="R131" s="144"/>
      <c r="S131" s="182" t="s">
        <v>316</v>
      </c>
      <c r="T131" s="181" t="str">
        <f>IF(OR(Tabla3[[#This Row],[META PROGRAMADA3]]="",Tabla3[[#This Row],[META ALCANZADA3]]=""),"",Tabla3[[#This Row],[META ALCANZADA3]]/Tabla3[[#This Row],[META PROGRAMADA3]])</f>
        <v/>
      </c>
      <c r="U131" s="144"/>
      <c r="V131" s="182" t="s">
        <v>316</v>
      </c>
      <c r="W131" s="181" t="str">
        <f>IF(OR(Tabla3[[#This Row],[META PROGRAMADA4]]="",Tabla3[[#This Row],[META ALCANZADA4]]=""),"",Tabla3[[#This Row],[META ALCANZADA4]]/Tabla3[[#This Row],[META PROGRAMADA4]])</f>
        <v/>
      </c>
      <c r="X131" s="174">
        <v>0.61</v>
      </c>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64"/>
      <c r="BL131" s="164"/>
      <c r="BM131" s="164"/>
      <c r="BN131" s="164"/>
      <c r="BO131" s="164"/>
    </row>
    <row r="132" spans="1:67" s="165" customFormat="1" ht="58.5" customHeight="1" x14ac:dyDescent="0.2">
      <c r="A132" s="169" t="s">
        <v>184</v>
      </c>
      <c r="B132" s="170" t="s">
        <v>319</v>
      </c>
      <c r="C132" s="170" t="s">
        <v>283</v>
      </c>
      <c r="D132" s="171" t="s">
        <v>213</v>
      </c>
      <c r="E132" s="239" t="s">
        <v>269</v>
      </c>
      <c r="F132" s="176" t="s">
        <v>67</v>
      </c>
      <c r="G132" s="239" t="s">
        <v>668</v>
      </c>
      <c r="H132" s="239" t="s">
        <v>669</v>
      </c>
      <c r="I132" s="239"/>
      <c r="J132" s="188" t="s">
        <v>249</v>
      </c>
      <c r="K132" s="182" t="s">
        <v>659</v>
      </c>
      <c r="L132" s="182">
        <v>3</v>
      </c>
      <c r="M132" s="182">
        <v>3</v>
      </c>
      <c r="N132" s="181">
        <f>IF(OR(Tabla3[[#This Row],[META PROGRAMADA]]="",Tabla3[[#This Row],[META ALCANZADA]]=""),"",Tabla3[[#This Row],[META ALCANZADA]]/Tabla3[[#This Row],[META PROGRAMADA]])</f>
        <v>1</v>
      </c>
      <c r="O132" s="227">
        <v>3</v>
      </c>
      <c r="P132" s="181"/>
      <c r="Q132" s="181" t="str">
        <f>IF(OR(Tabla3[[#This Row],[META PROGRAMADA2]]="",Tabla3[[#This Row],[META ALCANZADA2]]=""),"",Tabla3[[#This Row],[META ALCANZADA2]]/Tabla3[[#This Row],[META PROGRAMADA2]])</f>
        <v/>
      </c>
      <c r="R132" s="183"/>
      <c r="S132" s="144"/>
      <c r="T132" s="181" t="str">
        <f>IF(OR(Tabla3[[#This Row],[META PROGRAMADA3]]="",Tabla3[[#This Row],[META ALCANZADA3]]=""),"",Tabla3[[#This Row],[META ALCANZADA3]]/Tabla3[[#This Row],[META PROGRAMADA3]])</f>
        <v/>
      </c>
      <c r="U132" s="183"/>
      <c r="V132" s="144"/>
      <c r="W132" s="181" t="str">
        <f>IF(OR(Tabla3[[#This Row],[META PROGRAMADA4]]="",Tabla3[[#This Row],[META ALCANZADA4]]=""),"",Tabla3[[#This Row],[META ALCANZADA4]]/Tabla3[[#This Row],[META PROGRAMADA4]])</f>
        <v/>
      </c>
      <c r="X132" s="174">
        <v>6</v>
      </c>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64"/>
      <c r="AW132" s="164"/>
      <c r="AX132" s="164"/>
      <c r="AY132" s="164"/>
      <c r="AZ132" s="164"/>
      <c r="BA132" s="164"/>
      <c r="BB132" s="164"/>
      <c r="BC132" s="164"/>
      <c r="BD132" s="164"/>
      <c r="BE132" s="164"/>
      <c r="BF132" s="164"/>
      <c r="BG132" s="164"/>
      <c r="BH132" s="164"/>
      <c r="BI132" s="164"/>
      <c r="BJ132" s="164"/>
      <c r="BK132" s="164"/>
      <c r="BL132" s="164"/>
      <c r="BM132" s="164"/>
      <c r="BN132" s="164"/>
      <c r="BO132" s="164"/>
    </row>
    <row r="133" spans="1:67" s="165" customFormat="1" ht="58.5" customHeight="1" x14ac:dyDescent="0.2">
      <c r="A133" s="169" t="s">
        <v>184</v>
      </c>
      <c r="B133" s="170" t="s">
        <v>319</v>
      </c>
      <c r="C133" s="170" t="s">
        <v>160</v>
      </c>
      <c r="D133" s="171" t="s">
        <v>213</v>
      </c>
      <c r="E133" s="239" t="s">
        <v>269</v>
      </c>
      <c r="F133" s="176" t="s">
        <v>67</v>
      </c>
      <c r="G133" s="176" t="s">
        <v>670</v>
      </c>
      <c r="H133" s="239" t="s">
        <v>633</v>
      </c>
      <c r="I133" s="188"/>
      <c r="J133" s="188" t="s">
        <v>249</v>
      </c>
      <c r="K133" s="180" t="s">
        <v>671</v>
      </c>
      <c r="L133" s="182">
        <v>12</v>
      </c>
      <c r="M133" s="180">
        <v>12</v>
      </c>
      <c r="N133" s="181">
        <f>IF(OR(Tabla3[[#This Row],[META PROGRAMADA]]="",Tabla3[[#This Row],[META ALCANZADA]]=""),"",Tabla3[[#This Row],[META ALCANZADA]]/Tabla3[[#This Row],[META PROGRAMADA]])</f>
        <v>1</v>
      </c>
      <c r="O133" s="227">
        <v>24</v>
      </c>
      <c r="P133" s="182"/>
      <c r="Q133" s="181" t="str">
        <f>IF(OR(Tabla3[[#This Row],[META PROGRAMADA2]]="",Tabla3[[#This Row],[META ALCANZADA2]]=""),"",Tabla3[[#This Row],[META ALCANZADA2]]/Tabla3[[#This Row],[META PROGRAMADA2]])</f>
        <v/>
      </c>
      <c r="R133" s="144"/>
      <c r="S133" s="182" t="s">
        <v>316</v>
      </c>
      <c r="T133" s="181" t="str">
        <f>IF(OR(Tabla3[[#This Row],[META PROGRAMADA3]]="",Tabla3[[#This Row],[META ALCANZADA3]]=""),"",Tabla3[[#This Row],[META ALCANZADA3]]/Tabla3[[#This Row],[META PROGRAMADA3]])</f>
        <v/>
      </c>
      <c r="U133" s="144"/>
      <c r="V133" s="182" t="s">
        <v>316</v>
      </c>
      <c r="W133" s="181" t="str">
        <f>IF(OR(Tabla3[[#This Row],[META PROGRAMADA4]]="",Tabla3[[#This Row],[META ALCANZADA4]]=""),"",Tabla3[[#This Row],[META ALCANZADA4]]/Tabla3[[#This Row],[META PROGRAMADA4]])</f>
        <v/>
      </c>
      <c r="X133" s="174">
        <v>36</v>
      </c>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64"/>
      <c r="AW133" s="164"/>
      <c r="AX133" s="164"/>
      <c r="AY133" s="164"/>
      <c r="AZ133" s="164"/>
      <c r="BA133" s="164"/>
      <c r="BB133" s="164"/>
      <c r="BC133" s="164"/>
      <c r="BD133" s="164"/>
      <c r="BE133" s="164"/>
      <c r="BF133" s="164"/>
      <c r="BG133" s="164"/>
      <c r="BH133" s="164"/>
      <c r="BI133" s="164"/>
      <c r="BJ133" s="164"/>
      <c r="BK133" s="164"/>
      <c r="BL133" s="164"/>
      <c r="BM133" s="164"/>
      <c r="BN133" s="164"/>
      <c r="BO133" s="164"/>
    </row>
    <row r="134" spans="1:67" s="165" customFormat="1" ht="58.5" customHeight="1" x14ac:dyDescent="0.2">
      <c r="A134" s="169" t="s">
        <v>184</v>
      </c>
      <c r="B134" s="170" t="s">
        <v>319</v>
      </c>
      <c r="C134" s="170" t="s">
        <v>160</v>
      </c>
      <c r="D134" s="171" t="s">
        <v>213</v>
      </c>
      <c r="E134" s="239" t="s">
        <v>269</v>
      </c>
      <c r="F134" s="176" t="s">
        <v>67</v>
      </c>
      <c r="G134" s="176" t="s">
        <v>672</v>
      </c>
      <c r="H134" s="239" t="s">
        <v>673</v>
      </c>
      <c r="I134" s="188"/>
      <c r="J134" s="188" t="s">
        <v>249</v>
      </c>
      <c r="K134" s="180" t="s">
        <v>671</v>
      </c>
      <c r="L134" s="182">
        <v>6</v>
      </c>
      <c r="M134" s="180">
        <v>6</v>
      </c>
      <c r="N134" s="181">
        <f>IF(OR(Tabla3[[#This Row],[META PROGRAMADA]]="",Tabla3[[#This Row],[META ALCANZADA]]=""),"",Tabla3[[#This Row],[META ALCANZADA]]/Tabla3[[#This Row],[META PROGRAMADA]])</f>
        <v>1</v>
      </c>
      <c r="O134" s="227">
        <v>7</v>
      </c>
      <c r="P134" s="182"/>
      <c r="Q134" s="181" t="str">
        <f>IF(OR(Tabla3[[#This Row],[META PROGRAMADA2]]="",Tabla3[[#This Row],[META ALCANZADA2]]=""),"",Tabla3[[#This Row],[META ALCANZADA2]]/Tabla3[[#This Row],[META PROGRAMADA2]])</f>
        <v/>
      </c>
      <c r="R134" s="144"/>
      <c r="S134" s="182" t="s">
        <v>316</v>
      </c>
      <c r="T134" s="181" t="str">
        <f>IF(OR(Tabla3[[#This Row],[META PROGRAMADA3]]="",Tabla3[[#This Row],[META ALCANZADA3]]=""),"",Tabla3[[#This Row],[META ALCANZADA3]]/Tabla3[[#This Row],[META PROGRAMADA3]])</f>
        <v/>
      </c>
      <c r="U134" s="144"/>
      <c r="V134" s="182" t="s">
        <v>316</v>
      </c>
      <c r="W134" s="181" t="str">
        <f>IF(OR(Tabla3[[#This Row],[META PROGRAMADA4]]="",Tabla3[[#This Row],[META ALCANZADA4]]=""),"",Tabla3[[#This Row],[META ALCANZADA4]]/Tabla3[[#This Row],[META PROGRAMADA4]])</f>
        <v/>
      </c>
      <c r="X134" s="174">
        <v>13</v>
      </c>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c r="BL134" s="164"/>
      <c r="BM134" s="164"/>
      <c r="BN134" s="164"/>
      <c r="BO134" s="164"/>
    </row>
    <row r="135" spans="1:67" s="165" customFormat="1" ht="58.5" customHeight="1" x14ac:dyDescent="0.2">
      <c r="A135" s="169" t="s">
        <v>184</v>
      </c>
      <c r="B135" s="170" t="s">
        <v>319</v>
      </c>
      <c r="C135" s="170" t="s">
        <v>160</v>
      </c>
      <c r="D135" s="171" t="s">
        <v>213</v>
      </c>
      <c r="E135" s="239" t="s">
        <v>269</v>
      </c>
      <c r="F135" s="176" t="s">
        <v>67</v>
      </c>
      <c r="G135" s="176" t="s">
        <v>674</v>
      </c>
      <c r="H135" s="239" t="s">
        <v>635</v>
      </c>
      <c r="I135" s="239"/>
      <c r="J135" s="188" t="s">
        <v>249</v>
      </c>
      <c r="K135" s="180" t="s">
        <v>671</v>
      </c>
      <c r="L135" s="182">
        <v>5</v>
      </c>
      <c r="M135" s="182">
        <v>10</v>
      </c>
      <c r="N135" s="181">
        <f>IF(OR(Tabla3[[#This Row],[META PROGRAMADA]]="",Tabla3[[#This Row],[META ALCANZADA]]=""),"",Tabla3[[#This Row],[META ALCANZADA]]/Tabla3[[#This Row],[META PROGRAMADA]])</f>
        <v>2</v>
      </c>
      <c r="O135" s="227">
        <v>7</v>
      </c>
      <c r="P135" s="181"/>
      <c r="Q135" s="181" t="str">
        <f>IF(OR(Tabla3[[#This Row],[META PROGRAMADA2]]="",Tabla3[[#This Row],[META ALCANZADA2]]=""),"",Tabla3[[#This Row],[META ALCANZADA2]]/Tabla3[[#This Row],[META PROGRAMADA2]])</f>
        <v/>
      </c>
      <c r="R135" s="183"/>
      <c r="S135" s="144"/>
      <c r="T135" s="181" t="str">
        <f>IF(OR(Tabla3[[#This Row],[META PROGRAMADA3]]="",Tabla3[[#This Row],[META ALCANZADA3]]=""),"",Tabla3[[#This Row],[META ALCANZADA3]]/Tabla3[[#This Row],[META PROGRAMADA3]])</f>
        <v/>
      </c>
      <c r="U135" s="183"/>
      <c r="V135" s="144"/>
      <c r="W135" s="181" t="str">
        <f>IF(OR(Tabla3[[#This Row],[META PROGRAMADA4]]="",Tabla3[[#This Row],[META ALCANZADA4]]=""),"",Tabla3[[#This Row],[META ALCANZADA4]]/Tabla3[[#This Row],[META PROGRAMADA4]])</f>
        <v/>
      </c>
      <c r="X135" s="174">
        <v>12</v>
      </c>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c r="BJ135" s="164"/>
      <c r="BK135" s="164"/>
      <c r="BL135" s="164"/>
      <c r="BM135" s="164"/>
      <c r="BN135" s="164"/>
      <c r="BO135" s="164"/>
    </row>
    <row r="136" spans="1:67" s="165" customFormat="1" ht="58.5" customHeight="1" x14ac:dyDescent="0.2">
      <c r="A136" s="169" t="s">
        <v>184</v>
      </c>
      <c r="B136" s="170" t="s">
        <v>898</v>
      </c>
      <c r="C136" s="170" t="s">
        <v>487</v>
      </c>
      <c r="D136" s="171" t="s">
        <v>213</v>
      </c>
      <c r="E136" s="239" t="s">
        <v>269</v>
      </c>
      <c r="F136" s="176" t="s">
        <v>67</v>
      </c>
      <c r="G136" s="176" t="s">
        <v>675</v>
      </c>
      <c r="H136" s="239" t="s">
        <v>676</v>
      </c>
      <c r="I136" s="239"/>
      <c r="J136" s="188" t="s">
        <v>249</v>
      </c>
      <c r="K136" s="180" t="s">
        <v>671</v>
      </c>
      <c r="L136" s="182"/>
      <c r="M136" s="182"/>
      <c r="N136" s="181" t="str">
        <f>IF(OR(Tabla3[[#This Row],[META PROGRAMADA]]="",Tabla3[[#This Row],[META ALCANZADA]]=""),"",Tabla3[[#This Row],[META ALCANZADA]]/Tabla3[[#This Row],[META PROGRAMADA]])</f>
        <v/>
      </c>
      <c r="O136" s="219">
        <v>4</v>
      </c>
      <c r="P136" s="182"/>
      <c r="Q136" s="181" t="str">
        <f>IF(OR(Tabla3[[#This Row],[META PROGRAMADA2]]="",Tabla3[[#This Row],[META ALCANZADA2]]=""),"",Tabla3[[#This Row],[META ALCANZADA2]]/Tabla3[[#This Row],[META PROGRAMADA2]])</f>
        <v/>
      </c>
      <c r="R136" s="180"/>
      <c r="S136" s="182"/>
      <c r="T136" s="181" t="str">
        <f>IF(OR(Tabla3[[#This Row],[META PROGRAMADA3]]="",Tabla3[[#This Row],[META ALCANZADA3]]=""),"",Tabla3[[#This Row],[META ALCANZADA3]]/Tabla3[[#This Row],[META PROGRAMADA3]])</f>
        <v/>
      </c>
      <c r="U136" s="180"/>
      <c r="V136" s="182"/>
      <c r="W136" s="181" t="str">
        <f>IF(OR(Tabla3[[#This Row],[META PROGRAMADA4]]="",Tabla3[[#This Row],[META ALCANZADA4]]=""),"",Tabla3[[#This Row],[META ALCANZADA4]]/Tabla3[[#This Row],[META PROGRAMADA4]])</f>
        <v/>
      </c>
      <c r="X136" s="174">
        <v>4</v>
      </c>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c r="BL136" s="164"/>
      <c r="BM136" s="164"/>
      <c r="BN136" s="164"/>
      <c r="BO136" s="164"/>
    </row>
    <row r="137" spans="1:67" s="165" customFormat="1" ht="58.5" customHeight="1" x14ac:dyDescent="0.2">
      <c r="A137" s="169" t="s">
        <v>185</v>
      </c>
      <c r="B137" s="170" t="s">
        <v>899</v>
      </c>
      <c r="C137" s="170" t="s">
        <v>179</v>
      </c>
      <c r="D137" s="171" t="s">
        <v>213</v>
      </c>
      <c r="E137" s="239" t="s">
        <v>269</v>
      </c>
      <c r="F137" s="239" t="s">
        <v>66</v>
      </c>
      <c r="G137" s="176" t="s">
        <v>677</v>
      </c>
      <c r="H137" s="239" t="s">
        <v>678</v>
      </c>
      <c r="I137" s="239"/>
      <c r="J137" s="188" t="s">
        <v>249</v>
      </c>
      <c r="K137" s="182" t="s">
        <v>659</v>
      </c>
      <c r="L137" s="182"/>
      <c r="M137" s="182"/>
      <c r="N137" s="181" t="str">
        <f>IF(OR(Tabla3[[#This Row],[META PROGRAMADA]]="",Tabla3[[#This Row],[META ALCANZADA]]=""),"",Tabla3[[#This Row],[META ALCANZADA]]/Tabla3[[#This Row],[META PROGRAMADA]])</f>
        <v/>
      </c>
      <c r="O137" s="219">
        <v>708.8</v>
      </c>
      <c r="P137" s="182"/>
      <c r="Q137" s="181" t="str">
        <f>IF(OR(Tabla3[[#This Row],[META PROGRAMADA2]]="",Tabla3[[#This Row],[META ALCANZADA2]]=""),"",Tabla3[[#This Row],[META ALCANZADA2]]/Tabla3[[#This Row],[META PROGRAMADA2]])</f>
        <v/>
      </c>
      <c r="R137" s="180"/>
      <c r="S137" s="182"/>
      <c r="T137" s="181" t="str">
        <f>IF(OR(Tabla3[[#This Row],[META PROGRAMADA3]]="",Tabla3[[#This Row],[META ALCANZADA3]]=""),"",Tabla3[[#This Row],[META ALCANZADA3]]/Tabla3[[#This Row],[META PROGRAMADA3]])</f>
        <v/>
      </c>
      <c r="U137" s="180"/>
      <c r="V137" s="182"/>
      <c r="W137" s="181" t="str">
        <f>IF(OR(Tabla3[[#This Row],[META PROGRAMADA4]]="",Tabla3[[#This Row],[META ALCANZADA4]]=""),"",Tabla3[[#This Row],[META ALCANZADA4]]/Tabla3[[#This Row],[META PROGRAMADA4]])</f>
        <v/>
      </c>
      <c r="X137" s="174">
        <v>708.8</v>
      </c>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64"/>
      <c r="AW137" s="164"/>
      <c r="AX137" s="164"/>
      <c r="AY137" s="164"/>
      <c r="AZ137" s="164"/>
      <c r="BA137" s="164"/>
      <c r="BB137" s="164"/>
      <c r="BC137" s="164"/>
      <c r="BD137" s="164"/>
      <c r="BE137" s="164"/>
      <c r="BF137" s="164"/>
      <c r="BG137" s="164"/>
      <c r="BH137" s="164"/>
      <c r="BI137" s="164"/>
      <c r="BJ137" s="164"/>
      <c r="BK137" s="164"/>
      <c r="BL137" s="164"/>
      <c r="BM137" s="164"/>
      <c r="BN137" s="164"/>
      <c r="BO137" s="164"/>
    </row>
    <row r="138" spans="1:67" s="165" customFormat="1" ht="58.5" customHeight="1" x14ac:dyDescent="0.2">
      <c r="A138" s="169" t="s">
        <v>184</v>
      </c>
      <c r="B138" s="170" t="s">
        <v>319</v>
      </c>
      <c r="C138" s="170" t="s">
        <v>848</v>
      </c>
      <c r="D138" s="171" t="s">
        <v>214</v>
      </c>
      <c r="E138" s="239" t="s">
        <v>268</v>
      </c>
      <c r="F138" s="176" t="s">
        <v>67</v>
      </c>
      <c r="G138" s="239" t="s">
        <v>626</v>
      </c>
      <c r="H138" s="239" t="s">
        <v>849</v>
      </c>
      <c r="I138" s="239"/>
      <c r="J138" s="188" t="s">
        <v>249</v>
      </c>
      <c r="K138" s="180" t="s">
        <v>627</v>
      </c>
      <c r="L138" s="182">
        <v>11786.973000000002</v>
      </c>
      <c r="M138" s="182">
        <v>11786.973000000002</v>
      </c>
      <c r="N138" s="181">
        <f>IF(OR(Tabla3[[#This Row],[META PROGRAMADA]]="",Tabla3[[#This Row],[META ALCANZADA]]=""),"",Tabla3[[#This Row],[META ALCANZADA]]/Tabla3[[#This Row],[META PROGRAMADA]])</f>
        <v>1</v>
      </c>
      <c r="O138" s="140">
        <v>1590</v>
      </c>
      <c r="P138" s="181"/>
      <c r="Q138" s="181" t="str">
        <f>IF(OR(Tabla3[[#This Row],[META PROGRAMADA2]]="",Tabla3[[#This Row],[META ALCANZADA2]]=""),"",Tabla3[[#This Row],[META ALCANZADA2]]/Tabla3[[#This Row],[META PROGRAMADA2]])</f>
        <v/>
      </c>
      <c r="R138" s="183"/>
      <c r="S138" s="144"/>
      <c r="T138" s="181" t="str">
        <f>IF(OR(Tabla3[[#This Row],[META PROGRAMADA3]]="",Tabla3[[#This Row],[META ALCANZADA3]]=""),"",Tabla3[[#This Row],[META ALCANZADA3]]/Tabla3[[#This Row],[META PROGRAMADA3]])</f>
        <v/>
      </c>
      <c r="U138" s="183"/>
      <c r="V138" s="144"/>
      <c r="W138" s="181" t="str">
        <f>IF(OR(Tabla3[[#This Row],[META PROGRAMADA4]]="",Tabla3[[#This Row],[META ALCANZADA4]]=""),"",Tabla3[[#This Row],[META ALCANZADA4]]/Tabla3[[#This Row],[META PROGRAMADA4]])</f>
        <v/>
      </c>
      <c r="X138" s="150">
        <v>13376.973000000002</v>
      </c>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c r="BA138" s="164"/>
      <c r="BB138" s="164"/>
      <c r="BC138" s="164"/>
      <c r="BD138" s="164"/>
      <c r="BE138" s="164"/>
      <c r="BF138" s="164"/>
      <c r="BG138" s="164"/>
      <c r="BH138" s="164"/>
      <c r="BI138" s="164"/>
      <c r="BJ138" s="164"/>
      <c r="BK138" s="164"/>
      <c r="BL138" s="164"/>
      <c r="BM138" s="164"/>
      <c r="BN138" s="164"/>
      <c r="BO138" s="164"/>
    </row>
    <row r="139" spans="1:67" s="165" customFormat="1" ht="58.5" customHeight="1" x14ac:dyDescent="0.2">
      <c r="A139" s="184" t="s">
        <v>184</v>
      </c>
      <c r="B139" s="171" t="s">
        <v>319</v>
      </c>
      <c r="C139" s="170" t="s">
        <v>283</v>
      </c>
      <c r="D139" s="171" t="s">
        <v>214</v>
      </c>
      <c r="E139" s="239" t="s">
        <v>268</v>
      </c>
      <c r="F139" s="176" t="s">
        <v>67</v>
      </c>
      <c r="G139" s="176" t="s">
        <v>628</v>
      </c>
      <c r="H139" s="239" t="s">
        <v>629</v>
      </c>
      <c r="I139" s="239"/>
      <c r="J139" s="188" t="s">
        <v>249</v>
      </c>
      <c r="K139" s="180" t="s">
        <v>627</v>
      </c>
      <c r="L139" s="316">
        <v>61.31</v>
      </c>
      <c r="M139" s="316">
        <v>61.31</v>
      </c>
      <c r="N139" s="181">
        <f>IF(OR(Tabla3[[#This Row],[META PROGRAMADA]]="",Tabla3[[#This Row],[META ALCANZADA]]=""),"",Tabla3[[#This Row],[META ALCANZADA]]/Tabla3[[#This Row],[META PROGRAMADA]])</f>
        <v>1</v>
      </c>
      <c r="O139" s="214">
        <v>65.48</v>
      </c>
      <c r="P139" s="181"/>
      <c r="Q139" s="181" t="str">
        <f>IF(OR(Tabla3[[#This Row],[META PROGRAMADA2]]="",Tabla3[[#This Row],[META ALCANZADA2]]=""),"",Tabla3[[#This Row],[META ALCANZADA2]]/Tabla3[[#This Row],[META PROGRAMADA2]])</f>
        <v/>
      </c>
      <c r="R139" s="183"/>
      <c r="S139" s="144"/>
      <c r="T139" s="181" t="str">
        <f>IF(OR(Tabla3[[#This Row],[META PROGRAMADA3]]="",Tabla3[[#This Row],[META ALCANZADA3]]=""),"",Tabla3[[#This Row],[META ALCANZADA3]]/Tabla3[[#This Row],[META PROGRAMADA3]])</f>
        <v/>
      </c>
      <c r="U139" s="183"/>
      <c r="V139" s="144"/>
      <c r="W139" s="181" t="str">
        <f>IF(OR(Tabla3[[#This Row],[META PROGRAMADA4]]="",Tabla3[[#This Row],[META ALCANZADA4]]=""),"",Tabla3[[#This Row],[META ALCANZADA4]]/Tabla3[[#This Row],[META PROGRAMADA4]])</f>
        <v/>
      </c>
      <c r="X139" s="174">
        <v>126.79</v>
      </c>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c r="BL139" s="164"/>
      <c r="BM139" s="164"/>
      <c r="BN139" s="164"/>
      <c r="BO139" s="164"/>
    </row>
    <row r="140" spans="1:67" s="165" customFormat="1" ht="58.5" customHeight="1" x14ac:dyDescent="0.2">
      <c r="A140" s="169" t="s">
        <v>184</v>
      </c>
      <c r="B140" s="170" t="s">
        <v>319</v>
      </c>
      <c r="C140" s="170" t="s">
        <v>283</v>
      </c>
      <c r="D140" s="171" t="s">
        <v>214</v>
      </c>
      <c r="E140" s="239" t="s">
        <v>268</v>
      </c>
      <c r="F140" s="176" t="s">
        <v>67</v>
      </c>
      <c r="G140" s="239" t="s">
        <v>630</v>
      </c>
      <c r="H140" s="239" t="s">
        <v>631</v>
      </c>
      <c r="I140" s="239"/>
      <c r="J140" s="188" t="s">
        <v>249</v>
      </c>
      <c r="K140" s="180" t="s">
        <v>627</v>
      </c>
      <c r="L140" s="316">
        <v>37.14</v>
      </c>
      <c r="M140" s="316">
        <v>37.14</v>
      </c>
      <c r="N140" s="181">
        <f>IF(OR(Tabla3[[#This Row],[META PROGRAMADA]]="",Tabla3[[#This Row],[META ALCANZADA]]=""),"",Tabla3[[#This Row],[META ALCANZADA]]/Tabla3[[#This Row],[META PROGRAMADA]])</f>
        <v>1</v>
      </c>
      <c r="O140" s="214">
        <v>132.31</v>
      </c>
      <c r="P140" s="214"/>
      <c r="Q140" s="181" t="str">
        <f>IF(OR(Tabla3[[#This Row],[META PROGRAMADA2]]="",Tabla3[[#This Row],[META ALCANZADA2]]=""),"",Tabla3[[#This Row],[META ALCANZADA2]]/Tabla3[[#This Row],[META PROGRAMADA2]])</f>
        <v/>
      </c>
      <c r="R140" s="183"/>
      <c r="S140" s="144"/>
      <c r="T140" s="181" t="str">
        <f>IF(OR(Tabla3[[#This Row],[META PROGRAMADA3]]="",Tabla3[[#This Row],[META ALCANZADA3]]=""),"",Tabla3[[#This Row],[META ALCANZADA3]]/Tabla3[[#This Row],[META PROGRAMADA3]])</f>
        <v/>
      </c>
      <c r="U140" s="183"/>
      <c r="V140" s="144"/>
      <c r="W140" s="181" t="str">
        <f>IF(OR(Tabla3[[#This Row],[META PROGRAMADA4]]="",Tabla3[[#This Row],[META ALCANZADA4]]=""),"",Tabla3[[#This Row],[META ALCANZADA4]]/Tabla3[[#This Row],[META PROGRAMADA4]])</f>
        <v/>
      </c>
      <c r="X140" s="174">
        <v>169.45</v>
      </c>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c r="BJ140" s="164"/>
      <c r="BK140" s="164"/>
      <c r="BL140" s="164"/>
      <c r="BM140" s="164"/>
      <c r="BN140" s="164"/>
      <c r="BO140" s="164"/>
    </row>
    <row r="141" spans="1:67" s="165" customFormat="1" ht="58.5" customHeight="1" x14ac:dyDescent="0.2">
      <c r="A141" s="184" t="s">
        <v>184</v>
      </c>
      <c r="B141" s="171" t="s">
        <v>319</v>
      </c>
      <c r="C141" s="170" t="s">
        <v>160</v>
      </c>
      <c r="D141" s="171" t="s">
        <v>214</v>
      </c>
      <c r="E141" s="239" t="s">
        <v>268</v>
      </c>
      <c r="F141" s="176" t="s">
        <v>67</v>
      </c>
      <c r="G141" s="176" t="s">
        <v>632</v>
      </c>
      <c r="H141" s="239" t="s">
        <v>633</v>
      </c>
      <c r="I141" s="239"/>
      <c r="J141" s="188" t="s">
        <v>249</v>
      </c>
      <c r="K141" s="180" t="s">
        <v>627</v>
      </c>
      <c r="L141" s="182">
        <v>46</v>
      </c>
      <c r="M141" s="182">
        <v>46</v>
      </c>
      <c r="N141" s="181">
        <f>IF(OR(Tabla3[[#This Row],[META PROGRAMADA]]="",Tabla3[[#This Row],[META ALCANZADA]]=""),"",Tabla3[[#This Row],[META ALCANZADA]]/Tabla3[[#This Row],[META PROGRAMADA]])</f>
        <v>1</v>
      </c>
      <c r="O141" s="140">
        <v>35</v>
      </c>
      <c r="P141" s="181"/>
      <c r="Q141" s="181" t="str">
        <f>IF(OR(Tabla3[[#This Row],[META PROGRAMADA2]]="",Tabla3[[#This Row],[META ALCANZADA2]]=""),"",Tabla3[[#This Row],[META ALCANZADA2]]/Tabla3[[#This Row],[META PROGRAMADA2]])</f>
        <v/>
      </c>
      <c r="R141" s="183"/>
      <c r="S141" s="144"/>
      <c r="T141" s="181" t="str">
        <f>IF(OR(Tabla3[[#This Row],[META PROGRAMADA3]]="",Tabla3[[#This Row],[META ALCANZADA3]]=""),"",Tabla3[[#This Row],[META ALCANZADA3]]/Tabla3[[#This Row],[META PROGRAMADA3]])</f>
        <v/>
      </c>
      <c r="U141" s="183"/>
      <c r="V141" s="144"/>
      <c r="W141" s="181" t="str">
        <f>IF(OR(Tabla3[[#This Row],[META PROGRAMADA4]]="",Tabla3[[#This Row],[META ALCANZADA4]]=""),"",Tabla3[[#This Row],[META ALCANZADA4]]/Tabla3[[#This Row],[META PROGRAMADA4]])</f>
        <v/>
      </c>
      <c r="X141" s="174">
        <v>81</v>
      </c>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c r="BJ141" s="164"/>
      <c r="BK141" s="164"/>
      <c r="BL141" s="164"/>
      <c r="BM141" s="164"/>
      <c r="BN141" s="164"/>
      <c r="BO141" s="164"/>
    </row>
    <row r="142" spans="1:67" s="165" customFormat="1" ht="58.5" customHeight="1" x14ac:dyDescent="0.2">
      <c r="A142" s="184" t="s">
        <v>184</v>
      </c>
      <c r="B142" s="171" t="s">
        <v>319</v>
      </c>
      <c r="C142" s="170" t="s">
        <v>160</v>
      </c>
      <c r="D142" s="171" t="s">
        <v>214</v>
      </c>
      <c r="E142" s="239" t="s">
        <v>268</v>
      </c>
      <c r="F142" s="176" t="s">
        <v>67</v>
      </c>
      <c r="G142" s="176" t="s">
        <v>634</v>
      </c>
      <c r="H142" s="239" t="s">
        <v>635</v>
      </c>
      <c r="I142" s="239"/>
      <c r="J142" s="188" t="s">
        <v>249</v>
      </c>
      <c r="K142" s="180" t="s">
        <v>627</v>
      </c>
      <c r="L142" s="182">
        <v>6</v>
      </c>
      <c r="M142" s="182">
        <v>6</v>
      </c>
      <c r="N142" s="181">
        <f>IF(OR(Tabla3[[#This Row],[META PROGRAMADA]]="",Tabla3[[#This Row],[META ALCANZADA]]=""),"",Tabla3[[#This Row],[META ALCANZADA]]/Tabla3[[#This Row],[META PROGRAMADA]])</f>
        <v>1</v>
      </c>
      <c r="O142" s="140">
        <v>11</v>
      </c>
      <c r="P142" s="181"/>
      <c r="Q142" s="181" t="str">
        <f>IF(OR(Tabla3[[#This Row],[META PROGRAMADA2]]="",Tabla3[[#This Row],[META ALCANZADA2]]=""),"",Tabla3[[#This Row],[META ALCANZADA2]]/Tabla3[[#This Row],[META PROGRAMADA2]])</f>
        <v/>
      </c>
      <c r="R142" s="183"/>
      <c r="S142" s="144"/>
      <c r="T142" s="181" t="str">
        <f>IF(OR(Tabla3[[#This Row],[META PROGRAMADA3]]="",Tabla3[[#This Row],[META ALCANZADA3]]=""),"",Tabla3[[#This Row],[META ALCANZADA3]]/Tabla3[[#This Row],[META PROGRAMADA3]])</f>
        <v/>
      </c>
      <c r="U142" s="183"/>
      <c r="V142" s="144"/>
      <c r="W142" s="181" t="str">
        <f>IF(OR(Tabla3[[#This Row],[META PROGRAMADA4]]="",Tabla3[[#This Row],[META ALCANZADA4]]=""),"",Tabla3[[#This Row],[META ALCANZADA4]]/Tabla3[[#This Row],[META PROGRAMADA4]])</f>
        <v/>
      </c>
      <c r="X142" s="174">
        <v>17</v>
      </c>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64"/>
      <c r="BK142" s="164"/>
      <c r="BL142" s="164"/>
      <c r="BM142" s="164"/>
      <c r="BN142" s="164"/>
      <c r="BO142" s="164"/>
    </row>
    <row r="143" spans="1:67" s="165" customFormat="1" ht="58.5" customHeight="1" x14ac:dyDescent="0.2">
      <c r="A143" s="257" t="s">
        <v>184</v>
      </c>
      <c r="B143" s="258" t="s">
        <v>319</v>
      </c>
      <c r="C143" s="215" t="s">
        <v>636</v>
      </c>
      <c r="D143" s="215" t="s">
        <v>216</v>
      </c>
      <c r="E143" s="239" t="s">
        <v>36</v>
      </c>
      <c r="F143" s="239" t="s">
        <v>66</v>
      </c>
      <c r="G143" s="215" t="s">
        <v>637</v>
      </c>
      <c r="H143" s="239" t="s">
        <v>638</v>
      </c>
      <c r="I143" s="239"/>
      <c r="J143" s="216" t="s">
        <v>249</v>
      </c>
      <c r="K143" s="317" t="s">
        <v>639</v>
      </c>
      <c r="L143" s="182"/>
      <c r="M143" s="182"/>
      <c r="N143" s="181" t="str">
        <f>IF(OR(Tabla3[[#This Row],[META PROGRAMADA]]="",Tabla3[[#This Row],[META ALCANZADA]]=""),"",Tabla3[[#This Row],[META ALCANZADA]]/Tabla3[[#This Row],[META PROGRAMADA]])</f>
        <v/>
      </c>
      <c r="O143" s="181">
        <v>1</v>
      </c>
      <c r="P143" s="181"/>
      <c r="Q143" s="181" t="str">
        <f>IF(OR(Tabla3[[#This Row],[META PROGRAMADA2]]="",Tabla3[[#This Row],[META ALCANZADA2]]=""),"",Tabla3[[#This Row],[META ALCANZADA2]]/Tabla3[[#This Row],[META PROGRAMADA2]])</f>
        <v/>
      </c>
      <c r="R143" s="181">
        <v>1</v>
      </c>
      <c r="S143" s="144"/>
      <c r="T143" s="181" t="str">
        <f>IF(OR(Tabla3[[#This Row],[META PROGRAMADA3]]="",Tabla3[[#This Row],[META ALCANZADA3]]=""),"",Tabla3[[#This Row],[META ALCANZADA3]]/Tabla3[[#This Row],[META PROGRAMADA3]])</f>
        <v/>
      </c>
      <c r="U143" s="181">
        <v>1</v>
      </c>
      <c r="V143" s="144"/>
      <c r="W143" s="181" t="str">
        <f>IF(OR(Tabla3[[#This Row],[META PROGRAMADA4]]="",Tabla3[[#This Row],[META ALCANZADA4]]=""),"",Tabla3[[#This Row],[META ALCANZADA4]]/Tabla3[[#This Row],[META PROGRAMADA4]])</f>
        <v/>
      </c>
      <c r="X143" s="150" t="e">
        <f>SUM([5]!Tabla3[[#This Row],[META PROGRAMADA]]+[5]!Tabla3[[#This Row],[META PROGRAMADA
2]]+[5]!Tabla3[[#This Row],[META PROGRAMADA
3]]+[5]!Tabla3[[#This Row],[META PROGRAMADA
4]])</f>
        <v>#REF!</v>
      </c>
      <c r="Y143" s="164"/>
      <c r="Z143" s="164"/>
      <c r="AA143" s="164"/>
      <c r="AB143" s="164"/>
      <c r="AC143" s="164"/>
      <c r="AD143" s="164"/>
      <c r="AE143" s="164"/>
      <c r="AF143" s="164"/>
      <c r="AG143" s="164"/>
      <c r="AH143" s="164"/>
      <c r="AI143" s="164"/>
      <c r="AJ143" s="164"/>
      <c r="AK143" s="164"/>
      <c r="AL143" s="164"/>
      <c r="AM143" s="164"/>
      <c r="AN143" s="164"/>
      <c r="AO143" s="164"/>
      <c r="AP143" s="164"/>
      <c r="AQ143" s="164"/>
      <c r="AR143" s="164"/>
      <c r="AS143" s="164"/>
      <c r="AT143" s="164"/>
      <c r="AU143" s="164"/>
      <c r="AV143" s="164"/>
      <c r="AW143" s="164"/>
      <c r="AX143" s="164"/>
      <c r="AY143" s="164"/>
      <c r="AZ143" s="164"/>
      <c r="BA143" s="164"/>
      <c r="BB143" s="164"/>
      <c r="BC143" s="164"/>
      <c r="BD143" s="164"/>
      <c r="BE143" s="164"/>
      <c r="BF143" s="164"/>
      <c r="BG143" s="164"/>
      <c r="BH143" s="164"/>
      <c r="BI143" s="164"/>
      <c r="BJ143" s="164"/>
      <c r="BK143" s="164"/>
      <c r="BL143" s="164"/>
      <c r="BM143" s="164"/>
      <c r="BN143" s="164"/>
      <c r="BO143" s="164"/>
    </row>
    <row r="144" spans="1:67" s="165" customFormat="1" ht="58.5" customHeight="1" x14ac:dyDescent="0.2">
      <c r="A144" s="257" t="s">
        <v>184</v>
      </c>
      <c r="B144" s="258" t="s">
        <v>319</v>
      </c>
      <c r="C144" s="215" t="s">
        <v>636</v>
      </c>
      <c r="D144" s="215" t="s">
        <v>216</v>
      </c>
      <c r="E144" s="239" t="s">
        <v>36</v>
      </c>
      <c r="F144" s="239" t="s">
        <v>66</v>
      </c>
      <c r="G144" s="215" t="s">
        <v>640</v>
      </c>
      <c r="H144" s="239" t="s">
        <v>641</v>
      </c>
      <c r="I144" s="239"/>
      <c r="J144" s="216" t="s">
        <v>249</v>
      </c>
      <c r="K144" s="317" t="s">
        <v>642</v>
      </c>
      <c r="L144" s="182"/>
      <c r="M144" s="182"/>
      <c r="N144" s="181" t="str">
        <f>IF(OR(Tabla3[[#This Row],[META PROGRAMADA]]="",Tabla3[[#This Row],[META ALCANZADA]]=""),"",Tabla3[[#This Row],[META ALCANZADA]]/Tabla3[[#This Row],[META PROGRAMADA]])</f>
        <v/>
      </c>
      <c r="O144" s="181">
        <v>1</v>
      </c>
      <c r="P144" s="181"/>
      <c r="Q144" s="181" t="str">
        <f>IF(OR(Tabla3[[#This Row],[META PROGRAMADA2]]="",Tabla3[[#This Row],[META ALCANZADA2]]=""),"",Tabla3[[#This Row],[META ALCANZADA2]]/Tabla3[[#This Row],[META PROGRAMADA2]])</f>
        <v/>
      </c>
      <c r="R144" s="181">
        <v>1</v>
      </c>
      <c r="S144" s="144"/>
      <c r="T144" s="181" t="str">
        <f>IF(OR(Tabla3[[#This Row],[META PROGRAMADA3]]="",Tabla3[[#This Row],[META ALCANZADA3]]=""),"",Tabla3[[#This Row],[META ALCANZADA3]]/Tabla3[[#This Row],[META PROGRAMADA3]])</f>
        <v/>
      </c>
      <c r="U144" s="181">
        <v>1</v>
      </c>
      <c r="V144" s="144"/>
      <c r="W144" s="181" t="str">
        <f>IF(OR(Tabla3[[#This Row],[META PROGRAMADA4]]="",Tabla3[[#This Row],[META ALCANZADA4]]=""),"",Tabla3[[#This Row],[META ALCANZADA4]]/Tabla3[[#This Row],[META PROGRAMADA4]])</f>
        <v/>
      </c>
      <c r="X144" s="174" t="e">
        <f>SUM([5]!Tabla3[[#This Row],[META PROGRAMADA]]+[5]!Tabla3[[#This Row],[META PROGRAMADA
2]]+[5]!Tabla3[[#This Row],[META PROGRAMADA
3]]+[5]!Tabla3[[#This Row],[META PROGRAMADA
4]])</f>
        <v>#REF!</v>
      </c>
      <c r="Y144" s="164"/>
      <c r="Z144" s="164"/>
      <c r="AA144" s="164"/>
      <c r="AB144" s="164"/>
      <c r="AC144" s="164"/>
      <c r="AD144" s="164"/>
      <c r="AE144" s="164"/>
      <c r="AF144" s="164"/>
      <c r="AG144" s="164"/>
      <c r="AH144" s="164"/>
      <c r="AI144" s="164"/>
      <c r="AJ144" s="164"/>
      <c r="AK144" s="164"/>
      <c r="AL144" s="164"/>
      <c r="AM144" s="164"/>
      <c r="AN144" s="164"/>
      <c r="AO144" s="164"/>
      <c r="AP144" s="164"/>
      <c r="AQ144" s="164"/>
      <c r="AR144" s="164"/>
      <c r="AS144" s="164"/>
      <c r="AT144" s="164"/>
      <c r="AU144" s="164"/>
      <c r="AV144" s="164"/>
      <c r="AW144" s="164"/>
      <c r="AX144" s="164"/>
      <c r="AY144" s="164"/>
      <c r="AZ144" s="164"/>
      <c r="BA144" s="164"/>
      <c r="BB144" s="164"/>
      <c r="BC144" s="164"/>
      <c r="BD144" s="164"/>
      <c r="BE144" s="164"/>
      <c r="BF144" s="164"/>
      <c r="BG144" s="164"/>
      <c r="BH144" s="164"/>
      <c r="BI144" s="164"/>
      <c r="BJ144" s="164"/>
      <c r="BK144" s="164"/>
      <c r="BL144" s="164"/>
      <c r="BM144" s="164"/>
      <c r="BN144" s="164"/>
      <c r="BO144" s="164"/>
    </row>
    <row r="145" spans="1:67" s="165" customFormat="1" ht="58.5" customHeight="1" x14ac:dyDescent="0.2">
      <c r="A145" s="257" t="s">
        <v>184</v>
      </c>
      <c r="B145" s="258" t="s">
        <v>319</v>
      </c>
      <c r="C145" s="215" t="s">
        <v>636</v>
      </c>
      <c r="D145" s="215" t="s">
        <v>216</v>
      </c>
      <c r="E145" s="239" t="s">
        <v>36</v>
      </c>
      <c r="F145" s="239" t="s">
        <v>66</v>
      </c>
      <c r="G145" s="215" t="s">
        <v>643</v>
      </c>
      <c r="H145" s="239" t="s">
        <v>644</v>
      </c>
      <c r="I145" s="239"/>
      <c r="J145" s="216" t="s">
        <v>249</v>
      </c>
      <c r="K145" s="317" t="s">
        <v>642</v>
      </c>
      <c r="L145" s="182"/>
      <c r="M145" s="182"/>
      <c r="N145" s="181" t="str">
        <f>IF(OR(Tabla3[[#This Row],[META PROGRAMADA]]="",Tabla3[[#This Row],[META ALCANZADA]]=""),"",Tabla3[[#This Row],[META ALCANZADA]]/Tabla3[[#This Row],[META PROGRAMADA]])</f>
        <v/>
      </c>
      <c r="O145" s="181">
        <v>1</v>
      </c>
      <c r="P145" s="181"/>
      <c r="Q145" s="181" t="str">
        <f>IF(OR(Tabla3[[#This Row],[META PROGRAMADA2]]="",Tabla3[[#This Row],[META ALCANZADA2]]=""),"",Tabla3[[#This Row],[META ALCANZADA2]]/Tabla3[[#This Row],[META PROGRAMADA2]])</f>
        <v/>
      </c>
      <c r="R145" s="181">
        <v>1</v>
      </c>
      <c r="S145" s="144"/>
      <c r="T145" s="181" t="str">
        <f>IF(OR(Tabla3[[#This Row],[META PROGRAMADA3]]="",Tabla3[[#This Row],[META ALCANZADA3]]=""),"",Tabla3[[#This Row],[META ALCANZADA3]]/Tabla3[[#This Row],[META PROGRAMADA3]])</f>
        <v/>
      </c>
      <c r="U145" s="181">
        <v>1</v>
      </c>
      <c r="V145" s="144"/>
      <c r="W145" s="181" t="str">
        <f>IF(OR(Tabla3[[#This Row],[META PROGRAMADA4]]="",Tabla3[[#This Row],[META ALCANZADA4]]=""),"",Tabla3[[#This Row],[META ALCANZADA4]]/Tabla3[[#This Row],[META PROGRAMADA4]])</f>
        <v/>
      </c>
      <c r="X145" s="174" t="e">
        <f>SUM([5]!Tabla3[[#This Row],[META PROGRAMADA]]+[5]!Tabla3[[#This Row],[META PROGRAMADA
2]]+[5]!Tabla3[[#This Row],[META PROGRAMADA
3]]+[5]!Tabla3[[#This Row],[META PROGRAMADA
4]])</f>
        <v>#REF!</v>
      </c>
      <c r="Y145" s="164"/>
      <c r="Z145" s="164"/>
      <c r="AA145" s="164"/>
      <c r="AB145" s="164"/>
      <c r="AC145" s="164"/>
      <c r="AD145" s="164"/>
      <c r="AE145" s="164"/>
      <c r="AF145" s="164"/>
      <c r="AG145" s="164"/>
      <c r="AH145" s="164"/>
      <c r="AI145" s="164"/>
      <c r="AJ145" s="164"/>
      <c r="AK145" s="164"/>
      <c r="AL145" s="164"/>
      <c r="AM145" s="164"/>
      <c r="AN145" s="164"/>
      <c r="AO145" s="164"/>
      <c r="AP145" s="164"/>
      <c r="AQ145" s="164"/>
      <c r="AR145" s="164"/>
      <c r="AS145" s="164"/>
      <c r="AT145" s="164"/>
      <c r="AU145" s="164"/>
      <c r="AV145" s="164"/>
      <c r="AW145" s="164"/>
      <c r="AX145" s="164"/>
      <c r="AY145" s="164"/>
      <c r="AZ145" s="164"/>
      <c r="BA145" s="164"/>
      <c r="BB145" s="164"/>
      <c r="BC145" s="164"/>
      <c r="BD145" s="164"/>
      <c r="BE145" s="164"/>
      <c r="BF145" s="164"/>
      <c r="BG145" s="164"/>
      <c r="BH145" s="164"/>
      <c r="BI145" s="164"/>
      <c r="BJ145" s="164"/>
      <c r="BK145" s="164"/>
      <c r="BL145" s="164"/>
      <c r="BM145" s="164"/>
      <c r="BN145" s="164"/>
      <c r="BO145" s="164"/>
    </row>
    <row r="146" spans="1:67" s="165" customFormat="1" ht="58.5" customHeight="1" x14ac:dyDescent="0.2">
      <c r="A146" s="257" t="s">
        <v>184</v>
      </c>
      <c r="B146" s="258" t="s">
        <v>319</v>
      </c>
      <c r="C146" s="215" t="s">
        <v>636</v>
      </c>
      <c r="D146" s="215" t="s">
        <v>216</v>
      </c>
      <c r="E146" s="176" t="s">
        <v>36</v>
      </c>
      <c r="F146" s="239" t="s">
        <v>66</v>
      </c>
      <c r="G146" s="215" t="s">
        <v>645</v>
      </c>
      <c r="H146" s="239" t="s">
        <v>646</v>
      </c>
      <c r="I146" s="239"/>
      <c r="J146" s="216" t="s">
        <v>249</v>
      </c>
      <c r="K146" s="317" t="s">
        <v>647</v>
      </c>
      <c r="L146" s="182"/>
      <c r="M146" s="182"/>
      <c r="N146" s="181" t="str">
        <f>IF(OR(Tabla3[[#This Row],[META PROGRAMADA]]="",Tabla3[[#This Row],[META ALCANZADA]]=""),"",Tabla3[[#This Row],[META ALCANZADA]]/Tabla3[[#This Row],[META PROGRAMADA]])</f>
        <v/>
      </c>
      <c r="O146" s="181">
        <v>1</v>
      </c>
      <c r="P146" s="182"/>
      <c r="Q146" s="181" t="str">
        <f>IF(OR(Tabla3[[#This Row],[META PROGRAMADA2]]="",Tabla3[[#This Row],[META ALCANZADA2]]=""),"",Tabla3[[#This Row],[META ALCANZADA2]]/Tabla3[[#This Row],[META PROGRAMADA2]])</f>
        <v/>
      </c>
      <c r="R146" s="181">
        <v>1</v>
      </c>
      <c r="S146" s="182"/>
      <c r="T146" s="181" t="str">
        <f>IF(OR(Tabla3[[#This Row],[META PROGRAMADA3]]="",Tabla3[[#This Row],[META ALCANZADA3]]=""),"",Tabla3[[#This Row],[META ALCANZADA3]]/Tabla3[[#This Row],[META PROGRAMADA3]])</f>
        <v/>
      </c>
      <c r="U146" s="181">
        <v>1</v>
      </c>
      <c r="V146" s="182"/>
      <c r="W146" s="181" t="str">
        <f>IF(OR(Tabla3[[#This Row],[META PROGRAMADA4]]="",Tabla3[[#This Row],[META ALCANZADA4]]=""),"",Tabla3[[#This Row],[META ALCANZADA4]]/Tabla3[[#This Row],[META PROGRAMADA4]])</f>
        <v/>
      </c>
      <c r="X146" s="174" t="e">
        <f>SUM([5]!Tabla3[[#This Row],[META PROGRAMADA]]+[5]!Tabla3[[#This Row],[META PROGRAMADA
2]]+[5]!Tabla3[[#This Row],[META PROGRAMADA
3]]+[5]!Tabla3[[#This Row],[META PROGRAMADA
4]])</f>
        <v>#REF!</v>
      </c>
      <c r="Y146" s="164"/>
      <c r="Z146" s="164"/>
      <c r="AA146" s="164"/>
      <c r="AB146" s="164"/>
      <c r="AC146" s="164"/>
      <c r="AD146" s="164"/>
      <c r="AE146" s="164"/>
      <c r="AF146" s="164"/>
      <c r="AG146" s="164"/>
      <c r="AH146" s="164"/>
      <c r="AI146" s="164"/>
      <c r="AJ146" s="164"/>
      <c r="AK146" s="164"/>
      <c r="AL146" s="164"/>
      <c r="AM146" s="164"/>
      <c r="AN146" s="164"/>
      <c r="AO146" s="164"/>
      <c r="AP146" s="164"/>
      <c r="AQ146" s="164"/>
      <c r="AR146" s="164"/>
      <c r="AS146" s="164"/>
      <c r="AT146" s="164"/>
      <c r="AU146" s="164"/>
      <c r="AV146" s="164"/>
      <c r="AW146" s="164"/>
      <c r="AX146" s="164"/>
      <c r="AY146" s="164"/>
      <c r="AZ146" s="164"/>
      <c r="BA146" s="164"/>
      <c r="BB146" s="164"/>
      <c r="BC146" s="164"/>
      <c r="BD146" s="164"/>
      <c r="BE146" s="164"/>
      <c r="BF146" s="164"/>
      <c r="BG146" s="164"/>
      <c r="BH146" s="164"/>
      <c r="BI146" s="164"/>
      <c r="BJ146" s="164"/>
      <c r="BK146" s="164"/>
      <c r="BL146" s="164"/>
      <c r="BM146" s="164"/>
      <c r="BN146" s="164"/>
      <c r="BO146" s="164"/>
    </row>
    <row r="147" spans="1:67" s="165" customFormat="1" ht="58.5" customHeight="1" x14ac:dyDescent="0.2">
      <c r="A147" s="257" t="s">
        <v>185</v>
      </c>
      <c r="B147" s="258" t="s">
        <v>899</v>
      </c>
      <c r="C147" s="258" t="s">
        <v>179</v>
      </c>
      <c r="D147" s="215" t="s">
        <v>216</v>
      </c>
      <c r="E147" s="239" t="s">
        <v>36</v>
      </c>
      <c r="F147" s="239" t="s">
        <v>66</v>
      </c>
      <c r="G147" s="157" t="s">
        <v>648</v>
      </c>
      <c r="H147" s="239" t="s">
        <v>649</v>
      </c>
      <c r="I147" s="239"/>
      <c r="J147" s="216" t="s">
        <v>249</v>
      </c>
      <c r="K147" s="317" t="s">
        <v>650</v>
      </c>
      <c r="L147" s="182"/>
      <c r="M147" s="182"/>
      <c r="N147" s="181" t="str">
        <f>IF(OR(Tabla3[[#This Row],[META PROGRAMADA]]="",Tabla3[[#This Row],[META ALCANZADA]]=""),"",Tabla3[[#This Row],[META ALCANZADA]]/Tabla3[[#This Row],[META PROGRAMADA]])</f>
        <v/>
      </c>
      <c r="O147" s="181">
        <v>1</v>
      </c>
      <c r="P147" s="182"/>
      <c r="Q147" s="181" t="str">
        <f>IF(OR(Tabla3[[#This Row],[META PROGRAMADA2]]="",Tabla3[[#This Row],[META ALCANZADA2]]=""),"",Tabla3[[#This Row],[META ALCANZADA2]]/Tabla3[[#This Row],[META PROGRAMADA2]])</f>
        <v/>
      </c>
      <c r="R147" s="181">
        <v>1</v>
      </c>
      <c r="S147" s="182"/>
      <c r="T147" s="181" t="str">
        <f>IF(OR(Tabla3[[#This Row],[META PROGRAMADA3]]="",Tabla3[[#This Row],[META ALCANZADA3]]=""),"",Tabla3[[#This Row],[META ALCANZADA3]]/Tabla3[[#This Row],[META PROGRAMADA3]])</f>
        <v/>
      </c>
      <c r="U147" s="181">
        <v>1</v>
      </c>
      <c r="V147" s="182"/>
      <c r="W147" s="181" t="str">
        <f>IF(OR(Tabla3[[#This Row],[META PROGRAMADA4]]="",Tabla3[[#This Row],[META ALCANZADA4]]=""),"",Tabla3[[#This Row],[META ALCANZADA4]]/Tabla3[[#This Row],[META PROGRAMADA4]])</f>
        <v/>
      </c>
      <c r="X147" s="174" t="e">
        <f>SUM([5]!Tabla3[[#This Row],[META PROGRAMADA]]+[5]!Tabla3[[#This Row],[META PROGRAMADA
2]]+[5]!Tabla3[[#This Row],[META PROGRAMADA
3]]+[5]!Tabla3[[#This Row],[META PROGRAMADA
4]])</f>
        <v>#REF!</v>
      </c>
      <c r="Y147" s="164"/>
      <c r="Z147" s="164"/>
      <c r="AA147" s="164"/>
      <c r="AB147" s="164"/>
      <c r="AC147" s="164"/>
      <c r="AD147" s="164"/>
      <c r="AE147" s="164"/>
      <c r="AF147" s="164"/>
      <c r="AG147" s="164"/>
      <c r="AH147" s="164"/>
      <c r="AI147" s="164"/>
      <c r="AJ147" s="164"/>
      <c r="AK147" s="164"/>
      <c r="AL147" s="164"/>
      <c r="AM147" s="164"/>
      <c r="AN147" s="164"/>
      <c r="AO147" s="164"/>
      <c r="AP147" s="164"/>
      <c r="AQ147" s="164"/>
      <c r="AR147" s="164"/>
      <c r="AS147" s="164"/>
      <c r="AT147" s="164"/>
      <c r="AU147" s="164"/>
      <c r="AV147" s="164"/>
      <c r="AW147" s="164"/>
      <c r="AX147" s="164"/>
      <c r="AY147" s="164"/>
      <c r="AZ147" s="164"/>
      <c r="BA147" s="164"/>
      <c r="BB147" s="164"/>
      <c r="BC147" s="164"/>
      <c r="BD147" s="164"/>
      <c r="BE147" s="164"/>
      <c r="BF147" s="164"/>
      <c r="BG147" s="164"/>
      <c r="BH147" s="164"/>
      <c r="BI147" s="164"/>
      <c r="BJ147" s="164"/>
      <c r="BK147" s="164"/>
      <c r="BL147" s="164"/>
      <c r="BM147" s="164"/>
      <c r="BN147" s="164"/>
      <c r="BO147" s="164"/>
    </row>
    <row r="148" spans="1:67" s="165" customFormat="1" ht="58.5" customHeight="1" x14ac:dyDescent="0.2">
      <c r="A148" s="257" t="s">
        <v>185</v>
      </c>
      <c r="B148" s="258" t="s">
        <v>899</v>
      </c>
      <c r="C148" s="258" t="s">
        <v>180</v>
      </c>
      <c r="D148" s="215" t="s">
        <v>216</v>
      </c>
      <c r="E148" s="176" t="s">
        <v>36</v>
      </c>
      <c r="F148" s="239" t="s">
        <v>66</v>
      </c>
      <c r="G148" s="157" t="s">
        <v>651</v>
      </c>
      <c r="H148" s="239" t="s">
        <v>652</v>
      </c>
      <c r="I148" s="239"/>
      <c r="J148" s="216" t="s">
        <v>249</v>
      </c>
      <c r="K148" s="317" t="s">
        <v>653</v>
      </c>
      <c r="L148" s="182"/>
      <c r="M148" s="182"/>
      <c r="N148" s="181" t="str">
        <f>IF(OR(Tabla3[[#This Row],[META PROGRAMADA]]="",Tabla3[[#This Row],[META ALCANZADA]]=""),"",Tabla3[[#This Row],[META ALCANZADA]]/Tabla3[[#This Row],[META PROGRAMADA]])</f>
        <v/>
      </c>
      <c r="O148" s="181">
        <v>1</v>
      </c>
      <c r="P148" s="182"/>
      <c r="Q148" s="181" t="str">
        <f>IF(OR(Tabla3[[#This Row],[META PROGRAMADA2]]="",Tabla3[[#This Row],[META ALCANZADA2]]=""),"",Tabla3[[#This Row],[META ALCANZADA2]]/Tabla3[[#This Row],[META PROGRAMADA2]])</f>
        <v/>
      </c>
      <c r="R148" s="181">
        <v>1</v>
      </c>
      <c r="S148" s="182"/>
      <c r="T148" s="181" t="str">
        <f>IF(OR(Tabla3[[#This Row],[META PROGRAMADA3]]="",Tabla3[[#This Row],[META ALCANZADA3]]=""),"",Tabla3[[#This Row],[META ALCANZADA3]]/Tabla3[[#This Row],[META PROGRAMADA3]])</f>
        <v/>
      </c>
      <c r="U148" s="181">
        <v>1</v>
      </c>
      <c r="V148" s="182"/>
      <c r="W148" s="181" t="str">
        <f>IF(OR(Tabla3[[#This Row],[META PROGRAMADA4]]="",Tabla3[[#This Row],[META ALCANZADA4]]=""),"",Tabla3[[#This Row],[META ALCANZADA4]]/Tabla3[[#This Row],[META PROGRAMADA4]])</f>
        <v/>
      </c>
      <c r="X148" s="174" t="e">
        <f>SUM([5]!Tabla3[[#This Row],[META PROGRAMADA]]+[5]!Tabla3[[#This Row],[META PROGRAMADA
2]]+[5]!Tabla3[[#This Row],[META PROGRAMADA
3]]+[5]!Tabla3[[#This Row],[META PROGRAMADA
4]])</f>
        <v>#REF!</v>
      </c>
      <c r="Y148" s="164"/>
      <c r="Z148" s="164"/>
      <c r="AA148" s="164"/>
      <c r="AB148" s="164"/>
      <c r="AC148" s="164"/>
      <c r="AD148" s="164"/>
      <c r="AE148" s="164"/>
      <c r="AF148" s="164"/>
      <c r="AG148" s="164"/>
      <c r="AH148" s="164"/>
      <c r="AI148" s="164"/>
      <c r="AJ148" s="164"/>
      <c r="AK148" s="164"/>
      <c r="AL148" s="164"/>
      <c r="AM148" s="164"/>
      <c r="AN148" s="164"/>
      <c r="AO148" s="164"/>
      <c r="AP148" s="164"/>
      <c r="AQ148" s="164"/>
      <c r="AR148" s="164"/>
      <c r="AS148" s="164"/>
      <c r="AT148" s="164"/>
      <c r="AU148" s="164"/>
      <c r="AV148" s="164"/>
      <c r="AW148" s="164"/>
      <c r="AX148" s="164"/>
      <c r="AY148" s="164"/>
      <c r="AZ148" s="164"/>
      <c r="BA148" s="164"/>
      <c r="BB148" s="164"/>
      <c r="BC148" s="164"/>
      <c r="BD148" s="164"/>
      <c r="BE148" s="164"/>
      <c r="BF148" s="164"/>
      <c r="BG148" s="164"/>
      <c r="BH148" s="164"/>
      <c r="BI148" s="164"/>
      <c r="BJ148" s="164"/>
      <c r="BK148" s="164"/>
      <c r="BL148" s="164"/>
      <c r="BM148" s="164"/>
      <c r="BN148" s="164"/>
      <c r="BO148" s="164"/>
    </row>
    <row r="149" spans="1:67" s="165" customFormat="1" ht="58.5" customHeight="1" x14ac:dyDescent="0.2">
      <c r="A149" s="257" t="s">
        <v>185</v>
      </c>
      <c r="B149" s="258" t="s">
        <v>903</v>
      </c>
      <c r="C149" s="258" t="s">
        <v>182</v>
      </c>
      <c r="D149" s="215" t="s">
        <v>216</v>
      </c>
      <c r="E149" s="239" t="s">
        <v>36</v>
      </c>
      <c r="F149" s="239" t="s">
        <v>66</v>
      </c>
      <c r="G149" s="215" t="s">
        <v>637</v>
      </c>
      <c r="H149" s="239" t="s">
        <v>654</v>
      </c>
      <c r="I149" s="239"/>
      <c r="J149" s="216" t="s">
        <v>249</v>
      </c>
      <c r="K149" s="317" t="s">
        <v>639</v>
      </c>
      <c r="L149" s="182"/>
      <c r="M149" s="182"/>
      <c r="N149" s="181" t="str">
        <f>IF(OR(Tabla3[[#This Row],[META PROGRAMADA]]="",Tabla3[[#This Row],[META ALCANZADA]]=""),"",Tabla3[[#This Row],[META ALCANZADA]]/Tabla3[[#This Row],[META PROGRAMADA]])</f>
        <v/>
      </c>
      <c r="O149" s="181">
        <v>1</v>
      </c>
      <c r="P149" s="182"/>
      <c r="Q149" s="181" t="str">
        <f>IF(OR(Tabla3[[#This Row],[META PROGRAMADA2]]="",Tabla3[[#This Row],[META ALCANZADA2]]=""),"",Tabla3[[#This Row],[META ALCANZADA2]]/Tabla3[[#This Row],[META PROGRAMADA2]])</f>
        <v/>
      </c>
      <c r="R149" s="181">
        <v>1</v>
      </c>
      <c r="S149" s="182"/>
      <c r="T149" s="181" t="str">
        <f>IF(OR(Tabla3[[#This Row],[META PROGRAMADA3]]="",Tabla3[[#This Row],[META ALCANZADA3]]=""),"",Tabla3[[#This Row],[META ALCANZADA3]]/Tabla3[[#This Row],[META PROGRAMADA3]])</f>
        <v/>
      </c>
      <c r="U149" s="181">
        <v>1</v>
      </c>
      <c r="V149" s="182"/>
      <c r="W149" s="181" t="str">
        <f>IF(OR(Tabla3[[#This Row],[META PROGRAMADA4]]="",Tabla3[[#This Row],[META ALCANZADA4]]=""),"",Tabla3[[#This Row],[META ALCANZADA4]]/Tabla3[[#This Row],[META PROGRAMADA4]])</f>
        <v/>
      </c>
      <c r="X149" s="174" t="e">
        <f>SUM([5]!Tabla3[[#This Row],[META PROGRAMADA]]+[5]!Tabla3[[#This Row],[META PROGRAMADA
2]]+[5]!Tabla3[[#This Row],[META PROGRAMADA
3]]+[5]!Tabla3[[#This Row],[META PROGRAMADA
4]])</f>
        <v>#REF!</v>
      </c>
      <c r="Y149" s="164"/>
      <c r="Z149" s="164"/>
      <c r="AA149" s="164"/>
      <c r="AB149" s="164"/>
      <c r="AC149" s="164"/>
      <c r="AD149" s="164"/>
      <c r="AE149" s="164"/>
      <c r="AF149" s="164"/>
      <c r="AG149" s="164"/>
      <c r="AH149" s="164"/>
      <c r="AI149" s="164"/>
      <c r="AJ149" s="164"/>
      <c r="AK149" s="164"/>
      <c r="AL149" s="164"/>
      <c r="AM149" s="164"/>
      <c r="AN149" s="164"/>
      <c r="AO149" s="164"/>
      <c r="AP149" s="164"/>
      <c r="AQ149" s="164"/>
      <c r="AR149" s="164"/>
      <c r="AS149" s="164"/>
      <c r="AT149" s="164"/>
      <c r="AU149" s="164"/>
      <c r="AV149" s="164"/>
      <c r="AW149" s="164"/>
      <c r="AX149" s="164"/>
      <c r="AY149" s="164"/>
      <c r="AZ149" s="164"/>
      <c r="BA149" s="164"/>
      <c r="BB149" s="164"/>
      <c r="BC149" s="164"/>
      <c r="BD149" s="164"/>
      <c r="BE149" s="164"/>
      <c r="BF149" s="164"/>
      <c r="BG149" s="164"/>
      <c r="BH149" s="164"/>
      <c r="BI149" s="164"/>
      <c r="BJ149" s="164"/>
      <c r="BK149" s="164"/>
      <c r="BL149" s="164"/>
      <c r="BM149" s="164"/>
      <c r="BN149" s="164"/>
      <c r="BO149" s="164"/>
    </row>
    <row r="150" spans="1:67" s="165" customFormat="1" ht="58.5" customHeight="1" x14ac:dyDescent="0.2">
      <c r="A150" s="257" t="s">
        <v>184</v>
      </c>
      <c r="B150" s="258" t="s">
        <v>319</v>
      </c>
      <c r="C150" s="215" t="s">
        <v>636</v>
      </c>
      <c r="D150" s="215" t="s">
        <v>216</v>
      </c>
      <c r="E150" s="239" t="s">
        <v>36</v>
      </c>
      <c r="F150" s="239" t="s">
        <v>66</v>
      </c>
      <c r="G150" s="215" t="s">
        <v>655</v>
      </c>
      <c r="H150" s="239" t="s">
        <v>853</v>
      </c>
      <c r="I150" s="239"/>
      <c r="J150" s="216" t="s">
        <v>249</v>
      </c>
      <c r="K150" s="317" t="s">
        <v>656</v>
      </c>
      <c r="L150" s="182"/>
      <c r="M150" s="182"/>
      <c r="N150" s="181" t="str">
        <f>IF(OR(Tabla3[[#This Row],[META PROGRAMADA]]="",Tabla3[[#This Row],[META ALCANZADA]]=""),"",Tabla3[[#This Row],[META ALCANZADA]]/Tabla3[[#This Row],[META PROGRAMADA]])</f>
        <v/>
      </c>
      <c r="O150" s="181">
        <v>1</v>
      </c>
      <c r="P150" s="182"/>
      <c r="Q150" s="181" t="str">
        <f>IF(OR(Tabla3[[#This Row],[META PROGRAMADA2]]="",Tabla3[[#This Row],[META ALCANZADA2]]=""),"",Tabla3[[#This Row],[META ALCANZADA2]]/Tabla3[[#This Row],[META PROGRAMADA2]])</f>
        <v/>
      </c>
      <c r="R150" s="181">
        <v>1</v>
      </c>
      <c r="S150" s="182"/>
      <c r="T150" s="181" t="str">
        <f>IF(OR(Tabla3[[#This Row],[META PROGRAMADA3]]="",Tabla3[[#This Row],[META ALCANZADA3]]=""),"",Tabla3[[#This Row],[META ALCANZADA3]]/Tabla3[[#This Row],[META PROGRAMADA3]])</f>
        <v/>
      </c>
      <c r="U150" s="181">
        <v>1</v>
      </c>
      <c r="V150" s="182"/>
      <c r="W150" s="181" t="str">
        <f>IF(OR(Tabla3[[#This Row],[META PROGRAMADA4]]="",Tabla3[[#This Row],[META ALCANZADA4]]=""),"",Tabla3[[#This Row],[META ALCANZADA4]]/Tabla3[[#This Row],[META PROGRAMADA4]])</f>
        <v/>
      </c>
      <c r="X150" s="174" t="e">
        <f>SUM([5]!Tabla3[[#This Row],[META PROGRAMADA]]+[5]!Tabla3[[#This Row],[META PROGRAMADA
2]]+[5]!Tabla3[[#This Row],[META PROGRAMADA
3]]+[5]!Tabla3[[#This Row],[META PROGRAMADA
4]])</f>
        <v>#REF!</v>
      </c>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64"/>
    </row>
    <row r="151" spans="1:67" s="152" customFormat="1" ht="58.5" customHeight="1" x14ac:dyDescent="0.2">
      <c r="A151" s="318" t="s">
        <v>184</v>
      </c>
      <c r="B151" s="184" t="s">
        <v>319</v>
      </c>
      <c r="C151" s="184" t="s">
        <v>157</v>
      </c>
      <c r="D151" s="230" t="s">
        <v>218</v>
      </c>
      <c r="E151" s="231" t="s">
        <v>34</v>
      </c>
      <c r="F151" s="244" t="s">
        <v>66</v>
      </c>
      <c r="G151" s="244" t="s">
        <v>515</v>
      </c>
      <c r="H151" s="231" t="s">
        <v>516</v>
      </c>
      <c r="I151" s="239"/>
      <c r="J151" s="267" t="s">
        <v>250</v>
      </c>
      <c r="K151" s="245" t="s">
        <v>529</v>
      </c>
      <c r="L151" s="319"/>
      <c r="M151" s="319"/>
      <c r="N151" s="181" t="str">
        <f>IF(OR(Tabla3[[#This Row],[META PROGRAMADA]]="",Tabla3[[#This Row],[META ALCANZADA]]=""),"",Tabla3[[#This Row],[META ALCANZADA]]/Tabla3[[#This Row],[META PROGRAMADA]])</f>
        <v/>
      </c>
      <c r="O151" s="320">
        <v>1</v>
      </c>
      <c r="P151" s="320"/>
      <c r="Q151" s="181" t="str">
        <f>IF(OR(Tabla3[[#This Row],[META PROGRAMADA2]]="",Tabla3[[#This Row],[META ALCANZADA2]]=""),"",Tabla3[[#This Row],[META ALCANZADA2]]/Tabla3[[#This Row],[META PROGRAMADA2]])</f>
        <v/>
      </c>
      <c r="R151" s="321"/>
      <c r="S151" s="322"/>
      <c r="T151" s="181" t="str">
        <f>IF(OR(Tabla3[[#This Row],[META PROGRAMADA3]]="",Tabla3[[#This Row],[META ALCANZADA3]]=""),"",Tabla3[[#This Row],[META ALCANZADA3]]/Tabla3[[#This Row],[META PROGRAMADA3]])</f>
        <v/>
      </c>
      <c r="U151" s="321"/>
      <c r="V151" s="322"/>
      <c r="W151" s="181" t="str">
        <f>IF(OR(Tabla3[[#This Row],[META PROGRAMADA4]]="",Tabla3[[#This Row],[META ALCANZADA4]]=""),"",Tabla3[[#This Row],[META ALCANZADA4]]/Tabla3[[#This Row],[META PROGRAMADA4]])</f>
        <v/>
      </c>
      <c r="X151" s="202">
        <v>0.25</v>
      </c>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row>
    <row r="152" spans="1:67" s="165" customFormat="1" ht="58.5" customHeight="1" x14ac:dyDescent="0.2">
      <c r="A152" s="318" t="s">
        <v>184</v>
      </c>
      <c r="B152" s="184" t="s">
        <v>898</v>
      </c>
      <c r="C152" s="184" t="s">
        <v>176</v>
      </c>
      <c r="D152" s="230" t="s">
        <v>218</v>
      </c>
      <c r="E152" s="231" t="s">
        <v>34</v>
      </c>
      <c r="F152" s="244" t="s">
        <v>67</v>
      </c>
      <c r="G152" s="244" t="s">
        <v>517</v>
      </c>
      <c r="H152" s="231" t="s">
        <v>518</v>
      </c>
      <c r="I152" s="239"/>
      <c r="J152" s="267" t="s">
        <v>251</v>
      </c>
      <c r="K152" s="245" t="s">
        <v>529</v>
      </c>
      <c r="L152" s="319"/>
      <c r="M152" s="319"/>
      <c r="N152" s="181" t="str">
        <f>IF(OR(Tabla3[[#This Row],[META PROGRAMADA]]="",Tabla3[[#This Row],[META ALCANZADA]]=""),"",Tabla3[[#This Row],[META ALCANZADA]]/Tabla3[[#This Row],[META PROGRAMADA]])</f>
        <v/>
      </c>
      <c r="O152" s="320">
        <v>1</v>
      </c>
      <c r="P152" s="320"/>
      <c r="Q152" s="181" t="str">
        <f>IF(OR(Tabla3[[#This Row],[META PROGRAMADA2]]="",Tabla3[[#This Row],[META ALCANZADA2]]=""),"",Tabla3[[#This Row],[META ALCANZADA2]]/Tabla3[[#This Row],[META PROGRAMADA2]])</f>
        <v/>
      </c>
      <c r="R152" s="321"/>
      <c r="S152" s="322"/>
      <c r="T152" s="181" t="str">
        <f>IF(OR(Tabla3[[#This Row],[META PROGRAMADA3]]="",Tabla3[[#This Row],[META ALCANZADA3]]=""),"",Tabla3[[#This Row],[META ALCANZADA3]]/Tabla3[[#This Row],[META PROGRAMADA3]])</f>
        <v/>
      </c>
      <c r="U152" s="321"/>
      <c r="V152" s="322"/>
      <c r="W152" s="181" t="str">
        <f>IF(OR(Tabla3[[#This Row],[META PROGRAMADA4]]="",Tabla3[[#This Row],[META ALCANZADA4]]=""),"",Tabla3[[#This Row],[META ALCANZADA4]]/Tabla3[[#This Row],[META PROGRAMADA4]])</f>
        <v/>
      </c>
      <c r="X152" s="199">
        <v>0.25</v>
      </c>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c r="BJ152" s="164"/>
      <c r="BK152" s="164"/>
      <c r="BL152" s="164"/>
      <c r="BM152" s="164"/>
      <c r="BN152" s="164"/>
      <c r="BO152" s="164"/>
    </row>
    <row r="153" spans="1:67" s="165" customFormat="1" ht="58.5" customHeight="1" x14ac:dyDescent="0.2">
      <c r="A153" s="230"/>
      <c r="B153" s="230" t="s">
        <v>904</v>
      </c>
      <c r="C153" s="184" t="s">
        <v>148</v>
      </c>
      <c r="D153" s="230" t="s">
        <v>218</v>
      </c>
      <c r="E153" s="231" t="s">
        <v>34</v>
      </c>
      <c r="F153" s="244" t="s">
        <v>88</v>
      </c>
      <c r="G153" s="244" t="s">
        <v>519</v>
      </c>
      <c r="H153" s="231" t="s">
        <v>520</v>
      </c>
      <c r="I153" s="239"/>
      <c r="J153" s="267" t="s">
        <v>251</v>
      </c>
      <c r="K153" s="245" t="s">
        <v>529</v>
      </c>
      <c r="L153" s="319"/>
      <c r="M153" s="319"/>
      <c r="N153" s="181" t="str">
        <f>IF(OR(Tabla3[[#This Row],[META PROGRAMADA]]="",Tabla3[[#This Row],[META ALCANZADA]]=""),"",Tabla3[[#This Row],[META ALCANZADA]]/Tabla3[[#This Row],[META PROGRAMADA]])</f>
        <v/>
      </c>
      <c r="O153" s="320">
        <v>1</v>
      </c>
      <c r="P153" s="320"/>
      <c r="Q153" s="181" t="str">
        <f>IF(OR(Tabla3[[#This Row],[META PROGRAMADA2]]="",Tabla3[[#This Row],[META ALCANZADA2]]=""),"",Tabla3[[#This Row],[META ALCANZADA2]]/Tabla3[[#This Row],[META PROGRAMADA2]])</f>
        <v/>
      </c>
      <c r="R153" s="321"/>
      <c r="S153" s="322"/>
      <c r="T153" s="181" t="str">
        <f>IF(OR(Tabla3[[#This Row],[META PROGRAMADA3]]="",Tabla3[[#This Row],[META ALCANZADA3]]=""),"",Tabla3[[#This Row],[META ALCANZADA3]]/Tabla3[[#This Row],[META PROGRAMADA3]])</f>
        <v/>
      </c>
      <c r="U153" s="321"/>
      <c r="V153" s="322"/>
      <c r="W153" s="181" t="str">
        <f>IF(OR(Tabla3[[#This Row],[META PROGRAMADA4]]="",Tabla3[[#This Row],[META ALCANZADA4]]=""),"",Tabla3[[#This Row],[META ALCANZADA4]]/Tabla3[[#This Row],[META PROGRAMADA4]])</f>
        <v/>
      </c>
      <c r="X153" s="200">
        <v>0.25</v>
      </c>
      <c r="Y153" s="164"/>
      <c r="Z153" s="164"/>
      <c r="AA153" s="164"/>
      <c r="AB153" s="164"/>
      <c r="AC153" s="164"/>
      <c r="AD153" s="164"/>
      <c r="AE153" s="164"/>
      <c r="AF153" s="164"/>
      <c r="AG153" s="164"/>
      <c r="AH153" s="164"/>
      <c r="AI153" s="164"/>
      <c r="AJ153" s="164"/>
      <c r="AK153" s="164"/>
      <c r="AL153" s="164"/>
      <c r="AM153" s="164"/>
      <c r="AN153" s="164"/>
      <c r="AO153" s="164"/>
      <c r="AP153" s="164"/>
      <c r="AQ153" s="164"/>
      <c r="AR153" s="164"/>
      <c r="AS153" s="164"/>
      <c r="AT153" s="164"/>
      <c r="AU153" s="164"/>
      <c r="AV153" s="164"/>
      <c r="AW153" s="164"/>
      <c r="AX153" s="164"/>
      <c r="AY153" s="164"/>
      <c r="AZ153" s="164"/>
      <c r="BA153" s="164"/>
      <c r="BB153" s="164"/>
      <c r="BC153" s="164"/>
      <c r="BD153" s="164"/>
      <c r="BE153" s="164"/>
      <c r="BF153" s="164"/>
      <c r="BG153" s="164"/>
      <c r="BH153" s="164"/>
      <c r="BI153" s="164"/>
      <c r="BJ153" s="164"/>
      <c r="BK153" s="164"/>
      <c r="BL153" s="164"/>
      <c r="BM153" s="164"/>
      <c r="BN153" s="164"/>
      <c r="BO153" s="164"/>
    </row>
    <row r="154" spans="1:67" s="165" customFormat="1" ht="58.5" customHeight="1" x14ac:dyDescent="0.2">
      <c r="A154" s="230"/>
      <c r="B154" s="230" t="s">
        <v>334</v>
      </c>
      <c r="C154" s="184" t="s">
        <v>137</v>
      </c>
      <c r="D154" s="230" t="s">
        <v>218</v>
      </c>
      <c r="E154" s="231" t="s">
        <v>34</v>
      </c>
      <c r="F154" s="244" t="s">
        <v>88</v>
      </c>
      <c r="G154" s="244" t="s">
        <v>521</v>
      </c>
      <c r="H154" s="231" t="s">
        <v>522</v>
      </c>
      <c r="I154" s="239"/>
      <c r="J154" s="267" t="s">
        <v>251</v>
      </c>
      <c r="K154" s="245" t="s">
        <v>530</v>
      </c>
      <c r="L154" s="319"/>
      <c r="M154" s="319"/>
      <c r="N154" s="181" t="str">
        <f>IF(OR(Tabla3[[#This Row],[META PROGRAMADA]]="",Tabla3[[#This Row],[META ALCANZADA]]=""),"",Tabla3[[#This Row],[META ALCANZADA]]/Tabla3[[#This Row],[META PROGRAMADA]])</f>
        <v/>
      </c>
      <c r="O154" s="321">
        <v>2</v>
      </c>
      <c r="P154" s="320"/>
      <c r="Q154" s="181" t="str">
        <f>IF(OR(Tabla3[[#This Row],[META PROGRAMADA2]]="",Tabla3[[#This Row],[META ALCANZADA2]]=""),"",Tabla3[[#This Row],[META ALCANZADA2]]/Tabla3[[#This Row],[META PROGRAMADA2]])</f>
        <v/>
      </c>
      <c r="R154" s="321"/>
      <c r="S154" s="322"/>
      <c r="T154" s="181" t="str">
        <f>IF(OR(Tabla3[[#This Row],[META PROGRAMADA3]]="",Tabla3[[#This Row],[META ALCANZADA3]]=""),"",Tabla3[[#This Row],[META ALCANZADA3]]/Tabla3[[#This Row],[META PROGRAMADA3]])</f>
        <v/>
      </c>
      <c r="U154" s="321"/>
      <c r="V154" s="322"/>
      <c r="W154" s="181" t="str">
        <f>IF(OR(Tabla3[[#This Row],[META PROGRAMADA4]]="",Tabla3[[#This Row],[META ALCANZADA4]]=""),"",Tabla3[[#This Row],[META ALCANZADA4]]/Tabla3[[#This Row],[META PROGRAMADA4]])</f>
        <v/>
      </c>
      <c r="X154" s="199">
        <v>0.5</v>
      </c>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164"/>
      <c r="BM154" s="164"/>
      <c r="BN154" s="164"/>
      <c r="BO154" s="164"/>
    </row>
    <row r="155" spans="1:67" s="165" customFormat="1" ht="58.5" customHeight="1" x14ac:dyDescent="0.2">
      <c r="A155" s="184" t="s">
        <v>187</v>
      </c>
      <c r="B155" s="230" t="s">
        <v>338</v>
      </c>
      <c r="C155" s="170" t="s">
        <v>339</v>
      </c>
      <c r="D155" s="230" t="s">
        <v>218</v>
      </c>
      <c r="E155" s="231" t="s">
        <v>34</v>
      </c>
      <c r="F155" s="244" t="s">
        <v>88</v>
      </c>
      <c r="G155" s="244" t="s">
        <v>523</v>
      </c>
      <c r="H155" s="231" t="s">
        <v>524</v>
      </c>
      <c r="I155" s="239"/>
      <c r="J155" s="267" t="s">
        <v>251</v>
      </c>
      <c r="K155" s="245" t="s">
        <v>529</v>
      </c>
      <c r="L155" s="319"/>
      <c r="M155" s="319"/>
      <c r="N155" s="181" t="str">
        <f>IF(OR(Tabla3[[#This Row],[META PROGRAMADA]]="",Tabla3[[#This Row],[META ALCANZADA]]=""),"",Tabla3[[#This Row],[META ALCANZADA]]/Tabla3[[#This Row],[META PROGRAMADA]])</f>
        <v/>
      </c>
      <c r="O155" s="320">
        <v>0.9</v>
      </c>
      <c r="P155" s="320"/>
      <c r="Q155" s="181" t="str">
        <f>IF(OR(Tabla3[[#This Row],[META PROGRAMADA2]]="",Tabla3[[#This Row],[META ALCANZADA2]]=""),"",Tabla3[[#This Row],[META ALCANZADA2]]/Tabla3[[#This Row],[META PROGRAMADA2]])</f>
        <v/>
      </c>
      <c r="R155" s="321"/>
      <c r="S155" s="322"/>
      <c r="T155" s="181" t="str">
        <f>IF(OR(Tabla3[[#This Row],[META PROGRAMADA3]]="",Tabla3[[#This Row],[META ALCANZADA3]]=""),"",Tabla3[[#This Row],[META ALCANZADA3]]/Tabla3[[#This Row],[META PROGRAMADA3]])</f>
        <v/>
      </c>
      <c r="U155" s="321"/>
      <c r="V155" s="322"/>
      <c r="W155" s="181" t="str">
        <f>IF(OR(Tabla3[[#This Row],[META PROGRAMADA4]]="",Tabla3[[#This Row],[META ALCANZADA4]]=""),"",Tabla3[[#This Row],[META ALCANZADA4]]/Tabla3[[#This Row],[META PROGRAMADA4]])</f>
        <v/>
      </c>
      <c r="X155" s="200">
        <v>0.22500000000000001</v>
      </c>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64"/>
      <c r="BK155" s="164"/>
      <c r="BL155" s="164"/>
      <c r="BM155" s="164"/>
      <c r="BN155" s="164"/>
      <c r="BO155" s="164"/>
    </row>
    <row r="156" spans="1:67" s="165" customFormat="1" ht="58.5" customHeight="1" x14ac:dyDescent="0.2">
      <c r="A156" s="169" t="s">
        <v>187</v>
      </c>
      <c r="B156" s="230" t="s">
        <v>338</v>
      </c>
      <c r="C156" s="170" t="s">
        <v>497</v>
      </c>
      <c r="D156" s="230" t="s">
        <v>218</v>
      </c>
      <c r="E156" s="231" t="s">
        <v>34</v>
      </c>
      <c r="F156" s="244" t="s">
        <v>88</v>
      </c>
      <c r="G156" s="244" t="s">
        <v>525</v>
      </c>
      <c r="H156" s="231" t="s">
        <v>526</v>
      </c>
      <c r="I156" s="239"/>
      <c r="J156" s="188" t="s">
        <v>253</v>
      </c>
      <c r="K156" s="245" t="s">
        <v>531</v>
      </c>
      <c r="L156" s="319"/>
      <c r="M156" s="319"/>
      <c r="N156" s="181" t="str">
        <f>IF(OR(Tabla3[[#This Row],[META PROGRAMADA]]="",Tabla3[[#This Row],[META ALCANZADA]]=""),"",Tabla3[[#This Row],[META ALCANZADA]]/Tabla3[[#This Row],[META PROGRAMADA]])</f>
        <v/>
      </c>
      <c r="O156" s="321">
        <v>2</v>
      </c>
      <c r="P156" s="320"/>
      <c r="Q156" s="181" t="str">
        <f>IF(OR(Tabla3[[#This Row],[META PROGRAMADA2]]="",Tabla3[[#This Row],[META ALCANZADA2]]=""),"",Tabla3[[#This Row],[META ALCANZADA2]]/Tabla3[[#This Row],[META PROGRAMADA2]])</f>
        <v/>
      </c>
      <c r="R156" s="321"/>
      <c r="S156" s="322"/>
      <c r="T156" s="181" t="str">
        <f>IF(OR(Tabla3[[#This Row],[META PROGRAMADA3]]="",Tabla3[[#This Row],[META ALCANZADA3]]=""),"",Tabla3[[#This Row],[META ALCANZADA3]]/Tabla3[[#This Row],[META PROGRAMADA3]])</f>
        <v/>
      </c>
      <c r="U156" s="321"/>
      <c r="V156" s="322"/>
      <c r="W156" s="181" t="str">
        <f>IF(OR(Tabla3[[#This Row],[META PROGRAMADA4]]="",Tabla3[[#This Row],[META ALCANZADA4]]=""),"",Tabla3[[#This Row],[META ALCANZADA4]]/Tabla3[[#This Row],[META PROGRAMADA4]])</f>
        <v/>
      </c>
      <c r="X156" s="160">
        <v>0.5</v>
      </c>
      <c r="Y156" s="164"/>
      <c r="Z156" s="164"/>
      <c r="AA156" s="164"/>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c r="AV156" s="164"/>
      <c r="AW156" s="164"/>
      <c r="AX156" s="164"/>
      <c r="AY156" s="164"/>
      <c r="AZ156" s="164"/>
      <c r="BA156" s="164"/>
      <c r="BB156" s="164"/>
      <c r="BC156" s="164"/>
      <c r="BD156" s="164"/>
      <c r="BE156" s="164"/>
      <c r="BF156" s="164"/>
      <c r="BG156" s="164"/>
      <c r="BH156" s="164"/>
      <c r="BI156" s="164"/>
      <c r="BJ156" s="164"/>
      <c r="BK156" s="164"/>
      <c r="BL156" s="164"/>
      <c r="BM156" s="164"/>
      <c r="BN156" s="164"/>
      <c r="BO156" s="164"/>
    </row>
    <row r="157" spans="1:67" s="165" customFormat="1" ht="58.5" customHeight="1" x14ac:dyDescent="0.2">
      <c r="A157" s="184" t="s">
        <v>188</v>
      </c>
      <c r="B157" s="230" t="s">
        <v>350</v>
      </c>
      <c r="C157" s="170" t="s">
        <v>352</v>
      </c>
      <c r="D157" s="230" t="s">
        <v>218</v>
      </c>
      <c r="E157" s="231" t="s">
        <v>34</v>
      </c>
      <c r="F157" s="244" t="s">
        <v>88</v>
      </c>
      <c r="G157" s="244" t="s">
        <v>527</v>
      </c>
      <c r="H157" s="231" t="s">
        <v>528</v>
      </c>
      <c r="I157" s="239"/>
      <c r="J157" s="188" t="s">
        <v>252</v>
      </c>
      <c r="K157" s="245" t="s">
        <v>529</v>
      </c>
      <c r="L157" s="319"/>
      <c r="M157" s="319"/>
      <c r="N157" s="181" t="str">
        <f>IF(OR(Tabla3[[#This Row],[META PROGRAMADA]]="",Tabla3[[#This Row],[META ALCANZADA]]=""),"",Tabla3[[#This Row],[META ALCANZADA]]/Tabla3[[#This Row],[META PROGRAMADA]])</f>
        <v/>
      </c>
      <c r="O157" s="320">
        <v>1</v>
      </c>
      <c r="P157" s="320"/>
      <c r="Q157" s="181" t="str">
        <f>IF(OR(Tabla3[[#This Row],[META PROGRAMADA2]]="",Tabla3[[#This Row],[META ALCANZADA2]]=""),"",Tabla3[[#This Row],[META ALCANZADA2]]/Tabla3[[#This Row],[META PROGRAMADA2]])</f>
        <v/>
      </c>
      <c r="R157" s="321"/>
      <c r="S157" s="319"/>
      <c r="T157" s="181" t="str">
        <f>IF(OR(Tabla3[[#This Row],[META PROGRAMADA3]]="",Tabla3[[#This Row],[META ALCANZADA3]]=""),"",Tabla3[[#This Row],[META ALCANZADA3]]/Tabla3[[#This Row],[META PROGRAMADA3]])</f>
        <v/>
      </c>
      <c r="U157" s="321"/>
      <c r="V157" s="319"/>
      <c r="W157" s="181" t="str">
        <f>IF(OR(Tabla3[[#This Row],[META PROGRAMADA4]]="",Tabla3[[#This Row],[META ALCANZADA4]]=""),"",Tabla3[[#This Row],[META ALCANZADA4]]/Tabla3[[#This Row],[META PROGRAMADA4]])</f>
        <v/>
      </c>
      <c r="X157" s="161">
        <v>0.25</v>
      </c>
      <c r="Y157" s="164"/>
      <c r="Z157" s="164"/>
      <c r="AA157" s="164"/>
      <c r="AB157" s="164"/>
      <c r="AC157" s="164"/>
      <c r="AD157" s="164"/>
      <c r="AE157" s="164"/>
      <c r="AF157" s="164"/>
      <c r="AG157" s="164"/>
      <c r="AH157" s="164"/>
      <c r="AI157" s="164"/>
      <c r="AJ157" s="164"/>
      <c r="AK157" s="164"/>
      <c r="AL157" s="164"/>
      <c r="AM157" s="164"/>
      <c r="AN157" s="164"/>
      <c r="AO157" s="164"/>
      <c r="AP157" s="164"/>
      <c r="AQ157" s="164"/>
      <c r="AR157" s="164"/>
      <c r="AS157" s="164"/>
      <c r="AT157" s="164"/>
      <c r="AU157" s="164"/>
      <c r="AV157" s="164"/>
      <c r="AW157" s="164"/>
      <c r="AX157" s="164"/>
      <c r="AY157" s="164"/>
      <c r="AZ157" s="164"/>
      <c r="BA157" s="164"/>
      <c r="BB157" s="164"/>
      <c r="BC157" s="164"/>
      <c r="BD157" s="164"/>
      <c r="BE157" s="164"/>
      <c r="BF157" s="164"/>
      <c r="BG157" s="164"/>
      <c r="BH157" s="164"/>
      <c r="BI157" s="164"/>
      <c r="BJ157" s="164"/>
      <c r="BK157" s="164"/>
      <c r="BL157" s="164"/>
      <c r="BM157" s="164"/>
      <c r="BN157" s="164"/>
      <c r="BO157" s="164"/>
    </row>
    <row r="158" spans="1:67" s="152" customFormat="1" ht="58.5" customHeight="1" x14ac:dyDescent="0.2">
      <c r="A158" s="169" t="s">
        <v>184</v>
      </c>
      <c r="B158" s="170" t="s">
        <v>319</v>
      </c>
      <c r="C158" s="170" t="s">
        <v>278</v>
      </c>
      <c r="D158" s="171" t="s">
        <v>219</v>
      </c>
      <c r="E158" s="239" t="s">
        <v>46</v>
      </c>
      <c r="F158" s="176" t="s">
        <v>67</v>
      </c>
      <c r="G158" s="176" t="s">
        <v>532</v>
      </c>
      <c r="H158" s="176" t="s">
        <v>534</v>
      </c>
      <c r="I158" s="239"/>
      <c r="J158" s="188" t="s">
        <v>250</v>
      </c>
      <c r="K158" s="180" t="s">
        <v>535</v>
      </c>
      <c r="L158" s="182">
        <v>100</v>
      </c>
      <c r="M158" s="182"/>
      <c r="N158" s="181" t="str">
        <f>IF(OR(Tabla3[[#This Row],[META PROGRAMADA]]="",Tabla3[[#This Row],[META ALCANZADA]]=""),"",Tabla3[[#This Row],[META ALCANZADA]]/Tabla3[[#This Row],[META PROGRAMADA]])</f>
        <v/>
      </c>
      <c r="O158" s="182">
        <v>100</v>
      </c>
      <c r="P158" s="181"/>
      <c r="Q158" s="181" t="str">
        <f>IF(OR(Tabla3[[#This Row],[META PROGRAMADA2]]="",Tabla3[[#This Row],[META ALCANZADA2]]=""),"",Tabla3[[#This Row],[META ALCANZADA2]]/Tabla3[[#This Row],[META PROGRAMADA2]])</f>
        <v/>
      </c>
      <c r="R158" s="182">
        <v>100</v>
      </c>
      <c r="S158" s="144"/>
      <c r="T158" s="181" t="str">
        <f>IF(OR(Tabla3[[#This Row],[META PROGRAMADA3]]="",Tabla3[[#This Row],[META ALCANZADA3]]=""),"",Tabla3[[#This Row],[META ALCANZADA3]]/Tabla3[[#This Row],[META PROGRAMADA3]])</f>
        <v/>
      </c>
      <c r="U158" s="182">
        <v>100</v>
      </c>
      <c r="V158" s="144"/>
      <c r="W158" s="181" t="str">
        <f>IF(OR(Tabla3[[#This Row],[META PROGRAMADA4]]="",Tabla3[[#This Row],[META ALCANZADA4]]=""),"",Tabla3[[#This Row],[META ALCANZADA4]]/Tabla3[[#This Row],[META PROGRAMADA4]])</f>
        <v/>
      </c>
      <c r="X158" s="150">
        <v>400</v>
      </c>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row>
    <row r="159" spans="1:67" s="165" customFormat="1" ht="58.5" customHeight="1" x14ac:dyDescent="0.2">
      <c r="A159" s="169" t="s">
        <v>184</v>
      </c>
      <c r="B159" s="170" t="s">
        <v>319</v>
      </c>
      <c r="C159" s="170" t="s">
        <v>279</v>
      </c>
      <c r="D159" s="171" t="s">
        <v>219</v>
      </c>
      <c r="E159" s="239" t="s">
        <v>46</v>
      </c>
      <c r="F159" s="176" t="s">
        <v>67</v>
      </c>
      <c r="G159" s="176" t="s">
        <v>532</v>
      </c>
      <c r="H159" s="176" t="s">
        <v>533</v>
      </c>
      <c r="I159" s="239"/>
      <c r="J159" s="188" t="s">
        <v>250</v>
      </c>
      <c r="K159" s="180" t="s">
        <v>535</v>
      </c>
      <c r="L159" s="182">
        <v>100</v>
      </c>
      <c r="M159" s="182"/>
      <c r="N159" s="181" t="str">
        <f>IF(OR(Tabla3[[#This Row],[META PROGRAMADA]]="",Tabla3[[#This Row],[META ALCANZADA]]=""),"",Tabla3[[#This Row],[META ALCANZADA]]/Tabla3[[#This Row],[META PROGRAMADA]])</f>
        <v/>
      </c>
      <c r="O159" s="182">
        <v>100</v>
      </c>
      <c r="P159" s="181"/>
      <c r="Q159" s="181" t="str">
        <f>IF(OR(Tabla3[[#This Row],[META PROGRAMADA2]]="",Tabla3[[#This Row],[META ALCANZADA2]]=""),"",Tabla3[[#This Row],[META ALCANZADA2]]/Tabla3[[#This Row],[META PROGRAMADA2]])</f>
        <v/>
      </c>
      <c r="R159" s="182">
        <v>100</v>
      </c>
      <c r="S159" s="144"/>
      <c r="T159" s="181" t="str">
        <f>IF(OR(Tabla3[[#This Row],[META PROGRAMADA3]]="",Tabla3[[#This Row],[META ALCANZADA3]]=""),"",Tabla3[[#This Row],[META ALCANZADA3]]/Tabla3[[#This Row],[META PROGRAMADA3]])</f>
        <v/>
      </c>
      <c r="U159" s="182">
        <v>100</v>
      </c>
      <c r="V159" s="144"/>
      <c r="W159" s="181" t="str">
        <f>IF(OR(Tabla3[[#This Row],[META PROGRAMADA4]]="",Tabla3[[#This Row],[META ALCANZADA4]]=""),"",Tabla3[[#This Row],[META ALCANZADA4]]/Tabla3[[#This Row],[META PROGRAMADA4]])</f>
        <v/>
      </c>
      <c r="X159" s="174">
        <v>400</v>
      </c>
      <c r="Y159" s="164"/>
      <c r="Z159" s="164"/>
      <c r="AA159" s="164"/>
      <c r="AB159" s="164"/>
      <c r="AC159" s="164"/>
      <c r="AD159" s="164"/>
      <c r="AE159" s="164"/>
      <c r="AF159" s="164"/>
      <c r="AG159" s="164"/>
      <c r="AH159" s="164"/>
      <c r="AI159" s="164"/>
      <c r="AJ159" s="164"/>
      <c r="AK159" s="164"/>
      <c r="AL159" s="164"/>
      <c r="AM159" s="164"/>
      <c r="AN159" s="164"/>
      <c r="AO159" s="164"/>
      <c r="AP159" s="164"/>
      <c r="AQ159" s="164"/>
      <c r="AR159" s="164"/>
      <c r="AS159" s="164"/>
      <c r="AT159" s="164"/>
      <c r="AU159" s="164"/>
      <c r="AV159" s="164"/>
      <c r="AW159" s="164"/>
      <c r="AX159" s="164"/>
      <c r="AY159" s="164"/>
      <c r="AZ159" s="164"/>
      <c r="BA159" s="164"/>
      <c r="BB159" s="164"/>
      <c r="BC159" s="164"/>
      <c r="BD159" s="164"/>
      <c r="BE159" s="164"/>
      <c r="BF159" s="164"/>
      <c r="BG159" s="164"/>
      <c r="BH159" s="164"/>
      <c r="BI159" s="164"/>
      <c r="BJ159" s="164"/>
      <c r="BK159" s="164"/>
      <c r="BL159" s="164"/>
      <c r="BM159" s="164"/>
      <c r="BN159" s="164"/>
      <c r="BO159" s="164"/>
    </row>
    <row r="160" spans="1:67" s="165" customFormat="1" ht="58.5" customHeight="1" x14ac:dyDescent="0.2">
      <c r="A160" s="169" t="s">
        <v>184</v>
      </c>
      <c r="B160" s="170" t="s">
        <v>319</v>
      </c>
      <c r="C160" s="170" t="s">
        <v>280</v>
      </c>
      <c r="D160" s="171" t="s">
        <v>219</v>
      </c>
      <c r="E160" s="239" t="s">
        <v>46</v>
      </c>
      <c r="F160" s="176" t="s">
        <v>67</v>
      </c>
      <c r="G160" s="176" t="s">
        <v>532</v>
      </c>
      <c r="H160" s="176" t="s">
        <v>533</v>
      </c>
      <c r="I160" s="239"/>
      <c r="J160" s="188" t="s">
        <v>250</v>
      </c>
      <c r="K160" s="180" t="s">
        <v>535</v>
      </c>
      <c r="L160" s="182">
        <v>100</v>
      </c>
      <c r="M160" s="182"/>
      <c r="N160" s="181" t="str">
        <f>IF(OR(Tabla3[[#This Row],[META PROGRAMADA]]="",Tabla3[[#This Row],[META ALCANZADA]]=""),"",Tabla3[[#This Row],[META ALCANZADA]]/Tabla3[[#This Row],[META PROGRAMADA]])</f>
        <v/>
      </c>
      <c r="O160" s="182">
        <v>100</v>
      </c>
      <c r="P160" s="181"/>
      <c r="Q160" s="181" t="str">
        <f>IF(OR(Tabla3[[#This Row],[META PROGRAMADA2]]="",Tabla3[[#This Row],[META ALCANZADA2]]=""),"",Tabla3[[#This Row],[META ALCANZADA2]]/Tabla3[[#This Row],[META PROGRAMADA2]])</f>
        <v/>
      </c>
      <c r="R160" s="182">
        <v>100</v>
      </c>
      <c r="S160" s="144"/>
      <c r="T160" s="181" t="str">
        <f>IF(OR(Tabla3[[#This Row],[META PROGRAMADA3]]="",Tabla3[[#This Row],[META ALCANZADA3]]=""),"",Tabla3[[#This Row],[META ALCANZADA3]]/Tabla3[[#This Row],[META PROGRAMADA3]])</f>
        <v/>
      </c>
      <c r="U160" s="182">
        <v>100</v>
      </c>
      <c r="V160" s="144"/>
      <c r="W160" s="181" t="str">
        <f>IF(OR(Tabla3[[#This Row],[META PROGRAMADA4]]="",Tabla3[[#This Row],[META ALCANZADA4]]=""),"",Tabla3[[#This Row],[META ALCANZADA4]]/Tabla3[[#This Row],[META PROGRAMADA4]])</f>
        <v/>
      </c>
      <c r="X160" s="174">
        <v>400</v>
      </c>
      <c r="Y160" s="164"/>
      <c r="Z160" s="164"/>
      <c r="AA160" s="164"/>
      <c r="AB160" s="164"/>
      <c r="AC160" s="164"/>
      <c r="AD160" s="164"/>
      <c r="AE160" s="164"/>
      <c r="AF160" s="164"/>
      <c r="AG160" s="164"/>
      <c r="AH160" s="164"/>
      <c r="AI160" s="164"/>
      <c r="AJ160" s="164"/>
      <c r="AK160" s="164"/>
      <c r="AL160" s="164"/>
      <c r="AM160" s="164"/>
      <c r="AN160" s="164"/>
      <c r="AO160" s="164"/>
      <c r="AP160" s="164"/>
      <c r="AQ160" s="164"/>
      <c r="AR160" s="164"/>
      <c r="AS160" s="164"/>
      <c r="AT160" s="164"/>
      <c r="AU160" s="164"/>
      <c r="AV160" s="164"/>
      <c r="AW160" s="164"/>
      <c r="AX160" s="164"/>
      <c r="AY160" s="164"/>
      <c r="AZ160" s="164"/>
      <c r="BA160" s="164"/>
      <c r="BB160" s="164"/>
      <c r="BC160" s="164"/>
      <c r="BD160" s="164"/>
      <c r="BE160" s="164"/>
      <c r="BF160" s="164"/>
      <c r="BG160" s="164"/>
      <c r="BH160" s="164"/>
      <c r="BI160" s="164"/>
      <c r="BJ160" s="164"/>
      <c r="BK160" s="164"/>
      <c r="BL160" s="164"/>
      <c r="BM160" s="164"/>
      <c r="BN160" s="164"/>
      <c r="BO160" s="164"/>
    </row>
    <row r="161" spans="1:67" s="165" customFormat="1" ht="58.5" customHeight="1" x14ac:dyDescent="0.2">
      <c r="A161" s="169" t="s">
        <v>184</v>
      </c>
      <c r="B161" s="170" t="s">
        <v>319</v>
      </c>
      <c r="C161" s="170" t="s">
        <v>848</v>
      </c>
      <c r="D161" s="171" t="s">
        <v>219</v>
      </c>
      <c r="E161" s="239" t="s">
        <v>46</v>
      </c>
      <c r="F161" s="176" t="s">
        <v>67</v>
      </c>
      <c r="G161" s="176" t="s">
        <v>532</v>
      </c>
      <c r="H161" s="176" t="s">
        <v>533</v>
      </c>
      <c r="I161" s="239"/>
      <c r="J161" s="188" t="s">
        <v>250</v>
      </c>
      <c r="K161" s="180" t="s">
        <v>535</v>
      </c>
      <c r="L161" s="182">
        <v>100</v>
      </c>
      <c r="M161" s="182"/>
      <c r="N161" s="181" t="str">
        <f>IF(OR(Tabla3[[#This Row],[META PROGRAMADA]]="",Tabla3[[#This Row],[META ALCANZADA]]=""),"",Tabla3[[#This Row],[META ALCANZADA]]/Tabla3[[#This Row],[META PROGRAMADA]])</f>
        <v/>
      </c>
      <c r="O161" s="182">
        <v>100</v>
      </c>
      <c r="P161" s="181"/>
      <c r="Q161" s="181" t="str">
        <f>IF(OR(Tabla3[[#This Row],[META PROGRAMADA2]]="",Tabla3[[#This Row],[META ALCANZADA2]]=""),"",Tabla3[[#This Row],[META ALCANZADA2]]/Tabla3[[#This Row],[META PROGRAMADA2]])</f>
        <v/>
      </c>
      <c r="R161" s="182">
        <v>100</v>
      </c>
      <c r="S161" s="144"/>
      <c r="T161" s="181" t="str">
        <f>IF(OR(Tabla3[[#This Row],[META PROGRAMADA3]]="",Tabla3[[#This Row],[META ALCANZADA3]]=""),"",Tabla3[[#This Row],[META ALCANZADA3]]/Tabla3[[#This Row],[META PROGRAMADA3]])</f>
        <v/>
      </c>
      <c r="U161" s="182">
        <v>100</v>
      </c>
      <c r="V161" s="144"/>
      <c r="W161" s="181" t="str">
        <f>IF(OR(Tabla3[[#This Row],[META PROGRAMADA4]]="",Tabla3[[#This Row],[META ALCANZADA4]]=""),"",Tabla3[[#This Row],[META ALCANZADA4]]/Tabla3[[#This Row],[META PROGRAMADA4]])</f>
        <v/>
      </c>
      <c r="X161" s="174">
        <v>400</v>
      </c>
      <c r="Y161" s="164"/>
      <c r="Z161" s="164"/>
      <c r="AA161" s="164"/>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4"/>
      <c r="AY161" s="164"/>
      <c r="AZ161" s="164"/>
      <c r="BA161" s="164"/>
      <c r="BB161" s="164"/>
      <c r="BC161" s="164"/>
      <c r="BD161" s="164"/>
      <c r="BE161" s="164"/>
      <c r="BF161" s="164"/>
      <c r="BG161" s="164"/>
      <c r="BH161" s="164"/>
      <c r="BI161" s="164"/>
      <c r="BJ161" s="164"/>
      <c r="BK161" s="164"/>
      <c r="BL161" s="164"/>
      <c r="BM161" s="164"/>
      <c r="BN161" s="164"/>
      <c r="BO161" s="164"/>
    </row>
    <row r="162" spans="1:67" s="165" customFormat="1" ht="58.5" customHeight="1" x14ac:dyDescent="0.2">
      <c r="A162" s="169" t="s">
        <v>184</v>
      </c>
      <c r="B162" s="170" t="s">
        <v>319</v>
      </c>
      <c r="C162" s="170" t="s">
        <v>282</v>
      </c>
      <c r="D162" s="171" t="s">
        <v>219</v>
      </c>
      <c r="E162" s="239" t="s">
        <v>46</v>
      </c>
      <c r="F162" s="176" t="s">
        <v>67</v>
      </c>
      <c r="G162" s="176" t="s">
        <v>532</v>
      </c>
      <c r="H162" s="176" t="s">
        <v>533</v>
      </c>
      <c r="I162" s="239"/>
      <c r="J162" s="188" t="s">
        <v>250</v>
      </c>
      <c r="K162" s="180" t="s">
        <v>535</v>
      </c>
      <c r="L162" s="182">
        <v>100</v>
      </c>
      <c r="M162" s="182"/>
      <c r="N162" s="181" t="str">
        <f>IF(OR(Tabla3[[#This Row],[META PROGRAMADA]]="",Tabla3[[#This Row],[META ALCANZADA]]=""),"",Tabla3[[#This Row],[META ALCANZADA]]/Tabla3[[#This Row],[META PROGRAMADA]])</f>
        <v/>
      </c>
      <c r="O162" s="182">
        <v>100</v>
      </c>
      <c r="P162" s="181"/>
      <c r="Q162" s="181" t="str">
        <f>IF(OR(Tabla3[[#This Row],[META PROGRAMADA2]]="",Tabla3[[#This Row],[META ALCANZADA2]]=""),"",Tabla3[[#This Row],[META ALCANZADA2]]/Tabla3[[#This Row],[META PROGRAMADA2]])</f>
        <v/>
      </c>
      <c r="R162" s="182">
        <v>100</v>
      </c>
      <c r="S162" s="144"/>
      <c r="T162" s="181" t="str">
        <f>IF(OR(Tabla3[[#This Row],[META PROGRAMADA3]]="",Tabla3[[#This Row],[META ALCANZADA3]]=""),"",Tabla3[[#This Row],[META ALCANZADA3]]/Tabla3[[#This Row],[META PROGRAMADA3]])</f>
        <v/>
      </c>
      <c r="U162" s="182">
        <v>100</v>
      </c>
      <c r="V162" s="144"/>
      <c r="W162" s="181" t="str">
        <f>IF(OR(Tabla3[[#This Row],[META PROGRAMADA4]]="",Tabla3[[#This Row],[META ALCANZADA4]]=""),"",Tabla3[[#This Row],[META ALCANZADA4]]/Tabla3[[#This Row],[META PROGRAMADA4]])</f>
        <v/>
      </c>
      <c r="X162" s="174">
        <v>400</v>
      </c>
      <c r="Y162" s="164"/>
      <c r="Z162" s="164"/>
      <c r="AA162" s="164"/>
      <c r="AB162" s="164"/>
      <c r="AC162" s="164"/>
      <c r="AD162" s="164"/>
      <c r="AE162" s="164"/>
      <c r="AF162" s="164"/>
      <c r="AG162" s="164"/>
      <c r="AH162" s="164"/>
      <c r="AI162" s="164"/>
      <c r="AJ162" s="164"/>
      <c r="AK162" s="164"/>
      <c r="AL162" s="164"/>
      <c r="AM162" s="164"/>
      <c r="AN162" s="164"/>
      <c r="AO162" s="164"/>
      <c r="AP162" s="164"/>
      <c r="AQ162" s="164"/>
      <c r="AR162" s="164"/>
      <c r="AS162" s="164"/>
      <c r="AT162" s="164"/>
      <c r="AU162" s="164"/>
      <c r="AV162" s="164"/>
      <c r="AW162" s="164"/>
      <c r="AX162" s="164"/>
      <c r="AY162" s="164"/>
      <c r="AZ162" s="164"/>
      <c r="BA162" s="164"/>
      <c r="BB162" s="164"/>
      <c r="BC162" s="164"/>
      <c r="BD162" s="164"/>
      <c r="BE162" s="164"/>
      <c r="BF162" s="164"/>
      <c r="BG162" s="164"/>
      <c r="BH162" s="164"/>
      <c r="BI162" s="164"/>
      <c r="BJ162" s="164"/>
      <c r="BK162" s="164"/>
      <c r="BL162" s="164"/>
      <c r="BM162" s="164"/>
      <c r="BN162" s="164"/>
      <c r="BO162" s="164"/>
    </row>
    <row r="163" spans="1:67" s="165" customFormat="1" ht="58.5" customHeight="1" x14ac:dyDescent="0.2">
      <c r="A163" s="169" t="s">
        <v>184</v>
      </c>
      <c r="B163" s="170" t="s">
        <v>319</v>
      </c>
      <c r="C163" s="170" t="s">
        <v>283</v>
      </c>
      <c r="D163" s="171" t="s">
        <v>219</v>
      </c>
      <c r="E163" s="239" t="s">
        <v>46</v>
      </c>
      <c r="F163" s="176" t="s">
        <v>67</v>
      </c>
      <c r="G163" s="176" t="s">
        <v>532</v>
      </c>
      <c r="H163" s="176" t="s">
        <v>533</v>
      </c>
      <c r="I163" s="239"/>
      <c r="J163" s="188" t="s">
        <v>250</v>
      </c>
      <c r="K163" s="180" t="s">
        <v>535</v>
      </c>
      <c r="L163" s="182">
        <v>100</v>
      </c>
      <c r="M163" s="182"/>
      <c r="N163" s="181" t="str">
        <f>IF(OR(Tabla3[[#This Row],[META PROGRAMADA]]="",Tabla3[[#This Row],[META ALCANZADA]]=""),"",Tabla3[[#This Row],[META ALCANZADA]]/Tabla3[[#This Row],[META PROGRAMADA]])</f>
        <v/>
      </c>
      <c r="O163" s="182">
        <v>100</v>
      </c>
      <c r="P163" s="181"/>
      <c r="Q163" s="181" t="str">
        <f>IF(OR(Tabla3[[#This Row],[META PROGRAMADA2]]="",Tabla3[[#This Row],[META ALCANZADA2]]=""),"",Tabla3[[#This Row],[META ALCANZADA2]]/Tabla3[[#This Row],[META PROGRAMADA2]])</f>
        <v/>
      </c>
      <c r="R163" s="182">
        <v>100</v>
      </c>
      <c r="S163" s="144"/>
      <c r="T163" s="181" t="str">
        <f>IF(OR(Tabla3[[#This Row],[META PROGRAMADA3]]="",Tabla3[[#This Row],[META ALCANZADA3]]=""),"",Tabla3[[#This Row],[META ALCANZADA3]]/Tabla3[[#This Row],[META PROGRAMADA3]])</f>
        <v/>
      </c>
      <c r="U163" s="182">
        <v>100</v>
      </c>
      <c r="V163" s="144"/>
      <c r="W163" s="181" t="str">
        <f>IF(OR(Tabla3[[#This Row],[META PROGRAMADA4]]="",Tabla3[[#This Row],[META ALCANZADA4]]=""),"",Tabla3[[#This Row],[META ALCANZADA4]]/Tabla3[[#This Row],[META PROGRAMADA4]])</f>
        <v/>
      </c>
      <c r="X163" s="174">
        <v>400</v>
      </c>
      <c r="Y163" s="164"/>
      <c r="Z163" s="164"/>
      <c r="AA163" s="164"/>
      <c r="AB163" s="164"/>
      <c r="AC163" s="164"/>
      <c r="AD163" s="164"/>
      <c r="AE163" s="164"/>
      <c r="AF163" s="164"/>
      <c r="AG163" s="164"/>
      <c r="AH163" s="164"/>
      <c r="AI163" s="164"/>
      <c r="AJ163" s="164"/>
      <c r="AK163" s="164"/>
      <c r="AL163" s="164"/>
      <c r="AM163" s="164"/>
      <c r="AN163" s="164"/>
      <c r="AO163" s="164"/>
      <c r="AP163" s="164"/>
      <c r="AQ163" s="164"/>
      <c r="AR163" s="164"/>
      <c r="AS163" s="164"/>
      <c r="AT163" s="164"/>
      <c r="AU163" s="164"/>
      <c r="AV163" s="164"/>
      <c r="AW163" s="164"/>
      <c r="AX163" s="164"/>
      <c r="AY163" s="164"/>
      <c r="AZ163" s="164"/>
      <c r="BA163" s="164"/>
      <c r="BB163" s="164"/>
      <c r="BC163" s="164"/>
      <c r="BD163" s="164"/>
      <c r="BE163" s="164"/>
      <c r="BF163" s="164"/>
      <c r="BG163" s="164"/>
      <c r="BH163" s="164"/>
      <c r="BI163" s="164"/>
      <c r="BJ163" s="164"/>
      <c r="BK163" s="164"/>
      <c r="BL163" s="164"/>
      <c r="BM163" s="164"/>
      <c r="BN163" s="164"/>
      <c r="BO163" s="164"/>
    </row>
    <row r="164" spans="1:67" s="165" customFormat="1" ht="58.5" customHeight="1" x14ac:dyDescent="0.2">
      <c r="A164" s="169" t="s">
        <v>184</v>
      </c>
      <c r="B164" s="170" t="s">
        <v>319</v>
      </c>
      <c r="C164" s="170" t="s">
        <v>344</v>
      </c>
      <c r="D164" s="171" t="s">
        <v>219</v>
      </c>
      <c r="E164" s="239" t="s">
        <v>46</v>
      </c>
      <c r="F164" s="176" t="s">
        <v>88</v>
      </c>
      <c r="G164" s="176" t="s">
        <v>532</v>
      </c>
      <c r="H164" s="176" t="s">
        <v>533</v>
      </c>
      <c r="I164" s="239"/>
      <c r="J164" s="188" t="s">
        <v>250</v>
      </c>
      <c r="K164" s="180" t="s">
        <v>535</v>
      </c>
      <c r="L164" s="182">
        <v>100</v>
      </c>
      <c r="M164" s="182"/>
      <c r="N164" s="181" t="str">
        <f>IF(OR(Tabla3[[#This Row],[META PROGRAMADA]]="",Tabla3[[#This Row],[META ALCANZADA]]=""),"",Tabla3[[#This Row],[META ALCANZADA]]/Tabla3[[#This Row],[META PROGRAMADA]])</f>
        <v/>
      </c>
      <c r="O164" s="182">
        <v>100</v>
      </c>
      <c r="P164" s="181"/>
      <c r="Q164" s="181" t="str">
        <f>IF(OR(Tabla3[[#This Row],[META PROGRAMADA2]]="",Tabla3[[#This Row],[META ALCANZADA2]]=""),"",Tabla3[[#This Row],[META ALCANZADA2]]/Tabla3[[#This Row],[META PROGRAMADA2]])</f>
        <v/>
      </c>
      <c r="R164" s="182">
        <v>100</v>
      </c>
      <c r="S164" s="144"/>
      <c r="T164" s="181" t="str">
        <f>IF(OR(Tabla3[[#This Row],[META PROGRAMADA3]]="",Tabla3[[#This Row],[META ALCANZADA3]]=""),"",Tabla3[[#This Row],[META ALCANZADA3]]/Tabla3[[#This Row],[META PROGRAMADA3]])</f>
        <v/>
      </c>
      <c r="U164" s="182">
        <v>100</v>
      </c>
      <c r="V164" s="144"/>
      <c r="W164" s="181" t="str">
        <f>IF(OR(Tabla3[[#This Row],[META PROGRAMADA4]]="",Tabla3[[#This Row],[META ALCANZADA4]]=""),"",Tabla3[[#This Row],[META ALCANZADA4]]/Tabla3[[#This Row],[META PROGRAMADA4]])</f>
        <v/>
      </c>
      <c r="X164" s="174">
        <v>400</v>
      </c>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4"/>
      <c r="BC164" s="164"/>
      <c r="BD164" s="164"/>
      <c r="BE164" s="164"/>
      <c r="BF164" s="164"/>
      <c r="BG164" s="164"/>
      <c r="BH164" s="164"/>
      <c r="BI164" s="164"/>
      <c r="BJ164" s="164"/>
      <c r="BK164" s="164"/>
      <c r="BL164" s="164"/>
      <c r="BM164" s="164"/>
      <c r="BN164" s="164"/>
      <c r="BO164" s="164"/>
    </row>
    <row r="165" spans="1:67" s="165" customFormat="1" ht="58.5" customHeight="1" x14ac:dyDescent="0.2">
      <c r="A165" s="169" t="s">
        <v>184</v>
      </c>
      <c r="B165" s="170" t="s">
        <v>319</v>
      </c>
      <c r="C165" s="170" t="s">
        <v>415</v>
      </c>
      <c r="D165" s="171" t="s">
        <v>219</v>
      </c>
      <c r="E165" s="239" t="s">
        <v>46</v>
      </c>
      <c r="F165" s="176" t="s">
        <v>88</v>
      </c>
      <c r="G165" s="176" t="s">
        <v>532</v>
      </c>
      <c r="H165" s="176" t="s">
        <v>533</v>
      </c>
      <c r="I165" s="239"/>
      <c r="J165" s="188" t="s">
        <v>250</v>
      </c>
      <c r="K165" s="180" t="s">
        <v>535</v>
      </c>
      <c r="L165" s="182">
        <v>100</v>
      </c>
      <c r="M165" s="182"/>
      <c r="N165" s="181" t="str">
        <f>IF(OR(Tabla3[[#This Row],[META PROGRAMADA]]="",Tabla3[[#This Row],[META ALCANZADA]]=""),"",Tabla3[[#This Row],[META ALCANZADA]]/Tabla3[[#This Row],[META PROGRAMADA]])</f>
        <v/>
      </c>
      <c r="O165" s="182">
        <v>100</v>
      </c>
      <c r="P165" s="181"/>
      <c r="Q165" s="181" t="str">
        <f>IF(OR(Tabla3[[#This Row],[META PROGRAMADA2]]="",Tabla3[[#This Row],[META ALCANZADA2]]=""),"",Tabla3[[#This Row],[META ALCANZADA2]]/Tabla3[[#This Row],[META PROGRAMADA2]])</f>
        <v/>
      </c>
      <c r="R165" s="182">
        <v>100</v>
      </c>
      <c r="S165" s="144"/>
      <c r="T165" s="181" t="str">
        <f>IF(OR(Tabla3[[#This Row],[META PROGRAMADA3]]="",Tabla3[[#This Row],[META ALCANZADA3]]=""),"",Tabla3[[#This Row],[META ALCANZADA3]]/Tabla3[[#This Row],[META PROGRAMADA3]])</f>
        <v/>
      </c>
      <c r="U165" s="182">
        <v>100</v>
      </c>
      <c r="V165" s="144"/>
      <c r="W165" s="181" t="str">
        <f>IF(OR(Tabla3[[#This Row],[META PROGRAMADA4]]="",Tabla3[[#This Row],[META ALCANZADA4]]=""),"",Tabla3[[#This Row],[META ALCANZADA4]]/Tabla3[[#This Row],[META PROGRAMADA4]])</f>
        <v/>
      </c>
      <c r="X165" s="174">
        <v>400</v>
      </c>
      <c r="Y165" s="164"/>
      <c r="Z165" s="164"/>
      <c r="AA165" s="164"/>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c r="AV165" s="164"/>
      <c r="AW165" s="164"/>
      <c r="AX165" s="164"/>
      <c r="AY165" s="164"/>
      <c r="AZ165" s="164"/>
      <c r="BA165" s="164"/>
      <c r="BB165" s="164"/>
      <c r="BC165" s="164"/>
      <c r="BD165" s="164"/>
      <c r="BE165" s="164"/>
      <c r="BF165" s="164"/>
      <c r="BG165" s="164"/>
      <c r="BH165" s="164"/>
      <c r="BI165" s="164"/>
      <c r="BJ165" s="164"/>
      <c r="BK165" s="164"/>
      <c r="BL165" s="164"/>
      <c r="BM165" s="164"/>
      <c r="BN165" s="164"/>
      <c r="BO165" s="164"/>
    </row>
    <row r="166" spans="1:67" s="152" customFormat="1" ht="58.5" customHeight="1" x14ac:dyDescent="0.2">
      <c r="A166" s="169" t="s">
        <v>184</v>
      </c>
      <c r="B166" s="170" t="s">
        <v>319</v>
      </c>
      <c r="C166" s="170" t="s">
        <v>278</v>
      </c>
      <c r="D166" s="171" t="s">
        <v>220</v>
      </c>
      <c r="E166" s="239" t="s">
        <v>42</v>
      </c>
      <c r="F166" s="176" t="s">
        <v>67</v>
      </c>
      <c r="G166" s="176" t="s">
        <v>536</v>
      </c>
      <c r="H166" s="239" t="s">
        <v>537</v>
      </c>
      <c r="I166" s="239"/>
      <c r="J166" s="188" t="s">
        <v>250</v>
      </c>
      <c r="K166" s="180" t="s">
        <v>540</v>
      </c>
      <c r="L166" s="182">
        <v>100</v>
      </c>
      <c r="M166" s="182"/>
      <c r="N166" s="181" t="str">
        <f>IF(OR(Tabla3[[#This Row],[META PROGRAMADA]]="",Tabla3[[#This Row],[META ALCANZADA]]=""),"",Tabla3[[#This Row],[META ALCANZADA]]/Tabla3[[#This Row],[META PROGRAMADA]])</f>
        <v/>
      </c>
      <c r="O166" s="182">
        <v>100</v>
      </c>
      <c r="P166" s="182"/>
      <c r="Q166" s="181" t="str">
        <f>IF(OR(Tabla3[[#This Row],[META PROGRAMADA2]]="",Tabla3[[#This Row],[META ALCANZADA2]]=""),"",Tabla3[[#This Row],[META ALCANZADA2]]/Tabla3[[#This Row],[META PROGRAMADA2]])</f>
        <v/>
      </c>
      <c r="R166" s="182">
        <v>100</v>
      </c>
      <c r="S166" s="182"/>
      <c r="T166" s="181" t="str">
        <f>IF(OR(Tabla3[[#This Row],[META PROGRAMADA3]]="",Tabla3[[#This Row],[META ALCANZADA3]]=""),"",Tabla3[[#This Row],[META ALCANZADA3]]/Tabla3[[#This Row],[META PROGRAMADA3]])</f>
        <v/>
      </c>
      <c r="U166" s="182">
        <v>100</v>
      </c>
      <c r="V166" s="182"/>
      <c r="W166" s="181" t="str">
        <f>IF(OR(Tabla3[[#This Row],[META PROGRAMADA4]]="",Tabla3[[#This Row],[META ALCANZADA4]]=""),"",Tabla3[[#This Row],[META ALCANZADA4]]/Tabla3[[#This Row],[META PROGRAMADA4]])</f>
        <v/>
      </c>
      <c r="X166" s="150">
        <f>SUM('[6]Plan de Acción Final'!$L37+'[6]Plan de Acción Final'!$O37+'[6]Plan de Acción Final'!$R37+'[6]Plan de Acción Final'!$U37)</f>
        <v>0</v>
      </c>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row>
    <row r="167" spans="1:67" s="165" customFormat="1" ht="58.5" customHeight="1" x14ac:dyDescent="0.2">
      <c r="A167" s="169" t="s">
        <v>184</v>
      </c>
      <c r="B167" s="170" t="s">
        <v>319</v>
      </c>
      <c r="C167" s="170" t="s">
        <v>279</v>
      </c>
      <c r="D167" s="171" t="s">
        <v>220</v>
      </c>
      <c r="E167" s="239" t="s">
        <v>42</v>
      </c>
      <c r="F167" s="176" t="s">
        <v>67</v>
      </c>
      <c r="G167" s="176" t="s">
        <v>536</v>
      </c>
      <c r="H167" s="239" t="s">
        <v>537</v>
      </c>
      <c r="I167" s="239"/>
      <c r="J167" s="188" t="s">
        <v>250</v>
      </c>
      <c r="K167" s="180" t="s">
        <v>540</v>
      </c>
      <c r="L167" s="182">
        <v>100</v>
      </c>
      <c r="M167" s="182"/>
      <c r="N167" s="181" t="str">
        <f>IF(OR(Tabla3[[#This Row],[META PROGRAMADA]]="",Tabla3[[#This Row],[META ALCANZADA]]=""),"",Tabla3[[#This Row],[META ALCANZADA]]/Tabla3[[#This Row],[META PROGRAMADA]])</f>
        <v/>
      </c>
      <c r="O167" s="182">
        <v>100</v>
      </c>
      <c r="P167" s="182"/>
      <c r="Q167" s="181" t="str">
        <f>IF(OR(Tabla3[[#This Row],[META PROGRAMADA2]]="",Tabla3[[#This Row],[META ALCANZADA2]]=""),"",Tabla3[[#This Row],[META ALCANZADA2]]/Tabla3[[#This Row],[META PROGRAMADA2]])</f>
        <v/>
      </c>
      <c r="R167" s="182">
        <v>100</v>
      </c>
      <c r="S167" s="182"/>
      <c r="T167" s="181" t="str">
        <f>IF(OR(Tabla3[[#This Row],[META PROGRAMADA3]]="",Tabla3[[#This Row],[META ALCANZADA3]]=""),"",Tabla3[[#This Row],[META ALCANZADA3]]/Tabla3[[#This Row],[META PROGRAMADA3]])</f>
        <v/>
      </c>
      <c r="U167" s="182">
        <v>100</v>
      </c>
      <c r="V167" s="182"/>
      <c r="W167" s="181" t="str">
        <f>IF(OR(Tabla3[[#This Row],[META PROGRAMADA4]]="",Tabla3[[#This Row],[META ALCANZADA4]]=""),"",Tabla3[[#This Row],[META ALCANZADA4]]/Tabla3[[#This Row],[META PROGRAMADA4]])</f>
        <v/>
      </c>
      <c r="X167" s="174">
        <f>SUM('[6]Plan de Acción Final'!$L38+'[6]Plan de Acción Final'!$O38+'[6]Plan de Acción Final'!$R38+'[6]Plan de Acción Final'!$U38)</f>
        <v>0</v>
      </c>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64"/>
      <c r="AW167" s="164"/>
      <c r="AX167" s="164"/>
      <c r="AY167" s="164"/>
      <c r="AZ167" s="164"/>
      <c r="BA167" s="164"/>
      <c r="BB167" s="164"/>
      <c r="BC167" s="164"/>
      <c r="BD167" s="164"/>
      <c r="BE167" s="164"/>
      <c r="BF167" s="164"/>
      <c r="BG167" s="164"/>
      <c r="BH167" s="164"/>
      <c r="BI167" s="164"/>
      <c r="BJ167" s="164"/>
      <c r="BK167" s="164"/>
      <c r="BL167" s="164"/>
      <c r="BM167" s="164"/>
      <c r="BN167" s="164"/>
      <c r="BO167" s="164"/>
    </row>
    <row r="168" spans="1:67" s="165" customFormat="1" ht="58.5" customHeight="1" x14ac:dyDescent="0.2">
      <c r="A168" s="169" t="s">
        <v>184</v>
      </c>
      <c r="B168" s="170" t="s">
        <v>319</v>
      </c>
      <c r="C168" s="170" t="s">
        <v>280</v>
      </c>
      <c r="D168" s="171" t="s">
        <v>220</v>
      </c>
      <c r="E168" s="239" t="s">
        <v>42</v>
      </c>
      <c r="F168" s="176" t="s">
        <v>67</v>
      </c>
      <c r="G168" s="176" t="s">
        <v>536</v>
      </c>
      <c r="H168" s="239" t="s">
        <v>537</v>
      </c>
      <c r="I168" s="239"/>
      <c r="J168" s="188" t="s">
        <v>250</v>
      </c>
      <c r="K168" s="180" t="s">
        <v>540</v>
      </c>
      <c r="L168" s="182">
        <v>100</v>
      </c>
      <c r="M168" s="182"/>
      <c r="N168" s="181" t="str">
        <f>IF(OR(Tabla3[[#This Row],[META PROGRAMADA]]="",Tabla3[[#This Row],[META ALCANZADA]]=""),"",Tabla3[[#This Row],[META ALCANZADA]]/Tabla3[[#This Row],[META PROGRAMADA]])</f>
        <v/>
      </c>
      <c r="O168" s="182">
        <v>100</v>
      </c>
      <c r="P168" s="181"/>
      <c r="Q168" s="181" t="str">
        <f>IF(OR(Tabla3[[#This Row],[META PROGRAMADA2]]="",Tabla3[[#This Row],[META ALCANZADA2]]=""),"",Tabla3[[#This Row],[META ALCANZADA2]]/Tabla3[[#This Row],[META PROGRAMADA2]])</f>
        <v/>
      </c>
      <c r="R168" s="182">
        <v>100</v>
      </c>
      <c r="S168" s="144"/>
      <c r="T168" s="181" t="str">
        <f>IF(OR(Tabla3[[#This Row],[META PROGRAMADA3]]="",Tabla3[[#This Row],[META ALCANZADA3]]=""),"",Tabla3[[#This Row],[META ALCANZADA3]]/Tabla3[[#This Row],[META PROGRAMADA3]])</f>
        <v/>
      </c>
      <c r="U168" s="182">
        <v>100</v>
      </c>
      <c r="V168" s="144"/>
      <c r="W168" s="181" t="str">
        <f>IF(OR(Tabla3[[#This Row],[META PROGRAMADA4]]="",Tabla3[[#This Row],[META ALCANZADA4]]=""),"",Tabla3[[#This Row],[META ALCANZADA4]]/Tabla3[[#This Row],[META PROGRAMADA4]])</f>
        <v/>
      </c>
      <c r="X168" s="174">
        <f>SUM('[6]Plan de Acción Final'!$L39+'[6]Plan de Acción Final'!$O39+'[6]Plan de Acción Final'!$R39+'[6]Plan de Acción Final'!$U39)</f>
        <v>0</v>
      </c>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64"/>
      <c r="BK168" s="164"/>
      <c r="BL168" s="164"/>
      <c r="BM168" s="164"/>
      <c r="BN168" s="164"/>
      <c r="BO168" s="164"/>
    </row>
    <row r="169" spans="1:67" s="165" customFormat="1" ht="58.5" customHeight="1" x14ac:dyDescent="0.2">
      <c r="A169" s="169" t="s">
        <v>184</v>
      </c>
      <c r="B169" s="170" t="s">
        <v>319</v>
      </c>
      <c r="C169" s="170" t="s">
        <v>848</v>
      </c>
      <c r="D169" s="171" t="s">
        <v>220</v>
      </c>
      <c r="E169" s="239" t="s">
        <v>42</v>
      </c>
      <c r="F169" s="176" t="s">
        <v>67</v>
      </c>
      <c r="G169" s="176" t="s">
        <v>536</v>
      </c>
      <c r="H169" s="239" t="s">
        <v>537</v>
      </c>
      <c r="I169" s="239"/>
      <c r="J169" s="188" t="s">
        <v>250</v>
      </c>
      <c r="K169" s="180" t="s">
        <v>540</v>
      </c>
      <c r="L169" s="182">
        <v>100</v>
      </c>
      <c r="M169" s="182"/>
      <c r="N169" s="181" t="str">
        <f>IF(OR(Tabla3[[#This Row],[META PROGRAMADA]]="",Tabla3[[#This Row],[META ALCANZADA]]=""),"",Tabla3[[#This Row],[META ALCANZADA]]/Tabla3[[#This Row],[META PROGRAMADA]])</f>
        <v/>
      </c>
      <c r="O169" s="182">
        <v>100</v>
      </c>
      <c r="P169" s="181"/>
      <c r="Q169" s="181" t="str">
        <f>IF(OR(Tabla3[[#This Row],[META PROGRAMADA2]]="",Tabla3[[#This Row],[META ALCANZADA2]]=""),"",Tabla3[[#This Row],[META ALCANZADA2]]/Tabla3[[#This Row],[META PROGRAMADA2]])</f>
        <v/>
      </c>
      <c r="R169" s="182">
        <v>100</v>
      </c>
      <c r="S169" s="144"/>
      <c r="T169" s="181" t="str">
        <f>IF(OR(Tabla3[[#This Row],[META PROGRAMADA3]]="",Tabla3[[#This Row],[META ALCANZADA3]]=""),"",Tabla3[[#This Row],[META ALCANZADA3]]/Tabla3[[#This Row],[META PROGRAMADA3]])</f>
        <v/>
      </c>
      <c r="U169" s="182">
        <v>100</v>
      </c>
      <c r="V169" s="144"/>
      <c r="W169" s="181" t="str">
        <f>IF(OR(Tabla3[[#This Row],[META PROGRAMADA4]]="",Tabla3[[#This Row],[META ALCANZADA4]]=""),"",Tabla3[[#This Row],[META ALCANZADA4]]/Tabla3[[#This Row],[META PROGRAMADA4]])</f>
        <v/>
      </c>
      <c r="X169" s="174">
        <f>SUM('[6]Plan de Acción Final'!$L40+'[6]Plan de Acción Final'!$O40+'[6]Plan de Acción Final'!$R40+'[6]Plan de Acción Final'!$U40)</f>
        <v>0</v>
      </c>
      <c r="Y169" s="164"/>
      <c r="Z169" s="164"/>
      <c r="AA169" s="164"/>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c r="AV169" s="164"/>
      <c r="AW169" s="164"/>
      <c r="AX169" s="164"/>
      <c r="AY169" s="164"/>
      <c r="AZ169" s="164"/>
      <c r="BA169" s="164"/>
      <c r="BB169" s="164"/>
      <c r="BC169" s="164"/>
      <c r="BD169" s="164"/>
      <c r="BE169" s="164"/>
      <c r="BF169" s="164"/>
      <c r="BG169" s="164"/>
      <c r="BH169" s="164"/>
      <c r="BI169" s="164"/>
      <c r="BJ169" s="164"/>
      <c r="BK169" s="164"/>
      <c r="BL169" s="164"/>
      <c r="BM169" s="164"/>
      <c r="BN169" s="164"/>
      <c r="BO169" s="164"/>
    </row>
    <row r="170" spans="1:67" s="165" customFormat="1" ht="58.5" customHeight="1" x14ac:dyDescent="0.2">
      <c r="A170" s="169" t="s">
        <v>184</v>
      </c>
      <c r="B170" s="170" t="s">
        <v>319</v>
      </c>
      <c r="C170" s="170" t="s">
        <v>282</v>
      </c>
      <c r="D170" s="171" t="s">
        <v>220</v>
      </c>
      <c r="E170" s="239" t="s">
        <v>42</v>
      </c>
      <c r="F170" s="176" t="s">
        <v>67</v>
      </c>
      <c r="G170" s="176" t="s">
        <v>536</v>
      </c>
      <c r="H170" s="239" t="s">
        <v>537</v>
      </c>
      <c r="I170" s="239"/>
      <c r="J170" s="188" t="s">
        <v>250</v>
      </c>
      <c r="K170" s="180" t="s">
        <v>540</v>
      </c>
      <c r="L170" s="182">
        <v>100</v>
      </c>
      <c r="M170" s="182"/>
      <c r="N170" s="181" t="str">
        <f>IF(OR(Tabla3[[#This Row],[META PROGRAMADA]]="",Tabla3[[#This Row],[META ALCANZADA]]=""),"",Tabla3[[#This Row],[META ALCANZADA]]/Tabla3[[#This Row],[META PROGRAMADA]])</f>
        <v/>
      </c>
      <c r="O170" s="182">
        <v>100</v>
      </c>
      <c r="P170" s="181"/>
      <c r="Q170" s="181" t="str">
        <f>IF(OR(Tabla3[[#This Row],[META PROGRAMADA2]]="",Tabla3[[#This Row],[META ALCANZADA2]]=""),"",Tabla3[[#This Row],[META ALCANZADA2]]/Tabla3[[#This Row],[META PROGRAMADA2]])</f>
        <v/>
      </c>
      <c r="R170" s="182">
        <v>100</v>
      </c>
      <c r="S170" s="144"/>
      <c r="T170" s="181" t="str">
        <f>IF(OR(Tabla3[[#This Row],[META PROGRAMADA3]]="",Tabla3[[#This Row],[META ALCANZADA3]]=""),"",Tabla3[[#This Row],[META ALCANZADA3]]/Tabla3[[#This Row],[META PROGRAMADA3]])</f>
        <v/>
      </c>
      <c r="U170" s="182">
        <v>100</v>
      </c>
      <c r="V170" s="144"/>
      <c r="W170" s="181" t="str">
        <f>IF(OR(Tabla3[[#This Row],[META PROGRAMADA4]]="",Tabla3[[#This Row],[META ALCANZADA4]]=""),"",Tabla3[[#This Row],[META ALCANZADA4]]/Tabla3[[#This Row],[META PROGRAMADA4]])</f>
        <v/>
      </c>
      <c r="X170" s="174">
        <f>SUM('[6]Plan de Acción Final'!$L41+'[6]Plan de Acción Final'!$O41+'[6]Plan de Acción Final'!$R41+'[6]Plan de Acción Final'!$U41)</f>
        <v>0</v>
      </c>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164"/>
      <c r="AW170" s="164"/>
      <c r="AX170" s="164"/>
      <c r="AY170" s="164"/>
      <c r="AZ170" s="164"/>
      <c r="BA170" s="164"/>
      <c r="BB170" s="164"/>
      <c r="BC170" s="164"/>
      <c r="BD170" s="164"/>
      <c r="BE170" s="164"/>
      <c r="BF170" s="164"/>
      <c r="BG170" s="164"/>
      <c r="BH170" s="164"/>
      <c r="BI170" s="164"/>
      <c r="BJ170" s="164"/>
      <c r="BK170" s="164"/>
      <c r="BL170" s="164"/>
      <c r="BM170" s="164"/>
      <c r="BN170" s="164"/>
      <c r="BO170" s="164"/>
    </row>
    <row r="171" spans="1:67" s="165" customFormat="1" ht="58.5" customHeight="1" x14ac:dyDescent="0.2">
      <c r="A171" s="169" t="s">
        <v>184</v>
      </c>
      <c r="B171" s="170" t="s">
        <v>319</v>
      </c>
      <c r="C171" s="170" t="s">
        <v>283</v>
      </c>
      <c r="D171" s="171" t="s">
        <v>220</v>
      </c>
      <c r="E171" s="239" t="s">
        <v>42</v>
      </c>
      <c r="F171" s="176" t="s">
        <v>67</v>
      </c>
      <c r="G171" s="176" t="s">
        <v>536</v>
      </c>
      <c r="H171" s="239" t="s">
        <v>537</v>
      </c>
      <c r="I171" s="239"/>
      <c r="J171" s="188" t="s">
        <v>250</v>
      </c>
      <c r="K171" s="180" t="s">
        <v>540</v>
      </c>
      <c r="L171" s="182">
        <v>100</v>
      </c>
      <c r="M171" s="182"/>
      <c r="N171" s="181" t="str">
        <f>IF(OR(Tabla3[[#This Row],[META PROGRAMADA]]="",Tabla3[[#This Row],[META ALCANZADA]]=""),"",Tabla3[[#This Row],[META ALCANZADA]]/Tabla3[[#This Row],[META PROGRAMADA]])</f>
        <v/>
      </c>
      <c r="O171" s="182">
        <v>100</v>
      </c>
      <c r="P171" s="181"/>
      <c r="Q171" s="181" t="str">
        <f>IF(OR(Tabla3[[#This Row],[META PROGRAMADA2]]="",Tabla3[[#This Row],[META ALCANZADA2]]=""),"",Tabla3[[#This Row],[META ALCANZADA2]]/Tabla3[[#This Row],[META PROGRAMADA2]])</f>
        <v/>
      </c>
      <c r="R171" s="182">
        <v>100</v>
      </c>
      <c r="S171" s="144"/>
      <c r="T171" s="181" t="str">
        <f>IF(OR(Tabla3[[#This Row],[META PROGRAMADA3]]="",Tabla3[[#This Row],[META ALCANZADA3]]=""),"",Tabla3[[#This Row],[META ALCANZADA3]]/Tabla3[[#This Row],[META PROGRAMADA3]])</f>
        <v/>
      </c>
      <c r="U171" s="182">
        <v>100</v>
      </c>
      <c r="V171" s="144"/>
      <c r="W171" s="181" t="str">
        <f>IF(OR(Tabla3[[#This Row],[META PROGRAMADA4]]="",Tabla3[[#This Row],[META ALCANZADA4]]=""),"",Tabla3[[#This Row],[META ALCANZADA4]]/Tabla3[[#This Row],[META PROGRAMADA4]])</f>
        <v/>
      </c>
      <c r="X171" s="174">
        <f>SUM('[6]Plan de Acción Final'!$L42+'[6]Plan de Acción Final'!$O42+'[6]Plan de Acción Final'!$R42+'[6]Plan de Acción Final'!$U42)</f>
        <v>0</v>
      </c>
      <c r="Y171" s="164"/>
      <c r="Z171" s="164"/>
      <c r="AA171" s="164"/>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row>
    <row r="172" spans="1:67" s="165" customFormat="1" ht="58.5" customHeight="1" x14ac:dyDescent="0.2">
      <c r="A172" s="169" t="s">
        <v>185</v>
      </c>
      <c r="B172" s="170" t="s">
        <v>903</v>
      </c>
      <c r="C172" s="170" t="s">
        <v>182</v>
      </c>
      <c r="D172" s="171" t="s">
        <v>220</v>
      </c>
      <c r="E172" s="239" t="s">
        <v>42</v>
      </c>
      <c r="F172" s="176" t="s">
        <v>67</v>
      </c>
      <c r="G172" s="176" t="s">
        <v>538</v>
      </c>
      <c r="H172" s="239" t="s">
        <v>539</v>
      </c>
      <c r="I172" s="239"/>
      <c r="J172" s="188" t="s">
        <v>250</v>
      </c>
      <c r="K172" s="180" t="s">
        <v>540</v>
      </c>
      <c r="L172" s="182">
        <v>100</v>
      </c>
      <c r="M172" s="182"/>
      <c r="N172" s="181" t="str">
        <f>IF(OR(Tabla3[[#This Row],[META PROGRAMADA]]="",Tabla3[[#This Row],[META ALCANZADA]]=""),"",Tabla3[[#This Row],[META ALCANZADA]]/Tabla3[[#This Row],[META PROGRAMADA]])</f>
        <v/>
      </c>
      <c r="O172" s="182">
        <v>100</v>
      </c>
      <c r="P172" s="182"/>
      <c r="Q172" s="181" t="str">
        <f>IF(OR(Tabla3[[#This Row],[META PROGRAMADA2]]="",Tabla3[[#This Row],[META ALCANZADA2]]=""),"",Tabla3[[#This Row],[META ALCANZADA2]]/Tabla3[[#This Row],[META PROGRAMADA2]])</f>
        <v/>
      </c>
      <c r="R172" s="182">
        <v>100</v>
      </c>
      <c r="S172" s="182"/>
      <c r="T172" s="181" t="str">
        <f>IF(OR(Tabla3[[#This Row],[META PROGRAMADA3]]="",Tabla3[[#This Row],[META ALCANZADA3]]=""),"",Tabla3[[#This Row],[META ALCANZADA3]]/Tabla3[[#This Row],[META PROGRAMADA3]])</f>
        <v/>
      </c>
      <c r="U172" s="182">
        <v>100</v>
      </c>
      <c r="V172" s="182"/>
      <c r="W172" s="181" t="str">
        <f>IF(OR(Tabla3[[#This Row],[META PROGRAMADA4]]="",Tabla3[[#This Row],[META ALCANZADA4]]=""),"",Tabla3[[#This Row],[META ALCANZADA4]]/Tabla3[[#This Row],[META PROGRAMADA4]])</f>
        <v/>
      </c>
      <c r="X172" s="174">
        <f>SUM('[6]Plan de Acción Final'!$L43+'[6]Plan de Acción Final'!$O43+'[6]Plan de Acción Final'!$R43+'[6]Plan de Acción Final'!$U43)</f>
        <v>0</v>
      </c>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row>
    <row r="173" spans="1:67" s="152" customFormat="1" ht="58.5" customHeight="1" x14ac:dyDescent="0.2">
      <c r="A173" s="169" t="s">
        <v>184</v>
      </c>
      <c r="B173" s="170" t="s">
        <v>319</v>
      </c>
      <c r="C173" s="170" t="s">
        <v>278</v>
      </c>
      <c r="D173" s="171" t="s">
        <v>221</v>
      </c>
      <c r="E173" s="239" t="s">
        <v>43</v>
      </c>
      <c r="F173" s="176" t="s">
        <v>67</v>
      </c>
      <c r="G173" s="176" t="s">
        <v>802</v>
      </c>
      <c r="H173" s="231" t="s">
        <v>823</v>
      </c>
      <c r="I173" s="239"/>
      <c r="J173" s="188" t="s">
        <v>251</v>
      </c>
      <c r="K173" s="180" t="s">
        <v>803</v>
      </c>
      <c r="L173" s="181">
        <v>1</v>
      </c>
      <c r="M173" s="181">
        <v>1</v>
      </c>
      <c r="N173" s="181">
        <f>IF(OR(Tabla3[[#This Row],[META PROGRAMADA]]="",Tabla3[[#This Row],[META ALCANZADA]]=""),"",Tabla3[[#This Row],[META ALCANZADA]]/Tabla3[[#This Row],[META PROGRAMADA]])</f>
        <v>1</v>
      </c>
      <c r="O173" s="181">
        <v>1</v>
      </c>
      <c r="P173" s="182"/>
      <c r="Q173" s="181" t="str">
        <f>IF(OR(Tabla3[[#This Row],[META PROGRAMADA2]]="",Tabla3[[#This Row],[META ALCANZADA2]]=""),"",Tabla3[[#This Row],[META ALCANZADA2]]/Tabla3[[#This Row],[META PROGRAMADA2]])</f>
        <v/>
      </c>
      <c r="R173" s="181">
        <v>1</v>
      </c>
      <c r="S173" s="182"/>
      <c r="T173" s="181" t="str">
        <f>IF(OR(Tabla3[[#This Row],[META PROGRAMADA3]]="",Tabla3[[#This Row],[META ALCANZADA3]]=""),"",Tabla3[[#This Row],[META ALCANZADA3]]/Tabla3[[#This Row],[META PROGRAMADA3]])</f>
        <v/>
      </c>
      <c r="U173" s="181">
        <v>1</v>
      </c>
      <c r="V173" s="181"/>
      <c r="W173" s="181" t="str">
        <f>IF(OR(Tabla3[[#This Row],[META PROGRAMADA4]]="",Tabla3[[#This Row],[META ALCANZADA4]]=""),"",Tabla3[[#This Row],[META ALCANZADA4]]/Tabla3[[#This Row],[META PROGRAMADA4]])</f>
        <v/>
      </c>
      <c r="X173" s="150">
        <v>1</v>
      </c>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row>
    <row r="174" spans="1:67" s="165" customFormat="1" ht="58.5" customHeight="1" x14ac:dyDescent="0.2">
      <c r="A174" s="169" t="s">
        <v>184</v>
      </c>
      <c r="B174" s="170" t="s">
        <v>319</v>
      </c>
      <c r="C174" s="170" t="s">
        <v>279</v>
      </c>
      <c r="D174" s="171" t="s">
        <v>221</v>
      </c>
      <c r="E174" s="239" t="s">
        <v>43</v>
      </c>
      <c r="F174" s="176" t="s">
        <v>67</v>
      </c>
      <c r="G174" s="176" t="s">
        <v>802</v>
      </c>
      <c r="H174" s="231" t="s">
        <v>823</v>
      </c>
      <c r="I174" s="239"/>
      <c r="J174" s="188" t="s">
        <v>251</v>
      </c>
      <c r="K174" s="180" t="s">
        <v>803</v>
      </c>
      <c r="L174" s="181">
        <v>1</v>
      </c>
      <c r="M174" s="181">
        <v>1</v>
      </c>
      <c r="N174" s="181">
        <f>IF(OR(Tabla3[[#This Row],[META PROGRAMADA]]="",Tabla3[[#This Row],[META ALCANZADA]]=""),"",Tabla3[[#This Row],[META ALCANZADA]]/Tabla3[[#This Row],[META PROGRAMADA]])</f>
        <v>1</v>
      </c>
      <c r="O174" s="181">
        <v>1</v>
      </c>
      <c r="P174" s="182"/>
      <c r="Q174" s="181" t="str">
        <f>IF(OR(Tabla3[[#This Row],[META PROGRAMADA2]]="",Tabla3[[#This Row],[META ALCANZADA2]]=""),"",Tabla3[[#This Row],[META ALCANZADA2]]/Tabla3[[#This Row],[META PROGRAMADA2]])</f>
        <v/>
      </c>
      <c r="R174" s="181">
        <v>1</v>
      </c>
      <c r="S174" s="182"/>
      <c r="T174" s="181" t="str">
        <f>IF(OR(Tabla3[[#This Row],[META PROGRAMADA3]]="",Tabla3[[#This Row],[META ALCANZADA3]]=""),"",Tabla3[[#This Row],[META ALCANZADA3]]/Tabla3[[#This Row],[META PROGRAMADA3]])</f>
        <v/>
      </c>
      <c r="U174" s="181">
        <v>1</v>
      </c>
      <c r="V174" s="181"/>
      <c r="W174" s="181" t="str">
        <f>IF(OR(Tabla3[[#This Row],[META PROGRAMADA4]]="",Tabla3[[#This Row],[META ALCANZADA4]]=""),"",Tabla3[[#This Row],[META ALCANZADA4]]/Tabla3[[#This Row],[META PROGRAMADA4]])</f>
        <v/>
      </c>
      <c r="X174" s="174">
        <v>1</v>
      </c>
      <c r="Y174" s="164"/>
      <c r="Z174" s="164"/>
      <c r="AA174" s="164"/>
      <c r="AB174" s="164"/>
      <c r="AC174" s="164"/>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4"/>
      <c r="AY174" s="164"/>
      <c r="AZ174" s="164"/>
      <c r="BA174" s="164"/>
      <c r="BB174" s="164"/>
      <c r="BC174" s="164"/>
      <c r="BD174" s="164"/>
      <c r="BE174" s="164"/>
      <c r="BF174" s="164"/>
      <c r="BG174" s="164"/>
      <c r="BH174" s="164"/>
      <c r="BI174" s="164"/>
      <c r="BJ174" s="164"/>
      <c r="BK174" s="164"/>
      <c r="BL174" s="164"/>
      <c r="BM174" s="164"/>
      <c r="BN174" s="164"/>
      <c r="BO174" s="164"/>
    </row>
    <row r="175" spans="1:67" s="165" customFormat="1" ht="58.5" customHeight="1" x14ac:dyDescent="0.2">
      <c r="A175" s="169" t="s">
        <v>184</v>
      </c>
      <c r="B175" s="170" t="s">
        <v>319</v>
      </c>
      <c r="C175" s="170" t="s">
        <v>280</v>
      </c>
      <c r="D175" s="171" t="s">
        <v>221</v>
      </c>
      <c r="E175" s="239" t="s">
        <v>43</v>
      </c>
      <c r="F175" s="176" t="s">
        <v>67</v>
      </c>
      <c r="G175" s="176" t="s">
        <v>802</v>
      </c>
      <c r="H175" s="231" t="s">
        <v>823</v>
      </c>
      <c r="I175" s="239"/>
      <c r="J175" s="188" t="s">
        <v>251</v>
      </c>
      <c r="K175" s="180" t="s">
        <v>803</v>
      </c>
      <c r="L175" s="181">
        <v>1</v>
      </c>
      <c r="M175" s="181">
        <v>1</v>
      </c>
      <c r="N175" s="181">
        <f>IF(OR(Tabla3[[#This Row],[META PROGRAMADA]]="",Tabla3[[#This Row],[META ALCANZADA]]=""),"",Tabla3[[#This Row],[META ALCANZADA]]/Tabla3[[#This Row],[META PROGRAMADA]])</f>
        <v>1</v>
      </c>
      <c r="O175" s="181">
        <v>1</v>
      </c>
      <c r="P175" s="181"/>
      <c r="Q175" s="181" t="str">
        <f>IF(OR(Tabla3[[#This Row],[META PROGRAMADA2]]="",Tabla3[[#This Row],[META ALCANZADA2]]=""),"",Tabla3[[#This Row],[META ALCANZADA2]]/Tabla3[[#This Row],[META PROGRAMADA2]])</f>
        <v/>
      </c>
      <c r="R175" s="181">
        <v>1</v>
      </c>
      <c r="S175" s="144"/>
      <c r="T175" s="181" t="str">
        <f>IF(OR(Tabla3[[#This Row],[META PROGRAMADA3]]="",Tabla3[[#This Row],[META ALCANZADA3]]=""),"",Tabla3[[#This Row],[META ALCANZADA3]]/Tabla3[[#This Row],[META PROGRAMADA3]])</f>
        <v/>
      </c>
      <c r="U175" s="181">
        <v>1</v>
      </c>
      <c r="V175" s="181"/>
      <c r="W175" s="181" t="str">
        <f>IF(OR(Tabla3[[#This Row],[META PROGRAMADA4]]="",Tabla3[[#This Row],[META ALCANZADA4]]=""),"",Tabla3[[#This Row],[META ALCANZADA4]]/Tabla3[[#This Row],[META PROGRAMADA4]])</f>
        <v/>
      </c>
      <c r="X175" s="174">
        <v>1</v>
      </c>
      <c r="Y175" s="164"/>
      <c r="Z175" s="164"/>
      <c r="AA175" s="164"/>
      <c r="AB175" s="164"/>
      <c r="AC175" s="164"/>
      <c r="AD175" s="164"/>
      <c r="AE175" s="164"/>
      <c r="AF175" s="164"/>
      <c r="AG175" s="164"/>
      <c r="AH175" s="164"/>
      <c r="AI175" s="164"/>
      <c r="AJ175" s="164"/>
      <c r="AK175" s="164"/>
      <c r="AL175" s="164"/>
      <c r="AM175" s="164"/>
      <c r="AN175" s="164"/>
      <c r="AO175" s="164"/>
      <c r="AP175" s="164"/>
      <c r="AQ175" s="164"/>
      <c r="AR175" s="164"/>
      <c r="AS175" s="164"/>
      <c r="AT175" s="164"/>
      <c r="AU175" s="164"/>
      <c r="AV175" s="164"/>
      <c r="AW175" s="164"/>
      <c r="AX175" s="164"/>
      <c r="AY175" s="164"/>
      <c r="AZ175" s="164"/>
      <c r="BA175" s="164"/>
      <c r="BB175" s="164"/>
      <c r="BC175" s="164"/>
      <c r="BD175" s="164"/>
      <c r="BE175" s="164"/>
      <c r="BF175" s="164"/>
      <c r="BG175" s="164"/>
      <c r="BH175" s="164"/>
      <c r="BI175" s="164"/>
      <c r="BJ175" s="164"/>
      <c r="BK175" s="164"/>
      <c r="BL175" s="164"/>
      <c r="BM175" s="164"/>
      <c r="BN175" s="164"/>
      <c r="BO175" s="164"/>
    </row>
    <row r="176" spans="1:67" s="165" customFormat="1" ht="58.5" customHeight="1" x14ac:dyDescent="0.2">
      <c r="A176" s="169" t="s">
        <v>184</v>
      </c>
      <c r="B176" s="170" t="s">
        <v>319</v>
      </c>
      <c r="C176" s="170" t="s">
        <v>848</v>
      </c>
      <c r="D176" s="171" t="s">
        <v>221</v>
      </c>
      <c r="E176" s="239" t="s">
        <v>43</v>
      </c>
      <c r="F176" s="176" t="s">
        <v>67</v>
      </c>
      <c r="G176" s="176" t="s">
        <v>802</v>
      </c>
      <c r="H176" s="231" t="s">
        <v>823</v>
      </c>
      <c r="I176" s="239"/>
      <c r="J176" s="188" t="s">
        <v>251</v>
      </c>
      <c r="K176" s="180" t="s">
        <v>803</v>
      </c>
      <c r="L176" s="181">
        <v>1</v>
      </c>
      <c r="M176" s="181">
        <v>1</v>
      </c>
      <c r="N176" s="181">
        <f>IF(OR(Tabla3[[#This Row],[META PROGRAMADA]]="",Tabla3[[#This Row],[META ALCANZADA]]=""),"",Tabla3[[#This Row],[META ALCANZADA]]/Tabla3[[#This Row],[META PROGRAMADA]])</f>
        <v>1</v>
      </c>
      <c r="O176" s="181">
        <v>1</v>
      </c>
      <c r="P176" s="181"/>
      <c r="Q176" s="181" t="str">
        <f>IF(OR(Tabla3[[#This Row],[META PROGRAMADA2]]="",Tabla3[[#This Row],[META ALCANZADA2]]=""),"",Tabla3[[#This Row],[META ALCANZADA2]]/Tabla3[[#This Row],[META PROGRAMADA2]])</f>
        <v/>
      </c>
      <c r="R176" s="181">
        <v>1</v>
      </c>
      <c r="S176" s="144"/>
      <c r="T176" s="181" t="str">
        <f>IF(OR(Tabla3[[#This Row],[META PROGRAMADA3]]="",Tabla3[[#This Row],[META ALCANZADA3]]=""),"",Tabla3[[#This Row],[META ALCANZADA3]]/Tabla3[[#This Row],[META PROGRAMADA3]])</f>
        <v/>
      </c>
      <c r="U176" s="181">
        <v>1</v>
      </c>
      <c r="V176" s="181"/>
      <c r="W176" s="181" t="str">
        <f>IF(OR(Tabla3[[#This Row],[META PROGRAMADA4]]="",Tabla3[[#This Row],[META ALCANZADA4]]=""),"",Tabla3[[#This Row],[META ALCANZADA4]]/Tabla3[[#This Row],[META PROGRAMADA4]])</f>
        <v/>
      </c>
      <c r="X176" s="174">
        <v>1</v>
      </c>
      <c r="Y176" s="164"/>
      <c r="Z176" s="164"/>
      <c r="AA176" s="164"/>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c r="AV176" s="164"/>
      <c r="AW176" s="164"/>
      <c r="AX176" s="164"/>
      <c r="AY176" s="164"/>
      <c r="AZ176" s="164"/>
      <c r="BA176" s="164"/>
      <c r="BB176" s="164"/>
      <c r="BC176" s="164"/>
      <c r="BD176" s="164"/>
      <c r="BE176" s="164"/>
      <c r="BF176" s="164"/>
      <c r="BG176" s="164"/>
      <c r="BH176" s="164"/>
      <c r="BI176" s="164"/>
      <c r="BJ176" s="164"/>
      <c r="BK176" s="164"/>
      <c r="BL176" s="164"/>
      <c r="BM176" s="164"/>
      <c r="BN176" s="164"/>
      <c r="BO176" s="164"/>
    </row>
    <row r="177" spans="1:67" s="165" customFormat="1" ht="58.5" customHeight="1" x14ac:dyDescent="0.2">
      <c r="A177" s="169" t="s">
        <v>184</v>
      </c>
      <c r="B177" s="170" t="s">
        <v>319</v>
      </c>
      <c r="C177" s="170" t="s">
        <v>282</v>
      </c>
      <c r="D177" s="171" t="s">
        <v>221</v>
      </c>
      <c r="E177" s="239" t="s">
        <v>43</v>
      </c>
      <c r="F177" s="176" t="s">
        <v>67</v>
      </c>
      <c r="G177" s="176" t="s">
        <v>802</v>
      </c>
      <c r="H177" s="231" t="s">
        <v>823</v>
      </c>
      <c r="I177" s="239"/>
      <c r="J177" s="188" t="s">
        <v>251</v>
      </c>
      <c r="K177" s="180" t="s">
        <v>803</v>
      </c>
      <c r="L177" s="181">
        <v>1</v>
      </c>
      <c r="M177" s="181">
        <v>1</v>
      </c>
      <c r="N177" s="181">
        <f>IF(OR(Tabla3[[#This Row],[META PROGRAMADA]]="",Tabla3[[#This Row],[META ALCANZADA]]=""),"",Tabla3[[#This Row],[META ALCANZADA]]/Tabla3[[#This Row],[META PROGRAMADA]])</f>
        <v>1</v>
      </c>
      <c r="O177" s="181">
        <v>1</v>
      </c>
      <c r="P177" s="181"/>
      <c r="Q177" s="181" t="str">
        <f>IF(OR(Tabla3[[#This Row],[META PROGRAMADA2]]="",Tabla3[[#This Row],[META ALCANZADA2]]=""),"",Tabla3[[#This Row],[META ALCANZADA2]]/Tabla3[[#This Row],[META PROGRAMADA2]])</f>
        <v/>
      </c>
      <c r="R177" s="181">
        <v>1</v>
      </c>
      <c r="S177" s="144"/>
      <c r="T177" s="181" t="str">
        <f>IF(OR(Tabla3[[#This Row],[META PROGRAMADA3]]="",Tabla3[[#This Row],[META ALCANZADA3]]=""),"",Tabla3[[#This Row],[META ALCANZADA3]]/Tabla3[[#This Row],[META PROGRAMADA3]])</f>
        <v/>
      </c>
      <c r="U177" s="181">
        <v>1</v>
      </c>
      <c r="V177" s="181"/>
      <c r="W177" s="181" t="str">
        <f>IF(OR(Tabla3[[#This Row],[META PROGRAMADA4]]="",Tabla3[[#This Row],[META ALCANZADA4]]=""),"",Tabla3[[#This Row],[META ALCANZADA4]]/Tabla3[[#This Row],[META PROGRAMADA4]])</f>
        <v/>
      </c>
      <c r="X177" s="174">
        <v>1</v>
      </c>
      <c r="Y177" s="164"/>
      <c r="Z177" s="164"/>
      <c r="AA177" s="164"/>
      <c r="AB177" s="164"/>
      <c r="AC177" s="164"/>
      <c r="AD177" s="164"/>
      <c r="AE177" s="164"/>
      <c r="AF177" s="164"/>
      <c r="AG177" s="164"/>
      <c r="AH177" s="164"/>
      <c r="AI177" s="164"/>
      <c r="AJ177" s="164"/>
      <c r="AK177" s="164"/>
      <c r="AL177" s="164"/>
      <c r="AM177" s="164"/>
      <c r="AN177" s="164"/>
      <c r="AO177" s="164"/>
      <c r="AP177" s="164"/>
      <c r="AQ177" s="164"/>
      <c r="AR177" s="164"/>
      <c r="AS177" s="164"/>
      <c r="AT177" s="164"/>
      <c r="AU177" s="164"/>
      <c r="AV177" s="164"/>
      <c r="AW177" s="164"/>
      <c r="AX177" s="164"/>
      <c r="AY177" s="164"/>
      <c r="AZ177" s="164"/>
      <c r="BA177" s="164"/>
      <c r="BB177" s="164"/>
      <c r="BC177" s="164"/>
      <c r="BD177" s="164"/>
      <c r="BE177" s="164"/>
      <c r="BF177" s="164"/>
      <c r="BG177" s="164"/>
      <c r="BH177" s="164"/>
      <c r="BI177" s="164"/>
      <c r="BJ177" s="164"/>
      <c r="BK177" s="164"/>
      <c r="BL177" s="164"/>
      <c r="BM177" s="164"/>
      <c r="BN177" s="164"/>
      <c r="BO177" s="164"/>
    </row>
    <row r="178" spans="1:67" s="165" customFormat="1" ht="58.5" customHeight="1" x14ac:dyDescent="0.2">
      <c r="A178" s="169" t="s">
        <v>184</v>
      </c>
      <c r="B178" s="170" t="s">
        <v>319</v>
      </c>
      <c r="C178" s="170" t="s">
        <v>283</v>
      </c>
      <c r="D178" s="171" t="s">
        <v>221</v>
      </c>
      <c r="E178" s="239" t="s">
        <v>43</v>
      </c>
      <c r="F178" s="176" t="s">
        <v>67</v>
      </c>
      <c r="G178" s="176" t="s">
        <v>802</v>
      </c>
      <c r="H178" s="231" t="s">
        <v>823</v>
      </c>
      <c r="I178" s="239"/>
      <c r="J178" s="188" t="s">
        <v>251</v>
      </c>
      <c r="K178" s="180" t="s">
        <v>803</v>
      </c>
      <c r="L178" s="181">
        <v>1</v>
      </c>
      <c r="M178" s="181">
        <v>1</v>
      </c>
      <c r="N178" s="181">
        <f>IF(OR(Tabla3[[#This Row],[META PROGRAMADA]]="",Tabla3[[#This Row],[META ALCANZADA]]=""),"",Tabla3[[#This Row],[META ALCANZADA]]/Tabla3[[#This Row],[META PROGRAMADA]])</f>
        <v>1</v>
      </c>
      <c r="O178" s="181">
        <v>1</v>
      </c>
      <c r="P178" s="181"/>
      <c r="Q178" s="181" t="str">
        <f>IF(OR(Tabla3[[#This Row],[META PROGRAMADA2]]="",Tabla3[[#This Row],[META ALCANZADA2]]=""),"",Tabla3[[#This Row],[META ALCANZADA2]]/Tabla3[[#This Row],[META PROGRAMADA2]])</f>
        <v/>
      </c>
      <c r="R178" s="181">
        <v>1</v>
      </c>
      <c r="S178" s="144"/>
      <c r="T178" s="181" t="str">
        <f>IF(OR(Tabla3[[#This Row],[META PROGRAMADA3]]="",Tabla3[[#This Row],[META ALCANZADA3]]=""),"",Tabla3[[#This Row],[META ALCANZADA3]]/Tabla3[[#This Row],[META PROGRAMADA3]])</f>
        <v/>
      </c>
      <c r="U178" s="181">
        <v>1</v>
      </c>
      <c r="V178" s="181"/>
      <c r="W178" s="181" t="str">
        <f>IF(OR(Tabla3[[#This Row],[META PROGRAMADA4]]="",Tabla3[[#This Row],[META ALCANZADA4]]=""),"",Tabla3[[#This Row],[META ALCANZADA4]]/Tabla3[[#This Row],[META PROGRAMADA4]])</f>
        <v/>
      </c>
      <c r="X178" s="174">
        <v>1</v>
      </c>
      <c r="Y178" s="164"/>
      <c r="Z178" s="164"/>
      <c r="AA178" s="164"/>
      <c r="AB178" s="164"/>
      <c r="AC178" s="164"/>
      <c r="AD178" s="164"/>
      <c r="AE178" s="164"/>
      <c r="AF178" s="164"/>
      <c r="AG178" s="164"/>
      <c r="AH178" s="164"/>
      <c r="AI178" s="164"/>
      <c r="AJ178" s="164"/>
      <c r="AK178" s="164"/>
      <c r="AL178" s="164"/>
      <c r="AM178" s="164"/>
      <c r="AN178" s="164"/>
      <c r="AO178" s="164"/>
      <c r="AP178" s="164"/>
      <c r="AQ178" s="164"/>
      <c r="AR178" s="164"/>
      <c r="AS178" s="164"/>
      <c r="AT178" s="164"/>
      <c r="AU178" s="164"/>
      <c r="AV178" s="164"/>
      <c r="AW178" s="164"/>
      <c r="AX178" s="164"/>
      <c r="AY178" s="164"/>
      <c r="AZ178" s="164"/>
      <c r="BA178" s="164"/>
      <c r="BB178" s="164"/>
      <c r="BC178" s="164"/>
      <c r="BD178" s="164"/>
      <c r="BE178" s="164"/>
      <c r="BF178" s="164"/>
      <c r="BG178" s="164"/>
      <c r="BH178" s="164"/>
      <c r="BI178" s="164"/>
      <c r="BJ178" s="164"/>
      <c r="BK178" s="164"/>
      <c r="BL178" s="164"/>
      <c r="BM178" s="164"/>
      <c r="BN178" s="164"/>
      <c r="BO178" s="164"/>
    </row>
    <row r="179" spans="1:67" s="152" customFormat="1" ht="58.5" customHeight="1" x14ac:dyDescent="0.2">
      <c r="A179" s="169" t="s">
        <v>184</v>
      </c>
      <c r="B179" s="170" t="s">
        <v>319</v>
      </c>
      <c r="C179" s="170" t="s">
        <v>281</v>
      </c>
      <c r="D179" s="171" t="s">
        <v>222</v>
      </c>
      <c r="E179" s="239" t="s">
        <v>32</v>
      </c>
      <c r="F179" s="240" t="s">
        <v>85</v>
      </c>
      <c r="G179" s="239" t="s">
        <v>359</v>
      </c>
      <c r="H179" s="239" t="s">
        <v>360</v>
      </c>
      <c r="I179" s="239"/>
      <c r="J179" s="188" t="s">
        <v>245</v>
      </c>
      <c r="K179" s="180" t="s">
        <v>361</v>
      </c>
      <c r="L179" s="182"/>
      <c r="M179" s="182"/>
      <c r="N179" s="181" t="str">
        <f>IF(OR(Tabla3[[#This Row],[META PROGRAMADA]]="",Tabla3[[#This Row],[META ALCANZADA]]=""),"",Tabla3[[#This Row],[META ALCANZADA]]/Tabla3[[#This Row],[META PROGRAMADA]])</f>
        <v/>
      </c>
      <c r="O179" s="181">
        <v>1</v>
      </c>
      <c r="P179" s="181"/>
      <c r="Q179" s="181" t="str">
        <f>IF(OR(Tabla3[[#This Row],[META PROGRAMADA2]]="",Tabla3[[#This Row],[META ALCANZADA2]]=""),"",Tabla3[[#This Row],[META ALCANZADA2]]/Tabla3[[#This Row],[META PROGRAMADA2]])</f>
        <v/>
      </c>
      <c r="R179" s="144"/>
      <c r="S179" s="144"/>
      <c r="T179" s="181" t="str">
        <f>IF(OR(Tabla3[[#This Row],[META PROGRAMADA3]]="",Tabla3[[#This Row],[META ALCANZADA3]]=""),"",Tabla3[[#This Row],[META ALCANZADA3]]/Tabla3[[#This Row],[META PROGRAMADA3]])</f>
        <v/>
      </c>
      <c r="U179" s="144"/>
      <c r="V179" s="144"/>
      <c r="W179" s="181" t="str">
        <f>IF(OR(Tabla3[[#This Row],[META PROGRAMADA4]]="",Tabla3[[#This Row],[META ALCANZADA4]]=""),"",Tabla3[[#This Row],[META ALCANZADA4]]/Tabla3[[#This Row],[META PROGRAMADA4]])</f>
        <v/>
      </c>
      <c r="X179" s="203">
        <v>1</v>
      </c>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row>
    <row r="180" spans="1:67" ht="58.5" customHeight="1" x14ac:dyDescent="0.2">
      <c r="A180" s="184" t="s">
        <v>184</v>
      </c>
      <c r="B180" s="171" t="s">
        <v>319</v>
      </c>
      <c r="C180" s="170" t="s">
        <v>280</v>
      </c>
      <c r="D180" s="171" t="s">
        <v>222</v>
      </c>
      <c r="E180" s="239" t="s">
        <v>32</v>
      </c>
      <c r="F180" s="240" t="s">
        <v>85</v>
      </c>
      <c r="G180" s="106" t="s">
        <v>317</v>
      </c>
      <c r="H180" s="239" t="s">
        <v>318</v>
      </c>
      <c r="I180" s="239"/>
      <c r="J180" s="188" t="s">
        <v>245</v>
      </c>
      <c r="K180" s="180" t="s">
        <v>361</v>
      </c>
      <c r="L180" s="182"/>
      <c r="M180" s="182"/>
      <c r="N180" s="181" t="str">
        <f>IF(OR(Tabla3[[#This Row],[META PROGRAMADA]]="",Tabla3[[#This Row],[META ALCANZADA]]=""),"",Tabla3[[#This Row],[META ALCANZADA]]/Tabla3[[#This Row],[META PROGRAMADA]])</f>
        <v/>
      </c>
      <c r="O180" s="182">
        <v>1</v>
      </c>
      <c r="P180" s="182"/>
      <c r="Q180" s="181" t="str">
        <f>IF(OR(Tabla3[[#This Row],[META PROGRAMADA2]]="",Tabla3[[#This Row],[META ALCANZADA2]]=""),"",Tabla3[[#This Row],[META ALCANZADA2]]/Tabla3[[#This Row],[META PROGRAMADA2]])</f>
        <v/>
      </c>
      <c r="R180" s="182"/>
      <c r="S180" s="182"/>
      <c r="T180" s="181" t="str">
        <f>IF(OR(Tabla3[[#This Row],[META PROGRAMADA3]]="",Tabla3[[#This Row],[META ALCANZADA3]]=""),"",Tabla3[[#This Row],[META ALCANZADA3]]/Tabla3[[#This Row],[META PROGRAMADA3]])</f>
        <v/>
      </c>
      <c r="U180" s="182"/>
      <c r="V180" s="182"/>
      <c r="W180" s="181" t="str">
        <f>IF(OR(Tabla3[[#This Row],[META PROGRAMADA4]]="",Tabla3[[#This Row],[META ALCANZADA4]]=""),"",Tabla3[[#This Row],[META ALCANZADA4]]/Tabla3[[#This Row],[META PROGRAMADA4]])</f>
        <v/>
      </c>
      <c r="X180" s="174">
        <v>1</v>
      </c>
      <c r="BO180" s="7"/>
    </row>
    <row r="181" spans="1:67" ht="58.5" customHeight="1" x14ac:dyDescent="0.2">
      <c r="A181" s="184" t="s">
        <v>184</v>
      </c>
      <c r="B181" s="170" t="s">
        <v>319</v>
      </c>
      <c r="C181" s="170" t="s">
        <v>153</v>
      </c>
      <c r="D181" s="171" t="s">
        <v>222</v>
      </c>
      <c r="E181" s="239" t="s">
        <v>32</v>
      </c>
      <c r="F181" s="176" t="s">
        <v>85</v>
      </c>
      <c r="G181" s="106" t="s">
        <v>320</v>
      </c>
      <c r="H181" s="239" t="s">
        <v>321</v>
      </c>
      <c r="I181" s="239"/>
      <c r="J181" s="188" t="s">
        <v>254</v>
      </c>
      <c r="K181" s="180" t="s">
        <v>362</v>
      </c>
      <c r="L181" s="182"/>
      <c r="M181" s="182"/>
      <c r="N181" s="181" t="str">
        <f>IF(OR(Tabla3[[#This Row],[META PROGRAMADA]]="",Tabla3[[#This Row],[META ALCANZADA]]=""),"",Tabla3[[#This Row],[META ALCANZADA]]/Tabla3[[#This Row],[META PROGRAMADA]])</f>
        <v/>
      </c>
      <c r="O181" s="182">
        <v>1</v>
      </c>
      <c r="P181" s="182"/>
      <c r="Q181" s="181" t="str">
        <f>IF(OR(Tabla3[[#This Row],[META PROGRAMADA2]]="",Tabla3[[#This Row],[META ALCANZADA2]]=""),"",Tabla3[[#This Row],[META ALCANZADA2]]/Tabla3[[#This Row],[META PROGRAMADA2]])</f>
        <v/>
      </c>
      <c r="R181" s="182">
        <v>1</v>
      </c>
      <c r="S181" s="182"/>
      <c r="T181" s="181" t="str">
        <f>IF(OR(Tabla3[[#This Row],[META PROGRAMADA3]]="",Tabla3[[#This Row],[META ALCANZADA3]]=""),"",Tabla3[[#This Row],[META ALCANZADA3]]/Tabla3[[#This Row],[META PROGRAMADA3]])</f>
        <v/>
      </c>
      <c r="U181" s="182">
        <v>1</v>
      </c>
      <c r="V181" s="182"/>
      <c r="W181" s="181" t="str">
        <f>IF(OR(Tabla3[[#This Row],[META PROGRAMADA4]]="",Tabla3[[#This Row],[META ALCANZADA4]]=""),"",Tabla3[[#This Row],[META ALCANZADA4]]/Tabla3[[#This Row],[META PROGRAMADA4]])</f>
        <v/>
      </c>
      <c r="X181" s="174">
        <v>3</v>
      </c>
      <c r="BO181" s="7"/>
    </row>
    <row r="182" spans="1:67" ht="58.5" customHeight="1" x14ac:dyDescent="0.2">
      <c r="A182" s="184" t="s">
        <v>184</v>
      </c>
      <c r="B182" s="170" t="s">
        <v>319</v>
      </c>
      <c r="C182" s="170" t="s">
        <v>262</v>
      </c>
      <c r="D182" s="171" t="s">
        <v>222</v>
      </c>
      <c r="E182" s="239" t="s">
        <v>32</v>
      </c>
      <c r="F182" s="176" t="s">
        <v>85</v>
      </c>
      <c r="G182" s="106" t="s">
        <v>554</v>
      </c>
      <c r="H182" s="239" t="s">
        <v>617</v>
      </c>
      <c r="I182" s="239"/>
      <c r="J182" s="188" t="s">
        <v>254</v>
      </c>
      <c r="K182" s="180" t="s">
        <v>362</v>
      </c>
      <c r="L182" s="182"/>
      <c r="M182" s="182"/>
      <c r="N182" s="181" t="str">
        <f>IF(OR(Tabla3[[#This Row],[META PROGRAMADA]]="",Tabla3[[#This Row],[META ALCANZADA]]=""),"",Tabla3[[#This Row],[META ALCANZADA]]/Tabla3[[#This Row],[META PROGRAMADA]])</f>
        <v/>
      </c>
      <c r="O182" s="182">
        <v>825</v>
      </c>
      <c r="P182" s="182"/>
      <c r="Q182" s="181" t="str">
        <f>IF(OR(Tabla3[[#This Row],[META PROGRAMADA2]]="",Tabla3[[#This Row],[META ALCANZADA2]]=""),"",Tabla3[[#This Row],[META ALCANZADA2]]/Tabla3[[#This Row],[META PROGRAMADA2]])</f>
        <v/>
      </c>
      <c r="R182" s="182">
        <v>825</v>
      </c>
      <c r="S182" s="182"/>
      <c r="T182" s="181" t="str">
        <f>IF(OR(Tabla3[[#This Row],[META PROGRAMADA3]]="",Tabla3[[#This Row],[META ALCANZADA3]]=""),"",Tabla3[[#This Row],[META ALCANZADA3]]/Tabla3[[#This Row],[META PROGRAMADA3]])</f>
        <v/>
      </c>
      <c r="U182" s="182">
        <v>825</v>
      </c>
      <c r="V182" s="182"/>
      <c r="W182" s="181" t="str">
        <f>IF(OR(Tabla3[[#This Row],[META PROGRAMADA4]]="",Tabla3[[#This Row],[META ALCANZADA4]]=""),"",Tabla3[[#This Row],[META ALCANZADA4]]/Tabla3[[#This Row],[META PROGRAMADA4]])</f>
        <v/>
      </c>
      <c r="X182" s="174">
        <v>3</v>
      </c>
      <c r="BO182" s="7"/>
    </row>
    <row r="183" spans="1:67" ht="58.5" customHeight="1" x14ac:dyDescent="0.2">
      <c r="A183" s="184" t="s">
        <v>184</v>
      </c>
      <c r="B183" s="170" t="s">
        <v>319</v>
      </c>
      <c r="C183" s="184" t="s">
        <v>157</v>
      </c>
      <c r="D183" s="171" t="s">
        <v>222</v>
      </c>
      <c r="E183" s="239" t="s">
        <v>32</v>
      </c>
      <c r="F183" s="176" t="s">
        <v>67</v>
      </c>
      <c r="G183" s="106" t="s">
        <v>825</v>
      </c>
      <c r="H183" s="239" t="s">
        <v>322</v>
      </c>
      <c r="I183" s="239"/>
      <c r="J183" s="188" t="s">
        <v>251</v>
      </c>
      <c r="K183" s="174" t="s">
        <v>921</v>
      </c>
      <c r="L183" s="182"/>
      <c r="M183" s="182"/>
      <c r="N183" s="181" t="str">
        <f>IF(OR(Tabla3[[#This Row],[META PROGRAMADA]]="",Tabla3[[#This Row],[META ALCANZADA]]=""),"",Tabla3[[#This Row],[META ALCANZADA]]/Tabla3[[#This Row],[META PROGRAMADA]])</f>
        <v/>
      </c>
      <c r="O183" s="182">
        <v>4</v>
      </c>
      <c r="P183" s="182"/>
      <c r="Q183" s="181" t="str">
        <f>IF(OR(Tabla3[[#This Row],[META PROGRAMADA2]]="",Tabla3[[#This Row],[META ALCANZADA2]]=""),"",Tabla3[[#This Row],[META ALCANZADA2]]/Tabla3[[#This Row],[META PROGRAMADA2]])</f>
        <v/>
      </c>
      <c r="R183" s="182">
        <v>4</v>
      </c>
      <c r="S183" s="182"/>
      <c r="T183" s="181" t="str">
        <f>IF(OR(Tabla3[[#This Row],[META PROGRAMADA3]]="",Tabla3[[#This Row],[META ALCANZADA3]]=""),"",Tabla3[[#This Row],[META ALCANZADA3]]/Tabla3[[#This Row],[META PROGRAMADA3]])</f>
        <v/>
      </c>
      <c r="U183" s="182">
        <v>4</v>
      </c>
      <c r="V183" s="182"/>
      <c r="W183" s="181" t="str">
        <f>IF(OR(Tabla3[[#This Row],[META PROGRAMADA4]]="",Tabla3[[#This Row],[META ALCANZADA4]]=""),"",Tabla3[[#This Row],[META ALCANZADA4]]/Tabla3[[#This Row],[META PROGRAMADA4]])</f>
        <v/>
      </c>
      <c r="X183" s="174">
        <v>12</v>
      </c>
      <c r="BO183" s="7"/>
    </row>
    <row r="184" spans="1:67" ht="58.5" customHeight="1" x14ac:dyDescent="0.2">
      <c r="A184" s="184" t="s">
        <v>184</v>
      </c>
      <c r="B184" s="170" t="s">
        <v>319</v>
      </c>
      <c r="C184" s="194" t="s">
        <v>267</v>
      </c>
      <c r="D184" s="171" t="s">
        <v>222</v>
      </c>
      <c r="E184" s="239" t="s">
        <v>32</v>
      </c>
      <c r="F184" s="176" t="s">
        <v>69</v>
      </c>
      <c r="G184" s="106" t="s">
        <v>323</v>
      </c>
      <c r="H184" s="239" t="s">
        <v>324</v>
      </c>
      <c r="I184" s="239"/>
      <c r="J184" s="188" t="s">
        <v>245</v>
      </c>
      <c r="K184" s="180" t="s">
        <v>361</v>
      </c>
      <c r="L184" s="182"/>
      <c r="M184" s="182"/>
      <c r="N184" s="181" t="str">
        <f>IF(OR(Tabla3[[#This Row],[META PROGRAMADA]]="",Tabla3[[#This Row],[META ALCANZADA]]=""),"",Tabla3[[#This Row],[META ALCANZADA]]/Tabla3[[#This Row],[META PROGRAMADA]])</f>
        <v/>
      </c>
      <c r="O184" s="182">
        <v>0.8</v>
      </c>
      <c r="P184" s="182"/>
      <c r="Q184" s="181" t="str">
        <f>IF(OR(Tabla3[[#This Row],[META PROGRAMADA2]]="",Tabla3[[#This Row],[META ALCANZADA2]]=""),"",Tabla3[[#This Row],[META ALCANZADA2]]/Tabla3[[#This Row],[META PROGRAMADA2]])</f>
        <v/>
      </c>
      <c r="R184" s="182">
        <v>0.15</v>
      </c>
      <c r="S184" s="182"/>
      <c r="T184" s="181" t="str">
        <f>IF(OR(Tabla3[[#This Row],[META PROGRAMADA3]]="",Tabla3[[#This Row],[META ALCANZADA3]]=""),"",Tabla3[[#This Row],[META ALCANZADA3]]/Tabla3[[#This Row],[META PROGRAMADA3]])</f>
        <v/>
      </c>
      <c r="U184" s="182">
        <v>0.05</v>
      </c>
      <c r="V184" s="182"/>
      <c r="W184" s="181" t="str">
        <f>IF(OR(Tabla3[[#This Row],[META PROGRAMADA4]]="",Tabla3[[#This Row],[META ALCANZADA4]]=""),"",Tabla3[[#This Row],[META ALCANZADA4]]/Tabla3[[#This Row],[META PROGRAMADA4]])</f>
        <v/>
      </c>
      <c r="X184" s="174">
        <v>1</v>
      </c>
      <c r="BO184" s="7"/>
    </row>
    <row r="185" spans="1:67" ht="58.5" customHeight="1" x14ac:dyDescent="0.2">
      <c r="A185" s="184" t="s">
        <v>184</v>
      </c>
      <c r="B185" s="170" t="s">
        <v>319</v>
      </c>
      <c r="C185" s="170" t="s">
        <v>167</v>
      </c>
      <c r="D185" s="171" t="s">
        <v>222</v>
      </c>
      <c r="E185" s="239" t="s">
        <v>32</v>
      </c>
      <c r="F185" s="176" t="s">
        <v>66</v>
      </c>
      <c r="G185" s="106" t="s">
        <v>325</v>
      </c>
      <c r="H185" s="238" t="s">
        <v>896</v>
      </c>
      <c r="I185" s="239"/>
      <c r="J185" s="188" t="s">
        <v>254</v>
      </c>
      <c r="K185" s="180" t="s">
        <v>362</v>
      </c>
      <c r="L185" s="182"/>
      <c r="M185" s="182"/>
      <c r="N185" s="181" t="str">
        <f>IF(OR(Tabla3[[#This Row],[META PROGRAMADA]]="",Tabla3[[#This Row],[META ALCANZADA]]=""),"",Tabla3[[#This Row],[META ALCANZADA]]/Tabla3[[#This Row],[META PROGRAMADA]])</f>
        <v/>
      </c>
      <c r="O185" s="182">
        <v>12</v>
      </c>
      <c r="P185" s="182"/>
      <c r="Q185" s="181" t="str">
        <f>IF(OR(Tabla3[[#This Row],[META PROGRAMADA2]]="",Tabla3[[#This Row],[META ALCANZADA2]]=""),"",Tabla3[[#This Row],[META ALCANZADA2]]/Tabla3[[#This Row],[META PROGRAMADA2]])</f>
        <v/>
      </c>
      <c r="R185" s="182">
        <v>12</v>
      </c>
      <c r="S185" s="182"/>
      <c r="T185" s="181" t="str">
        <f>IF(OR(Tabla3[[#This Row],[META PROGRAMADA3]]="",Tabla3[[#This Row],[META ALCANZADA3]]=""),"",Tabla3[[#This Row],[META ALCANZADA3]]/Tabla3[[#This Row],[META PROGRAMADA3]])</f>
        <v/>
      </c>
      <c r="U185" s="182">
        <v>12</v>
      </c>
      <c r="V185" s="182"/>
      <c r="W185" s="181" t="str">
        <f>IF(OR(Tabla3[[#This Row],[META PROGRAMADA4]]="",Tabla3[[#This Row],[META ALCANZADA4]]=""),"",Tabla3[[#This Row],[META ALCANZADA4]]/Tabla3[[#This Row],[META PROGRAMADA4]])</f>
        <v/>
      </c>
      <c r="X185" s="174">
        <v>36</v>
      </c>
      <c r="BO185" s="7"/>
    </row>
    <row r="186" spans="1:67" ht="58.5" customHeight="1" x14ac:dyDescent="0.2">
      <c r="A186" s="184" t="s">
        <v>184</v>
      </c>
      <c r="B186" s="170" t="s">
        <v>319</v>
      </c>
      <c r="C186" s="170" t="s">
        <v>170</v>
      </c>
      <c r="D186" s="171" t="s">
        <v>222</v>
      </c>
      <c r="E186" s="239" t="s">
        <v>32</v>
      </c>
      <c r="F186" s="176" t="s">
        <v>69</v>
      </c>
      <c r="G186" s="106" t="s">
        <v>326</v>
      </c>
      <c r="H186" s="239" t="s">
        <v>327</v>
      </c>
      <c r="I186" s="239"/>
      <c r="J186" s="188" t="s">
        <v>253</v>
      </c>
      <c r="K186" s="180" t="s">
        <v>363</v>
      </c>
      <c r="L186" s="250"/>
      <c r="M186" s="250"/>
      <c r="N186" s="181" t="str">
        <f>IF(OR(Tabla3[[#This Row],[META PROGRAMADA]]="",Tabla3[[#This Row],[META ALCANZADA]]=""),"",Tabla3[[#This Row],[META ALCANZADA]]/Tabla3[[#This Row],[META PROGRAMADA]])</f>
        <v/>
      </c>
      <c r="O186" s="182">
        <v>1</v>
      </c>
      <c r="P186" s="182"/>
      <c r="Q186" s="181" t="str">
        <f>IF(OR(Tabla3[[#This Row],[META PROGRAMADA2]]="",Tabla3[[#This Row],[META ALCANZADA2]]=""),"",Tabla3[[#This Row],[META ALCANZADA2]]/Tabla3[[#This Row],[META PROGRAMADA2]])</f>
        <v/>
      </c>
      <c r="R186" s="182">
        <v>1</v>
      </c>
      <c r="S186" s="182"/>
      <c r="T186" s="181" t="str">
        <f>IF(OR(Tabla3[[#This Row],[META PROGRAMADA3]]="",Tabla3[[#This Row],[META ALCANZADA3]]=""),"",Tabla3[[#This Row],[META ALCANZADA3]]/Tabla3[[#This Row],[META PROGRAMADA3]])</f>
        <v/>
      </c>
      <c r="U186" s="182">
        <v>1</v>
      </c>
      <c r="V186" s="182"/>
      <c r="W186" s="181" t="str">
        <f>IF(OR(Tabla3[[#This Row],[META PROGRAMADA4]]="",Tabla3[[#This Row],[META ALCANZADA4]]=""),"",Tabla3[[#This Row],[META ALCANZADA4]]/Tabla3[[#This Row],[META PROGRAMADA4]])</f>
        <v/>
      </c>
      <c r="X186" s="174">
        <v>3</v>
      </c>
      <c r="BO186" s="7"/>
    </row>
    <row r="187" spans="1:67" ht="58.5" customHeight="1" x14ac:dyDescent="0.2">
      <c r="A187" s="184" t="s">
        <v>184</v>
      </c>
      <c r="B187" s="170" t="s">
        <v>328</v>
      </c>
      <c r="C187" s="170" t="s">
        <v>171</v>
      </c>
      <c r="D187" s="171" t="s">
        <v>222</v>
      </c>
      <c r="E187" s="239" t="s">
        <v>32</v>
      </c>
      <c r="F187" s="176" t="s">
        <v>66</v>
      </c>
      <c r="G187" s="106" t="s">
        <v>329</v>
      </c>
      <c r="H187" s="340" t="s">
        <v>925</v>
      </c>
      <c r="I187" s="239"/>
      <c r="J187" s="188" t="s">
        <v>252</v>
      </c>
      <c r="K187" s="180" t="s">
        <v>364</v>
      </c>
      <c r="L187" s="182"/>
      <c r="M187" s="182"/>
      <c r="N187" s="181" t="str">
        <f>IF(OR(Tabla3[[#This Row],[META PROGRAMADA]]="",Tabla3[[#This Row],[META ALCANZADA]]=""),"",Tabla3[[#This Row],[META ALCANZADA]]/Tabla3[[#This Row],[META PROGRAMADA]])</f>
        <v/>
      </c>
      <c r="O187" s="182">
        <v>1</v>
      </c>
      <c r="P187" s="182"/>
      <c r="Q187" s="181" t="str">
        <f>IF(OR(Tabla3[[#This Row],[META PROGRAMADA2]]="",Tabla3[[#This Row],[META ALCANZADA2]]=""),"",Tabla3[[#This Row],[META ALCANZADA2]]/Tabla3[[#This Row],[META PROGRAMADA2]])</f>
        <v/>
      </c>
      <c r="R187" s="182"/>
      <c r="S187" s="182"/>
      <c r="T187" s="181" t="str">
        <f>IF(OR(Tabla3[[#This Row],[META PROGRAMADA3]]="",Tabla3[[#This Row],[META ALCANZADA3]]=""),"",Tabla3[[#This Row],[META ALCANZADA3]]/Tabla3[[#This Row],[META PROGRAMADA3]])</f>
        <v/>
      </c>
      <c r="U187" s="182"/>
      <c r="V187" s="182"/>
      <c r="W187" s="181" t="str">
        <f>IF(OR(Tabla3[[#This Row],[META PROGRAMADA4]]="",Tabla3[[#This Row],[META ALCANZADA4]]=""),"",Tabla3[[#This Row],[META ALCANZADA4]]/Tabla3[[#This Row],[META PROGRAMADA4]])</f>
        <v/>
      </c>
      <c r="X187" s="174">
        <v>1</v>
      </c>
      <c r="BO187" s="7"/>
    </row>
    <row r="188" spans="1:67" ht="58.5" customHeight="1" x14ac:dyDescent="0.2">
      <c r="A188" s="184" t="s">
        <v>184</v>
      </c>
      <c r="B188" s="170" t="s">
        <v>328</v>
      </c>
      <c r="C188" s="170" t="s">
        <v>173</v>
      </c>
      <c r="D188" s="171" t="s">
        <v>222</v>
      </c>
      <c r="E188" s="239" t="s">
        <v>32</v>
      </c>
      <c r="F188" s="176" t="s">
        <v>66</v>
      </c>
      <c r="G188" s="106" t="s">
        <v>330</v>
      </c>
      <c r="H188" s="239" t="s">
        <v>331</v>
      </c>
      <c r="I188" s="239"/>
      <c r="J188" s="188" t="s">
        <v>250</v>
      </c>
      <c r="K188" s="180" t="s">
        <v>365</v>
      </c>
      <c r="L188" s="182"/>
      <c r="M188" s="182"/>
      <c r="N188" s="181" t="str">
        <f>IF(OR(Tabla3[[#This Row],[META PROGRAMADA]]="",Tabla3[[#This Row],[META ALCANZADA]]=""),"",Tabla3[[#This Row],[META ALCANZADA]]/Tabla3[[#This Row],[META PROGRAMADA]])</f>
        <v/>
      </c>
      <c r="O188" s="182">
        <v>1</v>
      </c>
      <c r="P188" s="182"/>
      <c r="Q188" s="181" t="str">
        <f>IF(OR(Tabla3[[#This Row],[META PROGRAMADA2]]="",Tabla3[[#This Row],[META ALCANZADA2]]=""),"",Tabla3[[#This Row],[META ALCANZADA2]]/Tabla3[[#This Row],[META PROGRAMADA2]])</f>
        <v/>
      </c>
      <c r="R188" s="182"/>
      <c r="S188" s="182"/>
      <c r="T188" s="181" t="str">
        <f>IF(OR(Tabla3[[#This Row],[META PROGRAMADA3]]="",Tabla3[[#This Row],[META ALCANZADA3]]=""),"",Tabla3[[#This Row],[META ALCANZADA3]]/Tabla3[[#This Row],[META PROGRAMADA3]])</f>
        <v/>
      </c>
      <c r="U188" s="182"/>
      <c r="V188" s="182"/>
      <c r="W188" s="181" t="str">
        <f>IF(OR(Tabla3[[#This Row],[META PROGRAMADA4]]="",Tabla3[[#This Row],[META ALCANZADA4]]=""),"",Tabla3[[#This Row],[META ALCANZADA4]]/Tabla3[[#This Row],[META PROGRAMADA4]])</f>
        <v/>
      </c>
      <c r="X188" s="174">
        <v>1</v>
      </c>
      <c r="BO188" s="7"/>
    </row>
    <row r="189" spans="1:67" ht="58.5" customHeight="1" x14ac:dyDescent="0.2">
      <c r="A189" s="184" t="s">
        <v>184</v>
      </c>
      <c r="B189" s="170" t="s">
        <v>328</v>
      </c>
      <c r="C189" s="170" t="s">
        <v>174</v>
      </c>
      <c r="D189" s="171" t="s">
        <v>222</v>
      </c>
      <c r="E189" s="239" t="s">
        <v>32</v>
      </c>
      <c r="F189" s="176" t="s">
        <v>69</v>
      </c>
      <c r="G189" s="106" t="s">
        <v>332</v>
      </c>
      <c r="H189" s="239" t="s">
        <v>333</v>
      </c>
      <c r="I189" s="239"/>
      <c r="J189" s="188" t="s">
        <v>252</v>
      </c>
      <c r="K189" s="180" t="s">
        <v>364</v>
      </c>
      <c r="L189" s="182"/>
      <c r="M189" s="182"/>
      <c r="N189" s="181" t="str">
        <f>IF(OR(Tabla3[[#This Row],[META PROGRAMADA]]="",Tabla3[[#This Row],[META ALCANZADA]]=""),"",Tabla3[[#This Row],[META ALCANZADA]]/Tabla3[[#This Row],[META PROGRAMADA]])</f>
        <v/>
      </c>
      <c r="O189" s="181">
        <v>1</v>
      </c>
      <c r="P189" s="181"/>
      <c r="Q189" s="181" t="str">
        <f>IF(OR(Tabla3[[#This Row],[META PROGRAMADA2]]="",Tabla3[[#This Row],[META ALCANZADA2]]=""),"",Tabla3[[#This Row],[META ALCANZADA2]]/Tabla3[[#This Row],[META PROGRAMADA2]])</f>
        <v/>
      </c>
      <c r="R189" s="181">
        <v>1</v>
      </c>
      <c r="S189" s="144"/>
      <c r="T189" s="181" t="str">
        <f>IF(OR(Tabla3[[#This Row],[META PROGRAMADA3]]="",Tabla3[[#This Row],[META ALCANZADA3]]=""),"",Tabla3[[#This Row],[META ALCANZADA3]]/Tabla3[[#This Row],[META PROGRAMADA3]])</f>
        <v/>
      </c>
      <c r="U189" s="181">
        <v>1</v>
      </c>
      <c r="V189" s="144"/>
      <c r="W189" s="181" t="str">
        <f>IF(OR(Tabla3[[#This Row],[META PROGRAMADA4]]="",Tabla3[[#This Row],[META ALCANZADA4]]=""),"",Tabla3[[#This Row],[META ALCANZADA4]]/Tabla3[[#This Row],[META PROGRAMADA4]])</f>
        <v/>
      </c>
      <c r="X189" s="139">
        <v>3</v>
      </c>
      <c r="BO189" s="7"/>
    </row>
    <row r="190" spans="1:67" ht="58.5" customHeight="1" x14ac:dyDescent="0.2">
      <c r="A190" s="177" t="s">
        <v>187</v>
      </c>
      <c r="B190" s="171" t="s">
        <v>334</v>
      </c>
      <c r="C190" s="170" t="s">
        <v>335</v>
      </c>
      <c r="D190" s="171" t="s">
        <v>222</v>
      </c>
      <c r="E190" s="239" t="s">
        <v>32</v>
      </c>
      <c r="F190" s="176" t="s">
        <v>88</v>
      </c>
      <c r="G190" s="106" t="s">
        <v>336</v>
      </c>
      <c r="H190" s="239" t="s">
        <v>337</v>
      </c>
      <c r="I190" s="239"/>
      <c r="J190" s="188" t="s">
        <v>242</v>
      </c>
      <c r="K190" s="180" t="s">
        <v>366</v>
      </c>
      <c r="L190" s="182"/>
      <c r="M190" s="182"/>
      <c r="N190" s="181" t="str">
        <f>IF(OR(Tabla3[[#This Row],[META PROGRAMADA]]="",Tabla3[[#This Row],[META ALCANZADA]]=""),"",Tabla3[[#This Row],[META ALCANZADA]]/Tabla3[[#This Row],[META PROGRAMADA]])</f>
        <v/>
      </c>
      <c r="O190" s="181">
        <v>1</v>
      </c>
      <c r="P190" s="181"/>
      <c r="Q190" s="181" t="str">
        <f>IF(OR(Tabla3[[#This Row],[META PROGRAMADA2]]="",Tabla3[[#This Row],[META ALCANZADA2]]=""),"",Tabla3[[#This Row],[META ALCANZADA2]]/Tabla3[[#This Row],[META PROGRAMADA2]])</f>
        <v/>
      </c>
      <c r="R190" s="144"/>
      <c r="S190" s="144"/>
      <c r="T190" s="181" t="str">
        <f>IF(OR(Tabla3[[#This Row],[META PROGRAMADA3]]="",Tabla3[[#This Row],[META ALCANZADA3]]=""),"",Tabla3[[#This Row],[META ALCANZADA3]]/Tabla3[[#This Row],[META PROGRAMADA3]])</f>
        <v/>
      </c>
      <c r="U190" s="144"/>
      <c r="V190" s="144"/>
      <c r="W190" s="181" t="str">
        <f>IF(OR(Tabla3[[#This Row],[META PROGRAMADA4]]="",Tabla3[[#This Row],[META ALCANZADA4]]=""),"",Tabla3[[#This Row],[META ALCANZADA4]]/Tabla3[[#This Row],[META PROGRAMADA4]])</f>
        <v/>
      </c>
      <c r="X190" s="139">
        <v>1</v>
      </c>
      <c r="BO190" s="7"/>
    </row>
    <row r="191" spans="1:67" ht="58.5" customHeight="1" x14ac:dyDescent="0.2">
      <c r="A191" s="184" t="s">
        <v>187</v>
      </c>
      <c r="B191" s="171" t="s">
        <v>338</v>
      </c>
      <c r="C191" s="170" t="s">
        <v>339</v>
      </c>
      <c r="D191" s="171" t="s">
        <v>222</v>
      </c>
      <c r="E191" s="239" t="s">
        <v>32</v>
      </c>
      <c r="F191" s="176" t="s">
        <v>88</v>
      </c>
      <c r="G191" s="106" t="s">
        <v>340</v>
      </c>
      <c r="H191" s="239" t="s">
        <v>341</v>
      </c>
      <c r="I191" s="239"/>
      <c r="J191" s="188" t="s">
        <v>241</v>
      </c>
      <c r="K191" s="180" t="s">
        <v>364</v>
      </c>
      <c r="L191" s="182"/>
      <c r="M191" s="182"/>
      <c r="N191" s="181" t="str">
        <f>IF(OR(Tabla3[[#This Row],[META PROGRAMADA]]="",Tabla3[[#This Row],[META ALCANZADA]]=""),"",Tabla3[[#This Row],[META ALCANZADA]]/Tabla3[[#This Row],[META PROGRAMADA]])</f>
        <v/>
      </c>
      <c r="O191" s="182">
        <v>1</v>
      </c>
      <c r="P191" s="182"/>
      <c r="Q191" s="181" t="str">
        <f>IF(OR(Tabla3[[#This Row],[META PROGRAMADA2]]="",Tabla3[[#This Row],[META ALCANZADA2]]=""),"",Tabla3[[#This Row],[META ALCANZADA2]]/Tabla3[[#This Row],[META PROGRAMADA2]])</f>
        <v/>
      </c>
      <c r="R191" s="182"/>
      <c r="S191" s="182"/>
      <c r="T191" s="181" t="str">
        <f>IF(OR(Tabla3[[#This Row],[META PROGRAMADA3]]="",Tabla3[[#This Row],[META ALCANZADA3]]=""),"",Tabla3[[#This Row],[META ALCANZADA3]]/Tabla3[[#This Row],[META PROGRAMADA3]])</f>
        <v/>
      </c>
      <c r="U191" s="182"/>
      <c r="V191" s="182"/>
      <c r="W191" s="181" t="str">
        <f>IF(OR(Tabla3[[#This Row],[META PROGRAMADA4]]="",Tabla3[[#This Row],[META ALCANZADA4]]=""),"",Tabla3[[#This Row],[META ALCANZADA4]]/Tabla3[[#This Row],[META PROGRAMADA4]])</f>
        <v/>
      </c>
      <c r="X191" s="174">
        <v>1</v>
      </c>
      <c r="BO191" s="7"/>
    </row>
    <row r="192" spans="1:67" ht="58.5" customHeight="1" x14ac:dyDescent="0.2">
      <c r="A192" s="184" t="s">
        <v>187</v>
      </c>
      <c r="B192" s="171" t="s">
        <v>338</v>
      </c>
      <c r="C192" s="170" t="s">
        <v>497</v>
      </c>
      <c r="D192" s="171" t="s">
        <v>222</v>
      </c>
      <c r="E192" s="239" t="s">
        <v>32</v>
      </c>
      <c r="F192" s="176" t="s">
        <v>88</v>
      </c>
      <c r="G192" s="106" t="s">
        <v>714</v>
      </c>
      <c r="H192" s="341" t="s">
        <v>715</v>
      </c>
      <c r="I192" s="239"/>
      <c r="J192" s="188" t="s">
        <v>239</v>
      </c>
      <c r="K192" s="180" t="s">
        <v>366</v>
      </c>
      <c r="L192" s="182"/>
      <c r="M192" s="182"/>
      <c r="N192" s="181" t="str">
        <f>IF(OR(Tabla3[[#This Row],[META PROGRAMADA]]="",Tabla3[[#This Row],[META ALCANZADA]]=""),"",Tabla3[[#This Row],[META ALCANZADA]]/Tabla3[[#This Row],[META PROGRAMADA]])</f>
        <v/>
      </c>
      <c r="O192" s="182">
        <v>1</v>
      </c>
      <c r="P192" s="182"/>
      <c r="Q192" s="181" t="str">
        <f>IF(OR(Tabla3[[#This Row],[META PROGRAMADA2]]="",Tabla3[[#This Row],[META ALCANZADA2]]=""),"",Tabla3[[#This Row],[META ALCANZADA2]]/Tabla3[[#This Row],[META PROGRAMADA2]])</f>
        <v/>
      </c>
      <c r="R192" s="182">
        <v>1</v>
      </c>
      <c r="S192" s="182"/>
      <c r="T192" s="181" t="str">
        <f>IF(OR(Tabla3[[#This Row],[META PROGRAMADA3]]="",Tabla3[[#This Row],[META ALCANZADA3]]=""),"",Tabla3[[#This Row],[META ALCANZADA3]]/Tabla3[[#This Row],[META PROGRAMADA3]])</f>
        <v/>
      </c>
      <c r="U192" s="182">
        <v>1</v>
      </c>
      <c r="V192" s="182"/>
      <c r="W192" s="181" t="str">
        <f>IF(OR(Tabla3[[#This Row],[META PROGRAMADA4]]="",Tabla3[[#This Row],[META ALCANZADA4]]=""),"",Tabla3[[#This Row],[META ALCANZADA4]]/Tabla3[[#This Row],[META PROGRAMADA4]])</f>
        <v/>
      </c>
      <c r="X192" s="174">
        <v>3</v>
      </c>
      <c r="BO192" s="7"/>
    </row>
    <row r="193" spans="1:67" ht="58.5" customHeight="1" x14ac:dyDescent="0.2">
      <c r="A193" s="184" t="s">
        <v>187</v>
      </c>
      <c r="B193" s="171" t="s">
        <v>338</v>
      </c>
      <c r="C193" s="148" t="s">
        <v>415</v>
      </c>
      <c r="D193" s="171" t="s">
        <v>222</v>
      </c>
      <c r="E193" s="239" t="s">
        <v>32</v>
      </c>
      <c r="F193" s="176" t="s">
        <v>87</v>
      </c>
      <c r="G193" s="106" t="s">
        <v>342</v>
      </c>
      <c r="H193" s="239" t="s">
        <v>343</v>
      </c>
      <c r="I193" s="239"/>
      <c r="J193" s="188" t="s">
        <v>255</v>
      </c>
      <c r="K193" s="180" t="s">
        <v>366</v>
      </c>
      <c r="L193" s="182"/>
      <c r="M193" s="182"/>
      <c r="N193" s="181" t="str">
        <f>IF(OR(Tabla3[[#This Row],[META PROGRAMADA]]="",Tabla3[[#This Row],[META ALCANZADA]]=""),"",Tabla3[[#This Row],[META ALCANZADA]]/Tabla3[[#This Row],[META PROGRAMADA]])</f>
        <v/>
      </c>
      <c r="O193" s="182">
        <v>1</v>
      </c>
      <c r="P193" s="182"/>
      <c r="Q193" s="181" t="str">
        <f>IF(OR(Tabla3[[#This Row],[META PROGRAMADA2]]="",Tabla3[[#This Row],[META ALCANZADA2]]=""),"",Tabla3[[#This Row],[META ALCANZADA2]]/Tabla3[[#This Row],[META PROGRAMADA2]])</f>
        <v/>
      </c>
      <c r="R193" s="182">
        <v>1</v>
      </c>
      <c r="S193" s="182"/>
      <c r="T193" s="181" t="str">
        <f>IF(OR(Tabla3[[#This Row],[META PROGRAMADA3]]="",Tabla3[[#This Row],[META ALCANZADA3]]=""),"",Tabla3[[#This Row],[META ALCANZADA3]]/Tabla3[[#This Row],[META PROGRAMADA3]])</f>
        <v/>
      </c>
      <c r="U193" s="182">
        <v>1</v>
      </c>
      <c r="V193" s="182"/>
      <c r="W193" s="181" t="str">
        <f>IF(OR(Tabla3[[#This Row],[META PROGRAMADA4]]="",Tabla3[[#This Row],[META ALCANZADA4]]=""),"",Tabla3[[#This Row],[META ALCANZADA4]]/Tabla3[[#This Row],[META PROGRAMADA4]])</f>
        <v/>
      </c>
      <c r="X193" s="174">
        <v>3</v>
      </c>
      <c r="BO193" s="7"/>
    </row>
    <row r="194" spans="1:67" ht="58.5" customHeight="1" x14ac:dyDescent="0.2">
      <c r="A194" s="184" t="s">
        <v>187</v>
      </c>
      <c r="B194" s="171" t="s">
        <v>338</v>
      </c>
      <c r="C194" s="170" t="s">
        <v>344</v>
      </c>
      <c r="D194" s="171" t="s">
        <v>222</v>
      </c>
      <c r="E194" s="239" t="s">
        <v>32</v>
      </c>
      <c r="F194" s="176" t="s">
        <v>87</v>
      </c>
      <c r="G194" s="106" t="s">
        <v>345</v>
      </c>
      <c r="H194" s="239" t="s">
        <v>346</v>
      </c>
      <c r="I194" s="239"/>
      <c r="J194" s="188" t="s">
        <v>256</v>
      </c>
      <c r="K194" s="180" t="s">
        <v>363</v>
      </c>
      <c r="L194" s="182"/>
      <c r="M194" s="182"/>
      <c r="N194" s="181" t="str">
        <f>IF(OR(Tabla3[[#This Row],[META PROGRAMADA]]="",Tabla3[[#This Row],[META ALCANZADA]]=""),"",Tabla3[[#This Row],[META ALCANZADA]]/Tabla3[[#This Row],[META PROGRAMADA]])</f>
        <v/>
      </c>
      <c r="O194" s="182">
        <v>1</v>
      </c>
      <c r="P194" s="182"/>
      <c r="Q194" s="181" t="str">
        <f>IF(OR(Tabla3[[#This Row],[META PROGRAMADA2]]="",Tabla3[[#This Row],[META ALCANZADA2]]=""),"",Tabla3[[#This Row],[META ALCANZADA2]]/Tabla3[[#This Row],[META PROGRAMADA2]])</f>
        <v/>
      </c>
      <c r="R194" s="182">
        <v>1</v>
      </c>
      <c r="S194" s="182"/>
      <c r="T194" s="181" t="str">
        <f>IF(OR(Tabla3[[#This Row],[META PROGRAMADA3]]="",Tabla3[[#This Row],[META ALCANZADA3]]=""),"",Tabla3[[#This Row],[META ALCANZADA3]]/Tabla3[[#This Row],[META PROGRAMADA3]])</f>
        <v/>
      </c>
      <c r="U194" s="182">
        <v>1</v>
      </c>
      <c r="V194" s="182"/>
      <c r="W194" s="181" t="str">
        <f>IF(OR(Tabla3[[#This Row],[META PROGRAMADA4]]="",Tabla3[[#This Row],[META ALCANZADA4]]=""),"",Tabla3[[#This Row],[META ALCANZADA4]]/Tabla3[[#This Row],[META PROGRAMADA4]])</f>
        <v/>
      </c>
      <c r="X194" s="174">
        <v>3</v>
      </c>
      <c r="BO194" s="7"/>
    </row>
    <row r="195" spans="1:67" ht="58.5" customHeight="1" x14ac:dyDescent="0.2">
      <c r="A195" s="184" t="s">
        <v>187</v>
      </c>
      <c r="B195" s="171" t="s">
        <v>338</v>
      </c>
      <c r="C195" s="170" t="s">
        <v>347</v>
      </c>
      <c r="D195" s="171" t="s">
        <v>222</v>
      </c>
      <c r="E195" s="239" t="s">
        <v>32</v>
      </c>
      <c r="F195" s="176" t="s">
        <v>86</v>
      </c>
      <c r="G195" s="106" t="s">
        <v>348</v>
      </c>
      <c r="H195" s="239" t="s">
        <v>349</v>
      </c>
      <c r="I195" s="239"/>
      <c r="J195" s="188" t="s">
        <v>255</v>
      </c>
      <c r="K195" s="180" t="s">
        <v>366</v>
      </c>
      <c r="L195" s="182"/>
      <c r="M195" s="182"/>
      <c r="N195" s="181" t="str">
        <f>IF(OR(Tabla3[[#This Row],[META PROGRAMADA]]="",Tabla3[[#This Row],[META ALCANZADA]]=""),"",Tabla3[[#This Row],[META ALCANZADA]]/Tabla3[[#This Row],[META PROGRAMADA]])</f>
        <v/>
      </c>
      <c r="O195" s="182">
        <v>1</v>
      </c>
      <c r="P195" s="182"/>
      <c r="Q195" s="181" t="str">
        <f>IF(OR(Tabla3[[#This Row],[META PROGRAMADA2]]="",Tabla3[[#This Row],[META ALCANZADA2]]=""),"",Tabla3[[#This Row],[META ALCANZADA2]]/Tabla3[[#This Row],[META PROGRAMADA2]])</f>
        <v/>
      </c>
      <c r="R195" s="182"/>
      <c r="S195" s="182"/>
      <c r="T195" s="181" t="str">
        <f>IF(OR(Tabla3[[#This Row],[META PROGRAMADA3]]="",Tabla3[[#This Row],[META ALCANZADA3]]=""),"",Tabla3[[#This Row],[META ALCANZADA3]]/Tabla3[[#This Row],[META PROGRAMADA3]])</f>
        <v/>
      </c>
      <c r="U195" s="182"/>
      <c r="V195" s="182"/>
      <c r="W195" s="181" t="str">
        <f>IF(OR(Tabla3[[#This Row],[META PROGRAMADA4]]="",Tabla3[[#This Row],[META ALCANZADA4]]=""),"",Tabla3[[#This Row],[META ALCANZADA4]]/Tabla3[[#This Row],[META PROGRAMADA4]])</f>
        <v/>
      </c>
      <c r="X195" s="174">
        <v>1</v>
      </c>
      <c r="BO195" s="7"/>
    </row>
    <row r="196" spans="1:67" ht="58.5" customHeight="1" x14ac:dyDescent="0.2">
      <c r="A196" s="184" t="s">
        <v>188</v>
      </c>
      <c r="B196" s="171" t="s">
        <v>350</v>
      </c>
      <c r="C196" s="170" t="s">
        <v>352</v>
      </c>
      <c r="D196" s="171" t="s">
        <v>222</v>
      </c>
      <c r="E196" s="239" t="s">
        <v>32</v>
      </c>
      <c r="F196" s="176" t="s">
        <v>87</v>
      </c>
      <c r="G196" s="106" t="s">
        <v>353</v>
      </c>
      <c r="H196" s="239" t="s">
        <v>354</v>
      </c>
      <c r="I196" s="239"/>
      <c r="J196" s="188" t="s">
        <v>252</v>
      </c>
      <c r="K196" s="180" t="s">
        <v>364</v>
      </c>
      <c r="L196" s="182"/>
      <c r="M196" s="182"/>
      <c r="N196" s="181" t="str">
        <f>IF(OR(Tabla3[[#This Row],[META PROGRAMADA]]="",Tabla3[[#This Row],[META ALCANZADA]]=""),"",Tabla3[[#This Row],[META ALCANZADA]]/Tabla3[[#This Row],[META PROGRAMADA]])</f>
        <v/>
      </c>
      <c r="O196" s="182">
        <v>1</v>
      </c>
      <c r="P196" s="182"/>
      <c r="Q196" s="181" t="str">
        <f>IF(OR(Tabla3[[#This Row],[META PROGRAMADA2]]="",Tabla3[[#This Row],[META ALCANZADA2]]=""),"",Tabla3[[#This Row],[META ALCANZADA2]]/Tabla3[[#This Row],[META PROGRAMADA2]])</f>
        <v/>
      </c>
      <c r="R196" s="182"/>
      <c r="S196" s="182"/>
      <c r="T196" s="181" t="str">
        <f>IF(OR(Tabla3[[#This Row],[META PROGRAMADA3]]="",Tabla3[[#This Row],[META ALCANZADA3]]=""),"",Tabla3[[#This Row],[META ALCANZADA3]]/Tabla3[[#This Row],[META PROGRAMADA3]])</f>
        <v/>
      </c>
      <c r="U196" s="182"/>
      <c r="V196" s="182"/>
      <c r="W196" s="181" t="str">
        <f>IF(OR(Tabla3[[#This Row],[META PROGRAMADA4]]="",Tabla3[[#This Row],[META ALCANZADA4]]=""),"",Tabla3[[#This Row],[META ALCANZADA4]]/Tabla3[[#This Row],[META PROGRAMADA4]])</f>
        <v/>
      </c>
      <c r="X196" s="174">
        <v>1</v>
      </c>
      <c r="BO196" s="7"/>
    </row>
    <row r="197" spans="1:67" ht="58.5" customHeight="1" x14ac:dyDescent="0.2">
      <c r="A197" s="184" t="s">
        <v>188</v>
      </c>
      <c r="B197" s="171" t="s">
        <v>350</v>
      </c>
      <c r="C197" s="170" t="s">
        <v>355</v>
      </c>
      <c r="D197" s="171" t="s">
        <v>222</v>
      </c>
      <c r="E197" s="239" t="s">
        <v>32</v>
      </c>
      <c r="F197" s="176" t="s">
        <v>86</v>
      </c>
      <c r="G197" s="106" t="s">
        <v>356</v>
      </c>
      <c r="H197" s="239" t="s">
        <v>357</v>
      </c>
      <c r="I197" s="239"/>
      <c r="J197" s="188" t="s">
        <v>250</v>
      </c>
      <c r="K197" s="180" t="s">
        <v>365</v>
      </c>
      <c r="L197" s="182"/>
      <c r="M197" s="182"/>
      <c r="N197" s="181" t="str">
        <f>IF(OR(Tabla3[[#This Row],[META PROGRAMADA]]="",Tabla3[[#This Row],[META ALCANZADA]]=""),"",Tabla3[[#This Row],[META ALCANZADA]]/Tabla3[[#This Row],[META PROGRAMADA]])</f>
        <v/>
      </c>
      <c r="O197" s="182">
        <v>1</v>
      </c>
      <c r="P197" s="182"/>
      <c r="Q197" s="181" t="str">
        <f>IF(OR(Tabla3[[#This Row],[META PROGRAMADA2]]="",Tabla3[[#This Row],[META ALCANZADA2]]=""),"",Tabla3[[#This Row],[META ALCANZADA2]]/Tabla3[[#This Row],[META PROGRAMADA2]])</f>
        <v/>
      </c>
      <c r="R197" s="182"/>
      <c r="S197" s="182"/>
      <c r="T197" s="181" t="str">
        <f>IF(OR(Tabla3[[#This Row],[META PROGRAMADA3]]="",Tabla3[[#This Row],[META ALCANZADA3]]=""),"",Tabla3[[#This Row],[META ALCANZADA3]]/Tabla3[[#This Row],[META PROGRAMADA3]])</f>
        <v/>
      </c>
      <c r="U197" s="182"/>
      <c r="V197" s="182"/>
      <c r="W197" s="181" t="str">
        <f>IF(OR(Tabla3[[#This Row],[META PROGRAMADA4]]="",Tabla3[[#This Row],[META ALCANZADA4]]=""),"",Tabla3[[#This Row],[META ALCANZADA4]]/Tabla3[[#This Row],[META PROGRAMADA4]])</f>
        <v/>
      </c>
      <c r="X197" s="174">
        <v>1</v>
      </c>
      <c r="BO197" s="7"/>
    </row>
    <row r="198" spans="1:67" s="152" customFormat="1" ht="58.5" customHeight="1" x14ac:dyDescent="0.2">
      <c r="A198" s="184" t="s">
        <v>184</v>
      </c>
      <c r="B198" s="171" t="s">
        <v>319</v>
      </c>
      <c r="C198" s="170" t="s">
        <v>278</v>
      </c>
      <c r="D198" s="171" t="s">
        <v>229</v>
      </c>
      <c r="E198" s="239" t="s">
        <v>37</v>
      </c>
      <c r="F198" s="176" t="s">
        <v>66</v>
      </c>
      <c r="G198" s="106" t="s">
        <v>367</v>
      </c>
      <c r="H198" s="239" t="s">
        <v>368</v>
      </c>
      <c r="I198" s="239"/>
      <c r="J198" s="188" t="s">
        <v>245</v>
      </c>
      <c r="K198" s="180" t="s">
        <v>369</v>
      </c>
      <c r="L198" s="182"/>
      <c r="M198" s="182"/>
      <c r="N198" s="181" t="str">
        <f>IF(OR(Tabla3[[#This Row],[META PROGRAMADA]]="",Tabla3[[#This Row],[META ALCANZADA]]=""),"",Tabla3[[#This Row],[META ALCANZADA]]/Tabla3[[#This Row],[META PROGRAMADA]])</f>
        <v/>
      </c>
      <c r="O198" s="181">
        <v>1</v>
      </c>
      <c r="P198" s="181"/>
      <c r="Q198" s="181" t="str">
        <f>IF(OR(Tabla3[[#This Row],[META PROGRAMADA2]]="",Tabla3[[#This Row],[META ALCANZADA2]]=""),"",Tabla3[[#This Row],[META ALCANZADA2]]/Tabla3[[#This Row],[META PROGRAMADA2]])</f>
        <v/>
      </c>
      <c r="R198" s="183"/>
      <c r="S198" s="144"/>
      <c r="T198" s="181" t="str">
        <f>IF(OR(Tabla3[[#This Row],[META PROGRAMADA3]]="",Tabla3[[#This Row],[META ALCANZADA3]]=""),"",Tabla3[[#This Row],[META ALCANZADA3]]/Tabla3[[#This Row],[META PROGRAMADA3]])</f>
        <v/>
      </c>
      <c r="U198" s="183"/>
      <c r="V198" s="144"/>
      <c r="W198" s="181" t="str">
        <f>IF(OR(Tabla3[[#This Row],[META PROGRAMADA4]]="",Tabla3[[#This Row],[META ALCANZADA4]]=""),"",Tabla3[[#This Row],[META ALCANZADA4]]/Tabla3[[#This Row],[META PROGRAMADA4]])</f>
        <v/>
      </c>
      <c r="X198" s="150" t="e">
        <f>[7]!Tabla35[[#This Row],[META PROGRAMADA2]]+[7]!Tabla35[[#This Row],[META PROGRAMADA3]]+[7]!Tabla35[[#This Row],[META PROGRAMADA4]]</f>
        <v>#REF!</v>
      </c>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row>
    <row r="199" spans="1:67" ht="58.5" customHeight="1" x14ac:dyDescent="0.2">
      <c r="A199" s="184" t="s">
        <v>184</v>
      </c>
      <c r="B199" s="171" t="s">
        <v>319</v>
      </c>
      <c r="C199" s="194" t="s">
        <v>267</v>
      </c>
      <c r="D199" s="171" t="s">
        <v>229</v>
      </c>
      <c r="E199" s="239" t="s">
        <v>37</v>
      </c>
      <c r="F199" s="176" t="s">
        <v>66</v>
      </c>
      <c r="G199" s="106" t="s">
        <v>370</v>
      </c>
      <c r="H199" s="239" t="s">
        <v>371</v>
      </c>
      <c r="I199" s="239"/>
      <c r="J199" s="188" t="s">
        <v>245</v>
      </c>
      <c r="K199" s="180" t="s">
        <v>369</v>
      </c>
      <c r="L199" s="182"/>
      <c r="M199" s="182"/>
      <c r="N199" s="181" t="str">
        <f>IF(OR(Tabla3[[#This Row],[META PROGRAMADA]]="",Tabla3[[#This Row],[META ALCANZADA]]=""),"",Tabla3[[#This Row],[META ALCANZADA]]/Tabla3[[#This Row],[META PROGRAMADA]])</f>
        <v/>
      </c>
      <c r="O199" s="181">
        <v>1</v>
      </c>
      <c r="P199" s="181"/>
      <c r="Q199" s="181" t="str">
        <f>IF(OR(Tabla3[[#This Row],[META PROGRAMADA2]]="",Tabla3[[#This Row],[META ALCANZADA2]]=""),"",Tabla3[[#This Row],[META ALCANZADA2]]/Tabla3[[#This Row],[META PROGRAMADA2]])</f>
        <v/>
      </c>
      <c r="R199" s="183"/>
      <c r="S199" s="144"/>
      <c r="T199" s="181" t="str">
        <f>IF(OR(Tabla3[[#This Row],[META PROGRAMADA3]]="",Tabla3[[#This Row],[META ALCANZADA3]]=""),"",Tabla3[[#This Row],[META ALCANZADA3]]/Tabla3[[#This Row],[META PROGRAMADA3]])</f>
        <v/>
      </c>
      <c r="U199" s="183"/>
      <c r="V199" s="144"/>
      <c r="W199" s="181" t="str">
        <f>IF(OR(Tabla3[[#This Row],[META PROGRAMADA4]]="",Tabla3[[#This Row],[META ALCANZADA4]]=""),"",Tabla3[[#This Row],[META ALCANZADA4]]/Tabla3[[#This Row],[META PROGRAMADA4]])</f>
        <v/>
      </c>
      <c r="X199" s="174" t="e">
        <f>[7]!Tabla35[[#This Row],[META PROGRAMADA2]]+[7]!Tabla35[[#This Row],[META PROGRAMADA3]]+[7]!Tabla35[[#This Row],[META PROGRAMADA4]]</f>
        <v>#REF!</v>
      </c>
      <c r="BO199" s="7"/>
    </row>
    <row r="200" spans="1:67" ht="58.5" customHeight="1" x14ac:dyDescent="0.2">
      <c r="A200" s="184" t="s">
        <v>184</v>
      </c>
      <c r="B200" s="171" t="s">
        <v>319</v>
      </c>
      <c r="C200" s="194" t="s">
        <v>267</v>
      </c>
      <c r="D200" s="171" t="s">
        <v>229</v>
      </c>
      <c r="E200" s="239" t="s">
        <v>37</v>
      </c>
      <c r="F200" s="176" t="s">
        <v>66</v>
      </c>
      <c r="G200" s="106" t="s">
        <v>372</v>
      </c>
      <c r="H200" s="239" t="s">
        <v>373</v>
      </c>
      <c r="I200" s="239"/>
      <c r="J200" s="188" t="s">
        <v>245</v>
      </c>
      <c r="K200" s="180" t="s">
        <v>369</v>
      </c>
      <c r="L200" s="182"/>
      <c r="M200" s="182"/>
      <c r="N200" s="181" t="str">
        <f>IF(OR(Tabla3[[#This Row],[META PROGRAMADA]]="",Tabla3[[#This Row],[META ALCANZADA]]=""),"",Tabla3[[#This Row],[META ALCANZADA]]/Tabla3[[#This Row],[META PROGRAMADA]])</f>
        <v/>
      </c>
      <c r="O200" s="181"/>
      <c r="P200" s="181"/>
      <c r="Q200" s="181" t="str">
        <f>IF(OR(Tabla3[[#This Row],[META PROGRAMADA2]]="",Tabla3[[#This Row],[META ALCANZADA2]]=""),"",Tabla3[[#This Row],[META ALCANZADA2]]/Tabla3[[#This Row],[META PROGRAMADA2]])</f>
        <v/>
      </c>
      <c r="R200" s="181">
        <v>0.6</v>
      </c>
      <c r="S200" s="144"/>
      <c r="T200" s="181" t="str">
        <f>IF(OR(Tabla3[[#This Row],[META PROGRAMADA3]]="",Tabla3[[#This Row],[META ALCANZADA3]]=""),"",Tabla3[[#This Row],[META ALCANZADA3]]/Tabla3[[#This Row],[META PROGRAMADA3]])</f>
        <v/>
      </c>
      <c r="U200" s="181">
        <v>0.2</v>
      </c>
      <c r="V200" s="144"/>
      <c r="W200" s="181" t="str">
        <f>IF(OR(Tabla3[[#This Row],[META PROGRAMADA4]]="",Tabla3[[#This Row],[META ALCANZADA4]]=""),"",Tabla3[[#This Row],[META ALCANZADA4]]/Tabla3[[#This Row],[META PROGRAMADA4]])</f>
        <v/>
      </c>
      <c r="X200" s="174"/>
      <c r="BO200" s="7"/>
    </row>
    <row r="201" spans="1:67" ht="58.5" customHeight="1" x14ac:dyDescent="0.2">
      <c r="A201" s="184" t="s">
        <v>184</v>
      </c>
      <c r="B201" s="171" t="s">
        <v>319</v>
      </c>
      <c r="C201" s="194" t="s">
        <v>267</v>
      </c>
      <c r="D201" s="171" t="s">
        <v>229</v>
      </c>
      <c r="E201" s="239" t="s">
        <v>37</v>
      </c>
      <c r="F201" s="176" t="s">
        <v>66</v>
      </c>
      <c r="G201" s="106" t="s">
        <v>374</v>
      </c>
      <c r="H201" s="239" t="s">
        <v>375</v>
      </c>
      <c r="I201" s="239"/>
      <c r="J201" s="188" t="s">
        <v>245</v>
      </c>
      <c r="K201" s="180" t="s">
        <v>369</v>
      </c>
      <c r="L201" s="182"/>
      <c r="M201" s="182"/>
      <c r="N201" s="181" t="str">
        <f>IF(OR(Tabla3[[#This Row],[META PROGRAMADA]]="",Tabla3[[#This Row],[META ALCANZADA]]=""),"",Tabla3[[#This Row],[META ALCANZADA]]/Tabla3[[#This Row],[META PROGRAMADA]])</f>
        <v/>
      </c>
      <c r="O201" s="181"/>
      <c r="P201" s="181"/>
      <c r="Q201" s="181" t="str">
        <f>IF(OR(Tabla3[[#This Row],[META PROGRAMADA2]]="",Tabla3[[#This Row],[META ALCANZADA2]]=""),"",Tabla3[[#This Row],[META ALCANZADA2]]/Tabla3[[#This Row],[META PROGRAMADA2]])</f>
        <v/>
      </c>
      <c r="R201" s="181"/>
      <c r="S201" s="144"/>
      <c r="T201" s="181" t="str">
        <f>IF(OR(Tabla3[[#This Row],[META PROGRAMADA3]]="",Tabla3[[#This Row],[META ALCANZADA3]]=""),"",Tabla3[[#This Row],[META ALCANZADA3]]/Tabla3[[#This Row],[META PROGRAMADA3]])</f>
        <v/>
      </c>
      <c r="U201" s="181">
        <v>0.2</v>
      </c>
      <c r="V201" s="144"/>
      <c r="W201" s="181" t="str">
        <f>IF(OR(Tabla3[[#This Row],[META PROGRAMADA4]]="",Tabla3[[#This Row],[META ALCANZADA4]]=""),"",Tabla3[[#This Row],[META ALCANZADA4]]/Tabla3[[#This Row],[META PROGRAMADA4]])</f>
        <v/>
      </c>
      <c r="X201" s="174" t="e">
        <f>[7]!Tabla35[[#This Row],[META PROGRAMADA2]]+[7]!Tabla35[[#This Row],[META PROGRAMADA3]]+[7]!Tabla35[[#This Row],[META PROGRAMADA4]]</f>
        <v>#REF!</v>
      </c>
      <c r="BO201" s="7"/>
    </row>
    <row r="202" spans="1:67" ht="58.5" customHeight="1" x14ac:dyDescent="0.2">
      <c r="A202" s="184" t="s">
        <v>184</v>
      </c>
      <c r="B202" s="171" t="s">
        <v>319</v>
      </c>
      <c r="C202" s="194" t="s">
        <v>267</v>
      </c>
      <c r="D202" s="171" t="s">
        <v>229</v>
      </c>
      <c r="E202" s="239" t="s">
        <v>37</v>
      </c>
      <c r="F202" s="176" t="s">
        <v>66</v>
      </c>
      <c r="G202" s="106" t="s">
        <v>372</v>
      </c>
      <c r="H202" s="239" t="s">
        <v>376</v>
      </c>
      <c r="I202" s="239"/>
      <c r="J202" s="188" t="s">
        <v>245</v>
      </c>
      <c r="K202" s="180" t="s">
        <v>369</v>
      </c>
      <c r="L202" s="182"/>
      <c r="M202" s="182"/>
      <c r="N202" s="181" t="str">
        <f>IF(OR(Tabla3[[#This Row],[META PROGRAMADA]]="",Tabla3[[#This Row],[META ALCANZADA]]=""),"",Tabla3[[#This Row],[META ALCANZADA]]/Tabla3[[#This Row],[META PROGRAMADA]])</f>
        <v/>
      </c>
      <c r="O202" s="181"/>
      <c r="P202" s="181"/>
      <c r="Q202" s="181" t="str">
        <f>IF(OR(Tabla3[[#This Row],[META PROGRAMADA2]]="",Tabla3[[#This Row],[META ALCANZADA2]]=""),"",Tabla3[[#This Row],[META ALCANZADA2]]/Tabla3[[#This Row],[META PROGRAMADA2]])</f>
        <v/>
      </c>
      <c r="R202" s="181">
        <v>1</v>
      </c>
      <c r="S202" s="144"/>
      <c r="T202" s="181" t="str">
        <f>IF(OR(Tabla3[[#This Row],[META PROGRAMADA3]]="",Tabla3[[#This Row],[META ALCANZADA3]]=""),"",Tabla3[[#This Row],[META ALCANZADA3]]/Tabla3[[#This Row],[META PROGRAMADA3]])</f>
        <v/>
      </c>
      <c r="U202" s="181"/>
      <c r="V202" s="144"/>
      <c r="W202" s="181" t="str">
        <f>IF(OR(Tabla3[[#This Row],[META PROGRAMADA4]]="",Tabla3[[#This Row],[META ALCANZADA4]]=""),"",Tabla3[[#This Row],[META ALCANZADA4]]/Tabla3[[#This Row],[META PROGRAMADA4]])</f>
        <v/>
      </c>
      <c r="X202" s="174" t="e">
        <f>[7]!Tabla35[[#This Row],[META PROGRAMADA2]]+[7]!Tabla35[[#This Row],[META PROGRAMADA3]]+[7]!Tabla35[[#This Row],[META PROGRAMADA4]]</f>
        <v>#REF!</v>
      </c>
      <c r="BO202" s="7"/>
    </row>
    <row r="203" spans="1:67" ht="58.5" customHeight="1" x14ac:dyDescent="0.2">
      <c r="A203" s="184" t="s">
        <v>184</v>
      </c>
      <c r="B203" s="171" t="s">
        <v>319</v>
      </c>
      <c r="C203" s="170" t="s">
        <v>262</v>
      </c>
      <c r="D203" s="171" t="s">
        <v>229</v>
      </c>
      <c r="E203" s="239" t="s">
        <v>37</v>
      </c>
      <c r="F203" s="176" t="s">
        <v>66</v>
      </c>
      <c r="G203" s="106" t="s">
        <v>554</v>
      </c>
      <c r="H203" s="239" t="s">
        <v>617</v>
      </c>
      <c r="I203" s="239"/>
      <c r="J203" s="188" t="s">
        <v>254</v>
      </c>
      <c r="K203" s="180" t="s">
        <v>377</v>
      </c>
      <c r="L203" s="182"/>
      <c r="M203" s="182"/>
      <c r="N203" s="181" t="str">
        <f>IF(OR(Tabla3[[#This Row],[META PROGRAMADA]]="",Tabla3[[#This Row],[META ALCANZADA]]=""),"",Tabla3[[#This Row],[META ALCANZADA]]/Tabla3[[#This Row],[META PROGRAMADA]])</f>
        <v/>
      </c>
      <c r="O203" s="140">
        <v>675</v>
      </c>
      <c r="P203" s="181"/>
      <c r="Q203" s="181" t="str">
        <f>IF(OR(Tabla3[[#This Row],[META PROGRAMADA2]]="",Tabla3[[#This Row],[META ALCANZADA2]]=""),"",Tabla3[[#This Row],[META ALCANZADA2]]/Tabla3[[#This Row],[META PROGRAMADA2]])</f>
        <v/>
      </c>
      <c r="R203" s="140">
        <v>675</v>
      </c>
      <c r="S203" s="144"/>
      <c r="T203" s="181" t="str">
        <f>IF(OR(Tabla3[[#This Row],[META PROGRAMADA3]]="",Tabla3[[#This Row],[META ALCANZADA3]]=""),"",Tabla3[[#This Row],[META ALCANZADA3]]/Tabla3[[#This Row],[META PROGRAMADA3]])</f>
        <v/>
      </c>
      <c r="U203" s="140">
        <v>675</v>
      </c>
      <c r="V203" s="144"/>
      <c r="W203" s="181" t="str">
        <f>IF(OR(Tabla3[[#This Row],[META PROGRAMADA4]]="",Tabla3[[#This Row],[META ALCANZADA4]]=""),"",Tabla3[[#This Row],[META ALCANZADA4]]/Tabla3[[#This Row],[META PROGRAMADA4]])</f>
        <v/>
      </c>
      <c r="X203" s="174">
        <v>675</v>
      </c>
      <c r="BO203" s="7"/>
    </row>
    <row r="204" spans="1:67" s="279" customFormat="1" ht="58.5" customHeight="1" x14ac:dyDescent="0.2">
      <c r="A204" s="184" t="s">
        <v>184</v>
      </c>
      <c r="B204" s="171" t="s">
        <v>319</v>
      </c>
      <c r="C204" s="166" t="s">
        <v>153</v>
      </c>
      <c r="D204" s="171" t="s">
        <v>229</v>
      </c>
      <c r="E204" s="239" t="s">
        <v>37</v>
      </c>
      <c r="F204" s="176" t="s">
        <v>66</v>
      </c>
      <c r="G204" s="274" t="s">
        <v>570</v>
      </c>
      <c r="H204" s="274" t="s">
        <v>571</v>
      </c>
      <c r="I204" s="239"/>
      <c r="J204" s="188" t="s">
        <v>239</v>
      </c>
      <c r="K204" s="180" t="s">
        <v>377</v>
      </c>
      <c r="L204" s="182"/>
      <c r="M204" s="182"/>
      <c r="N204" s="181" t="str">
        <f>IF(OR(Tabla3[[#This Row],[META PROGRAMADA]]="",Tabla3[[#This Row],[META ALCANZADA]]=""),"",Tabla3[[#This Row],[META ALCANZADA]]/Tabla3[[#This Row],[META PROGRAMADA]])</f>
        <v/>
      </c>
      <c r="O204" s="275">
        <v>100100000000</v>
      </c>
      <c r="P204" s="181"/>
      <c r="Q204" s="181" t="str">
        <f>IF(OR(Tabla3[[#This Row],[META PROGRAMADA2]]="",Tabla3[[#This Row],[META ALCANZADA2]]=""),"",Tabla3[[#This Row],[META ALCANZADA2]]/Tabla3[[#This Row],[META PROGRAMADA2]])</f>
        <v/>
      </c>
      <c r="R204" s="181"/>
      <c r="S204" s="144"/>
      <c r="T204" s="181" t="str">
        <f>IF(OR(Tabla3[[#This Row],[META PROGRAMADA3]]="",Tabla3[[#This Row],[META ALCANZADA3]]=""),"",Tabla3[[#This Row],[META ALCANZADA3]]/Tabla3[[#This Row],[META PROGRAMADA3]])</f>
        <v/>
      </c>
      <c r="U204" s="181"/>
      <c r="V204" s="144"/>
      <c r="W204" s="181" t="str">
        <f>IF(OR(Tabla3[[#This Row],[META PROGRAMADA4]]="",Tabla3[[#This Row],[META ALCANZADA4]]=""),"",Tabla3[[#This Row],[META ALCANZADA4]]/Tabla3[[#This Row],[META PROGRAMADA4]])</f>
        <v/>
      </c>
      <c r="X204" s="174">
        <v>1</v>
      </c>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row>
    <row r="205" spans="1:67" ht="58.5" customHeight="1" x14ac:dyDescent="0.2">
      <c r="A205" s="184" t="s">
        <v>184</v>
      </c>
      <c r="B205" s="171" t="s">
        <v>319</v>
      </c>
      <c r="C205" s="194" t="s">
        <v>267</v>
      </c>
      <c r="D205" s="171" t="s">
        <v>229</v>
      </c>
      <c r="E205" s="239" t="s">
        <v>37</v>
      </c>
      <c r="F205" s="176" t="s">
        <v>69</v>
      </c>
      <c r="G205" s="106" t="s">
        <v>378</v>
      </c>
      <c r="H205" s="239" t="s">
        <v>379</v>
      </c>
      <c r="I205" s="239"/>
      <c r="J205" s="188" t="s">
        <v>245</v>
      </c>
      <c r="K205" s="180" t="s">
        <v>377</v>
      </c>
      <c r="L205" s="182"/>
      <c r="M205" s="182"/>
      <c r="N205" s="181" t="str">
        <f>IF(OR(Tabla3[[#This Row],[META PROGRAMADA]]="",Tabla3[[#This Row],[META ALCANZADA]]=""),"",Tabla3[[#This Row],[META ALCANZADA]]/Tabla3[[#This Row],[META PROGRAMADA]])</f>
        <v/>
      </c>
      <c r="O205" s="198"/>
      <c r="P205" s="181"/>
      <c r="Q205" s="181" t="str">
        <f>IF(OR(Tabla3[[#This Row],[META PROGRAMADA2]]="",Tabla3[[#This Row],[META ALCANZADA2]]=""),"",Tabla3[[#This Row],[META ALCANZADA2]]/Tabla3[[#This Row],[META PROGRAMADA2]])</f>
        <v/>
      </c>
      <c r="R205" s="181">
        <v>1</v>
      </c>
      <c r="S205" s="144"/>
      <c r="T205" s="181" t="str">
        <f>IF(OR(Tabla3[[#This Row],[META PROGRAMADA3]]="",Tabla3[[#This Row],[META ALCANZADA3]]=""),"",Tabla3[[#This Row],[META ALCANZADA3]]/Tabla3[[#This Row],[META PROGRAMADA3]])</f>
        <v/>
      </c>
      <c r="U205" s="181"/>
      <c r="V205" s="144"/>
      <c r="W205" s="181" t="str">
        <f>IF(OR(Tabla3[[#This Row],[META PROGRAMADA4]]="",Tabla3[[#This Row],[META ALCANZADA4]]=""),"",Tabla3[[#This Row],[META ALCANZADA4]]/Tabla3[[#This Row],[META PROGRAMADA4]])</f>
        <v/>
      </c>
      <c r="X205" s="174" t="e">
        <f>[7]!Tabla35[[#This Row],[META PROGRAMADA2]]+[7]!Tabla35[[#This Row],[META PROGRAMADA3]]+[7]!Tabla35[[#This Row],[META PROGRAMADA4]]</f>
        <v>#REF!</v>
      </c>
      <c r="BO205" s="7"/>
    </row>
    <row r="206" spans="1:67" ht="58.5" customHeight="1" x14ac:dyDescent="0.2">
      <c r="A206" s="184" t="s">
        <v>184</v>
      </c>
      <c r="B206" s="171" t="s">
        <v>319</v>
      </c>
      <c r="C206" s="170" t="s">
        <v>264</v>
      </c>
      <c r="D206" s="171" t="s">
        <v>229</v>
      </c>
      <c r="E206" s="239" t="s">
        <v>37</v>
      </c>
      <c r="F206" s="176" t="s">
        <v>69</v>
      </c>
      <c r="G206" s="106" t="s">
        <v>380</v>
      </c>
      <c r="H206" s="239" t="s">
        <v>381</v>
      </c>
      <c r="I206" s="239"/>
      <c r="J206" s="188" t="s">
        <v>245</v>
      </c>
      <c r="K206" s="180" t="s">
        <v>382</v>
      </c>
      <c r="L206" s="182"/>
      <c r="M206" s="182"/>
      <c r="N206" s="181" t="str">
        <f>IF(OR(Tabla3[[#This Row],[META PROGRAMADA]]="",Tabla3[[#This Row],[META ALCANZADA]]=""),"",Tabla3[[#This Row],[META ALCANZADA]]/Tabla3[[#This Row],[META PROGRAMADA]])</f>
        <v/>
      </c>
      <c r="O206" s="198"/>
      <c r="P206" s="181"/>
      <c r="Q206" s="181" t="str">
        <f>IF(OR(Tabla3[[#This Row],[META PROGRAMADA2]]="",Tabla3[[#This Row],[META ALCANZADA2]]=""),"",Tabla3[[#This Row],[META ALCANZADA2]]/Tabla3[[#This Row],[META PROGRAMADA2]])</f>
        <v/>
      </c>
      <c r="R206" s="181">
        <v>1</v>
      </c>
      <c r="S206" s="144"/>
      <c r="T206" s="181" t="str">
        <f>IF(OR(Tabla3[[#This Row],[META PROGRAMADA3]]="",Tabla3[[#This Row],[META ALCANZADA3]]=""),"",Tabla3[[#This Row],[META ALCANZADA3]]/Tabla3[[#This Row],[META PROGRAMADA3]])</f>
        <v/>
      </c>
      <c r="U206" s="181">
        <v>1</v>
      </c>
      <c r="V206" s="144"/>
      <c r="W206" s="181" t="str">
        <f>IF(OR(Tabla3[[#This Row],[META PROGRAMADA4]]="",Tabla3[[#This Row],[META ALCANZADA4]]=""),"",Tabla3[[#This Row],[META ALCANZADA4]]/Tabla3[[#This Row],[META PROGRAMADA4]])</f>
        <v/>
      </c>
      <c r="X206" s="174" t="e">
        <f>[7]!Tabla35[[#This Row],[META PROGRAMADA2]]+[7]!Tabla35[[#This Row],[META PROGRAMADA3]]+[7]!Tabla35[[#This Row],[META PROGRAMADA4]]</f>
        <v>#REF!</v>
      </c>
      <c r="BO206" s="7"/>
    </row>
    <row r="207" spans="1:67" ht="58.5" customHeight="1" x14ac:dyDescent="0.2">
      <c r="A207" s="184" t="s">
        <v>184</v>
      </c>
      <c r="B207" s="171" t="s">
        <v>319</v>
      </c>
      <c r="C207" s="194" t="s">
        <v>267</v>
      </c>
      <c r="D207" s="171" t="s">
        <v>229</v>
      </c>
      <c r="E207" s="239" t="s">
        <v>37</v>
      </c>
      <c r="F207" s="176" t="s">
        <v>69</v>
      </c>
      <c r="G207" s="106" t="s">
        <v>383</v>
      </c>
      <c r="H207" s="239" t="s">
        <v>384</v>
      </c>
      <c r="I207" s="239"/>
      <c r="J207" s="188" t="s">
        <v>245</v>
      </c>
      <c r="K207" s="180" t="s">
        <v>382</v>
      </c>
      <c r="L207" s="182"/>
      <c r="M207" s="182"/>
      <c r="N207" s="181" t="str">
        <f>IF(OR(Tabla3[[#This Row],[META PROGRAMADA]]="",Tabla3[[#This Row],[META ALCANZADA]]=""),"",Tabla3[[#This Row],[META ALCANZADA]]/Tabla3[[#This Row],[META PROGRAMADA]])</f>
        <v/>
      </c>
      <c r="O207" s="198">
        <v>1</v>
      </c>
      <c r="P207" s="181"/>
      <c r="Q207" s="181" t="str">
        <f>IF(OR(Tabla3[[#This Row],[META PROGRAMADA2]]="",Tabla3[[#This Row],[META ALCANZADA2]]=""),"",Tabla3[[#This Row],[META ALCANZADA2]]/Tabla3[[#This Row],[META PROGRAMADA2]])</f>
        <v/>
      </c>
      <c r="R207" s="181">
        <v>1</v>
      </c>
      <c r="S207" s="144"/>
      <c r="T207" s="181" t="str">
        <f>IF(OR(Tabla3[[#This Row],[META PROGRAMADA3]]="",Tabla3[[#This Row],[META ALCANZADA3]]=""),"",Tabla3[[#This Row],[META ALCANZADA3]]/Tabla3[[#This Row],[META PROGRAMADA3]])</f>
        <v/>
      </c>
      <c r="U207" s="198">
        <v>1</v>
      </c>
      <c r="V207" s="144"/>
      <c r="W207" s="181" t="str">
        <f>IF(OR(Tabla3[[#This Row],[META PROGRAMADA4]]="",Tabla3[[#This Row],[META ALCANZADA4]]=""),"",Tabla3[[#This Row],[META ALCANZADA4]]/Tabla3[[#This Row],[META PROGRAMADA4]])</f>
        <v/>
      </c>
      <c r="X207" s="174"/>
      <c r="BO207" s="7"/>
    </row>
    <row r="208" spans="1:67" ht="58.5" customHeight="1" x14ac:dyDescent="0.2">
      <c r="A208" s="184" t="s">
        <v>184</v>
      </c>
      <c r="B208" s="171" t="s">
        <v>319</v>
      </c>
      <c r="C208" s="170" t="s">
        <v>385</v>
      </c>
      <c r="D208" s="171" t="s">
        <v>229</v>
      </c>
      <c r="E208" s="239" t="s">
        <v>37</v>
      </c>
      <c r="F208" s="176" t="s">
        <v>69</v>
      </c>
      <c r="G208" s="106" t="s">
        <v>386</v>
      </c>
      <c r="H208" s="239" t="s">
        <v>387</v>
      </c>
      <c r="I208" s="239"/>
      <c r="J208" s="188" t="s">
        <v>245</v>
      </c>
      <c r="K208" s="180" t="s">
        <v>382</v>
      </c>
      <c r="L208" s="182"/>
      <c r="M208" s="182"/>
      <c r="N208" s="181" t="str">
        <f>IF(OR(Tabla3[[#This Row],[META PROGRAMADA]]="",Tabla3[[#This Row],[META ALCANZADA]]=""),"",Tabla3[[#This Row],[META ALCANZADA]]/Tabla3[[#This Row],[META PROGRAMADA]])</f>
        <v/>
      </c>
      <c r="O208" s="181">
        <v>0.9</v>
      </c>
      <c r="P208" s="181"/>
      <c r="Q208" s="181" t="str">
        <f>IF(OR(Tabla3[[#This Row],[META PROGRAMADA2]]="",Tabla3[[#This Row],[META ALCANZADA2]]=""),"",Tabla3[[#This Row],[META ALCANZADA2]]/Tabla3[[#This Row],[META PROGRAMADA2]])</f>
        <v/>
      </c>
      <c r="R208" s="181">
        <v>0.9</v>
      </c>
      <c r="S208" s="144"/>
      <c r="T208" s="181" t="str">
        <f>IF(OR(Tabla3[[#This Row],[META PROGRAMADA3]]="",Tabla3[[#This Row],[META ALCANZADA3]]=""),"",Tabla3[[#This Row],[META ALCANZADA3]]/Tabla3[[#This Row],[META PROGRAMADA3]])</f>
        <v/>
      </c>
      <c r="U208" s="181">
        <v>0.9</v>
      </c>
      <c r="V208" s="144"/>
      <c r="W208" s="181" t="str">
        <f>IF(OR(Tabla3[[#This Row],[META PROGRAMADA4]]="",Tabla3[[#This Row],[META ALCANZADA4]]=""),"",Tabla3[[#This Row],[META ALCANZADA4]]/Tabla3[[#This Row],[META PROGRAMADA4]])</f>
        <v/>
      </c>
      <c r="X208" s="174" t="e">
        <f>[7]!Tabla35[[#This Row],[META PROGRAMADA2]]+[7]!Tabla35[[#This Row],[META PROGRAMADA3]]+[7]!Tabla35[[#This Row],[META PROGRAMADA4]]</f>
        <v>#REF!</v>
      </c>
      <c r="BO208" s="7"/>
    </row>
    <row r="209" spans="1:67" ht="58.5" customHeight="1" x14ac:dyDescent="0.2">
      <c r="A209" s="184" t="s">
        <v>184</v>
      </c>
      <c r="B209" s="171" t="s">
        <v>319</v>
      </c>
      <c r="C209" s="194" t="s">
        <v>267</v>
      </c>
      <c r="D209" s="171" t="s">
        <v>229</v>
      </c>
      <c r="E209" s="239" t="s">
        <v>37</v>
      </c>
      <c r="F209" s="176" t="s">
        <v>69</v>
      </c>
      <c r="G209" s="106" t="s">
        <v>388</v>
      </c>
      <c r="H209" s="239" t="s">
        <v>389</v>
      </c>
      <c r="I209" s="239"/>
      <c r="J209" s="188" t="s">
        <v>245</v>
      </c>
      <c r="K209" s="180" t="s">
        <v>382</v>
      </c>
      <c r="L209" s="182"/>
      <c r="M209" s="182"/>
      <c r="N209" s="181" t="str">
        <f>IF(OR(Tabla3[[#This Row],[META PROGRAMADA]]="",Tabla3[[#This Row],[META ALCANZADA]]=""),"",Tabla3[[#This Row],[META ALCANZADA]]/Tabla3[[#This Row],[META PROGRAMADA]])</f>
        <v/>
      </c>
      <c r="O209" s="181"/>
      <c r="P209" s="181"/>
      <c r="Q209" s="181" t="str">
        <f>IF(OR(Tabla3[[#This Row],[META PROGRAMADA2]]="",Tabla3[[#This Row],[META ALCANZADA2]]=""),"",Tabla3[[#This Row],[META ALCANZADA2]]/Tabla3[[#This Row],[META PROGRAMADA2]])</f>
        <v/>
      </c>
      <c r="R209" s="181">
        <v>1</v>
      </c>
      <c r="S209" s="144"/>
      <c r="T209" s="181" t="str">
        <f>IF(OR(Tabla3[[#This Row],[META PROGRAMADA3]]="",Tabla3[[#This Row],[META ALCANZADA3]]=""),"",Tabla3[[#This Row],[META ALCANZADA3]]/Tabla3[[#This Row],[META PROGRAMADA3]])</f>
        <v/>
      </c>
      <c r="U209" s="181"/>
      <c r="V209" s="144"/>
      <c r="W209" s="181" t="str">
        <f>IF(OR(Tabla3[[#This Row],[META PROGRAMADA4]]="",Tabla3[[#This Row],[META ALCANZADA4]]=""),"",Tabla3[[#This Row],[META ALCANZADA4]]/Tabla3[[#This Row],[META PROGRAMADA4]])</f>
        <v/>
      </c>
      <c r="X209" s="174"/>
      <c r="BO209" s="7"/>
    </row>
    <row r="210" spans="1:67" ht="58.5" customHeight="1" x14ac:dyDescent="0.2">
      <c r="A210" s="184" t="s">
        <v>184</v>
      </c>
      <c r="B210" s="171" t="s">
        <v>319</v>
      </c>
      <c r="C210" s="194" t="s">
        <v>267</v>
      </c>
      <c r="D210" s="171" t="s">
        <v>229</v>
      </c>
      <c r="E210" s="239" t="s">
        <v>37</v>
      </c>
      <c r="F210" s="176" t="s">
        <v>69</v>
      </c>
      <c r="G210" s="106" t="s">
        <v>390</v>
      </c>
      <c r="H210" s="239" t="s">
        <v>391</v>
      </c>
      <c r="I210" s="239"/>
      <c r="J210" s="188" t="s">
        <v>245</v>
      </c>
      <c r="K210" s="180" t="s">
        <v>382</v>
      </c>
      <c r="L210" s="182"/>
      <c r="M210" s="182"/>
      <c r="N210" s="181" t="str">
        <f>IF(OR(Tabla3[[#This Row],[META PROGRAMADA]]="",Tabla3[[#This Row],[META ALCANZADA]]=""),"",Tabla3[[#This Row],[META ALCANZADA]]/Tabla3[[#This Row],[META PROGRAMADA]])</f>
        <v/>
      </c>
      <c r="O210" s="181">
        <v>0.1</v>
      </c>
      <c r="P210" s="181"/>
      <c r="Q210" s="181" t="str">
        <f>IF(OR(Tabla3[[#This Row],[META PROGRAMADA2]]="",Tabla3[[#This Row],[META ALCANZADA2]]=""),"",Tabla3[[#This Row],[META ALCANZADA2]]/Tabla3[[#This Row],[META PROGRAMADA2]])</f>
        <v/>
      </c>
      <c r="R210" s="181">
        <v>0.1</v>
      </c>
      <c r="S210" s="144"/>
      <c r="T210" s="181" t="str">
        <f>IF(OR(Tabla3[[#This Row],[META PROGRAMADA3]]="",Tabla3[[#This Row],[META ALCANZADA3]]=""),"",Tabla3[[#This Row],[META ALCANZADA3]]/Tabla3[[#This Row],[META PROGRAMADA3]])</f>
        <v/>
      </c>
      <c r="U210" s="181">
        <v>0.1</v>
      </c>
      <c r="V210" s="144"/>
      <c r="W210" s="181" t="str">
        <f>IF(OR(Tabla3[[#This Row],[META PROGRAMADA4]]="",Tabla3[[#This Row],[META ALCANZADA4]]=""),"",Tabla3[[#This Row],[META ALCANZADA4]]/Tabla3[[#This Row],[META PROGRAMADA4]])</f>
        <v/>
      </c>
      <c r="X210" s="174">
        <v>0.1</v>
      </c>
      <c r="BO210" s="7"/>
    </row>
    <row r="211" spans="1:67" ht="58.5" customHeight="1" x14ac:dyDescent="0.2">
      <c r="A211" s="184" t="s">
        <v>184</v>
      </c>
      <c r="B211" s="171" t="s">
        <v>319</v>
      </c>
      <c r="C211" s="194" t="s">
        <v>267</v>
      </c>
      <c r="D211" s="171" t="s">
        <v>229</v>
      </c>
      <c r="E211" s="239" t="s">
        <v>37</v>
      </c>
      <c r="F211" s="176" t="s">
        <v>69</v>
      </c>
      <c r="G211" s="106" t="s">
        <v>392</v>
      </c>
      <c r="H211" s="239" t="s">
        <v>393</v>
      </c>
      <c r="I211" s="239"/>
      <c r="J211" s="188" t="s">
        <v>245</v>
      </c>
      <c r="K211" s="180" t="s">
        <v>382</v>
      </c>
      <c r="L211" s="182"/>
      <c r="M211" s="182"/>
      <c r="N211" s="181" t="str">
        <f>IF(OR(Tabla3[[#This Row],[META PROGRAMADA]]="",Tabla3[[#This Row],[META ALCANZADA]]=""),"",Tabla3[[#This Row],[META ALCANZADA]]/Tabla3[[#This Row],[META PROGRAMADA]])</f>
        <v/>
      </c>
      <c r="O211" s="181">
        <v>1</v>
      </c>
      <c r="P211" s="181"/>
      <c r="Q211" s="181" t="str">
        <f>IF(OR(Tabla3[[#This Row],[META PROGRAMADA2]]="",Tabla3[[#This Row],[META ALCANZADA2]]=""),"",Tabla3[[#This Row],[META ALCANZADA2]]/Tabla3[[#This Row],[META PROGRAMADA2]])</f>
        <v/>
      </c>
      <c r="R211" s="181">
        <v>1</v>
      </c>
      <c r="S211" s="144"/>
      <c r="T211" s="181" t="str">
        <f>IF(OR(Tabla3[[#This Row],[META PROGRAMADA3]]="",Tabla3[[#This Row],[META ALCANZADA3]]=""),"",Tabla3[[#This Row],[META ALCANZADA3]]/Tabla3[[#This Row],[META PROGRAMADA3]])</f>
        <v/>
      </c>
      <c r="U211" s="181">
        <v>1</v>
      </c>
      <c r="V211" s="144"/>
      <c r="W211" s="181" t="str">
        <f>IF(OR(Tabla3[[#This Row],[META PROGRAMADA4]]="",Tabla3[[#This Row],[META ALCANZADA4]]=""),"",Tabla3[[#This Row],[META ALCANZADA4]]/Tabla3[[#This Row],[META PROGRAMADA4]])</f>
        <v/>
      </c>
      <c r="X211" s="174"/>
      <c r="BO211" s="7"/>
    </row>
    <row r="212" spans="1:67" s="152" customFormat="1" ht="58.5" customHeight="1" x14ac:dyDescent="0.2">
      <c r="A212" s="184" t="s">
        <v>184</v>
      </c>
      <c r="B212" s="171" t="s">
        <v>319</v>
      </c>
      <c r="C212" s="194" t="s">
        <v>267</v>
      </c>
      <c r="D212" s="171" t="s">
        <v>230</v>
      </c>
      <c r="E212" s="239" t="s">
        <v>50</v>
      </c>
      <c r="F212" s="176" t="s">
        <v>66</v>
      </c>
      <c r="G212" s="106" t="s">
        <v>378</v>
      </c>
      <c r="H212" s="239" t="s">
        <v>394</v>
      </c>
      <c r="I212" s="239"/>
      <c r="J212" s="188" t="s">
        <v>245</v>
      </c>
      <c r="K212" s="180" t="s">
        <v>395</v>
      </c>
      <c r="L212" s="182"/>
      <c r="M212" s="182"/>
      <c r="N212" s="181" t="str">
        <f>IF(OR(Tabla3[[#This Row],[META PROGRAMADA]]="",Tabla3[[#This Row],[META ALCANZADA]]=""),"",Tabla3[[#This Row],[META ALCANZADA]]/Tabla3[[#This Row],[META PROGRAMADA]])</f>
        <v/>
      </c>
      <c r="O212" s="198"/>
      <c r="P212" s="181"/>
      <c r="Q212" s="181" t="str">
        <f>IF(OR(Tabla3[[#This Row],[META PROGRAMADA2]]="",Tabla3[[#This Row],[META ALCANZADA2]]=""),"",Tabla3[[#This Row],[META ALCANZADA2]]/Tabla3[[#This Row],[META PROGRAMADA2]])</f>
        <v/>
      </c>
      <c r="R212" s="181">
        <v>0.6</v>
      </c>
      <c r="S212" s="144"/>
      <c r="T212" s="181" t="str">
        <f>IF(OR(Tabla3[[#This Row],[META PROGRAMADA3]]="",Tabla3[[#This Row],[META ALCANZADA3]]=""),"",Tabla3[[#This Row],[META ALCANZADA3]]/Tabla3[[#This Row],[META PROGRAMADA3]])</f>
        <v/>
      </c>
      <c r="U212" s="181">
        <v>0.2</v>
      </c>
      <c r="V212" s="144"/>
      <c r="W212" s="181" t="str">
        <f>IF(OR(Tabla3[[#This Row],[META PROGRAMADA4]]="",Tabla3[[#This Row],[META ALCANZADA4]]=""),"",Tabla3[[#This Row],[META ALCANZADA4]]/Tabla3[[#This Row],[META PROGRAMADA4]])</f>
        <v/>
      </c>
      <c r="X212" s="150" t="e">
        <f>[7]!Tabla35[[#This Row],[META PROGRAMADA2]]+[7]!Tabla35[[#This Row],[META PROGRAMADA3]]+[7]!Tabla35[[#This Row],[META PROGRAMADA4]]</f>
        <v>#REF!</v>
      </c>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row>
    <row r="213" spans="1:67" ht="58.5" customHeight="1" x14ac:dyDescent="0.2">
      <c r="A213" s="184" t="s">
        <v>184</v>
      </c>
      <c r="B213" s="171" t="s">
        <v>319</v>
      </c>
      <c r="C213" s="170" t="s">
        <v>264</v>
      </c>
      <c r="D213" s="171" t="s">
        <v>230</v>
      </c>
      <c r="E213" s="239" t="s">
        <v>50</v>
      </c>
      <c r="F213" s="176" t="s">
        <v>67</v>
      </c>
      <c r="G213" s="106" t="s">
        <v>396</v>
      </c>
      <c r="H213" s="239" t="s">
        <v>397</v>
      </c>
      <c r="I213" s="239"/>
      <c r="J213" s="188" t="s">
        <v>245</v>
      </c>
      <c r="K213" s="180" t="s">
        <v>395</v>
      </c>
      <c r="L213" s="182"/>
      <c r="M213" s="182"/>
      <c r="N213" s="181" t="str">
        <f>IF(OR(Tabla3[[#This Row],[META PROGRAMADA]]="",Tabla3[[#This Row],[META ALCANZADA]]=""),"",Tabla3[[#This Row],[META ALCANZADA]]/Tabla3[[#This Row],[META PROGRAMADA]])</f>
        <v/>
      </c>
      <c r="O213" s="198"/>
      <c r="P213" s="181"/>
      <c r="Q213" s="181" t="str">
        <f>IF(OR(Tabla3[[#This Row],[META PROGRAMADA2]]="",Tabla3[[#This Row],[META ALCANZADA2]]=""),"",Tabla3[[#This Row],[META ALCANZADA2]]/Tabla3[[#This Row],[META PROGRAMADA2]])</f>
        <v/>
      </c>
      <c r="R213" s="181">
        <v>0.06</v>
      </c>
      <c r="S213" s="144"/>
      <c r="T213" s="181" t="str">
        <f>IF(OR(Tabla3[[#This Row],[META PROGRAMADA3]]="",Tabla3[[#This Row],[META ALCANZADA3]]=""),"",Tabla3[[#This Row],[META ALCANZADA3]]/Tabla3[[#This Row],[META PROGRAMADA3]])</f>
        <v/>
      </c>
      <c r="U213" s="181"/>
      <c r="V213" s="144"/>
      <c r="W213" s="181" t="str">
        <f>IF(OR(Tabla3[[#This Row],[META PROGRAMADA4]]="",Tabla3[[#This Row],[META ALCANZADA4]]=""),"",Tabla3[[#This Row],[META ALCANZADA4]]/Tabla3[[#This Row],[META PROGRAMADA4]])</f>
        <v/>
      </c>
      <c r="X213" s="174" t="e">
        <f>[7]!Tabla35[[#This Row],[META PROGRAMADA2]]+[7]!Tabla35[[#This Row],[META PROGRAMADA3]]+[7]!Tabla35[[#This Row],[META PROGRAMADA4]]</f>
        <v>#REF!</v>
      </c>
      <c r="BO213" s="7"/>
    </row>
    <row r="214" spans="1:67" ht="58.5" customHeight="1" x14ac:dyDescent="0.2">
      <c r="A214" s="184" t="s">
        <v>185</v>
      </c>
      <c r="B214" s="171" t="s">
        <v>900</v>
      </c>
      <c r="C214" s="170" t="s">
        <v>385</v>
      </c>
      <c r="D214" s="171" t="s">
        <v>230</v>
      </c>
      <c r="E214" s="239" t="s">
        <v>50</v>
      </c>
      <c r="F214" s="176" t="s">
        <v>67</v>
      </c>
      <c r="G214" s="106" t="s">
        <v>386</v>
      </c>
      <c r="H214" s="239" t="s">
        <v>387</v>
      </c>
      <c r="I214" s="239"/>
      <c r="J214" s="188" t="s">
        <v>245</v>
      </c>
      <c r="K214" s="180" t="s">
        <v>395</v>
      </c>
      <c r="L214" s="182"/>
      <c r="M214" s="182"/>
      <c r="N214" s="181" t="str">
        <f>IF(OR(Tabla3[[#This Row],[META PROGRAMADA]]="",Tabla3[[#This Row],[META ALCANZADA]]=""),"",Tabla3[[#This Row],[META ALCANZADA]]/Tabla3[[#This Row],[META PROGRAMADA]])</f>
        <v/>
      </c>
      <c r="O214" s="198">
        <v>0.9</v>
      </c>
      <c r="P214" s="181"/>
      <c r="Q214" s="181" t="str">
        <f>IF(OR(Tabla3[[#This Row],[META PROGRAMADA2]]="",Tabla3[[#This Row],[META ALCANZADA2]]=""),"",Tabla3[[#This Row],[META ALCANZADA2]]/Tabla3[[#This Row],[META PROGRAMADA2]])</f>
        <v/>
      </c>
      <c r="R214" s="181">
        <v>0.9</v>
      </c>
      <c r="S214" s="144"/>
      <c r="T214" s="181" t="str">
        <f>IF(OR(Tabla3[[#This Row],[META PROGRAMADA3]]="",Tabla3[[#This Row],[META ALCANZADA3]]=""),"",Tabla3[[#This Row],[META ALCANZADA3]]/Tabla3[[#This Row],[META PROGRAMADA3]])</f>
        <v/>
      </c>
      <c r="U214" s="181">
        <v>0.9</v>
      </c>
      <c r="V214" s="144"/>
      <c r="W214" s="181" t="str">
        <f>IF(OR(Tabla3[[#This Row],[META PROGRAMADA4]]="",Tabla3[[#This Row],[META ALCANZADA4]]=""),"",Tabla3[[#This Row],[META ALCANZADA4]]/Tabla3[[#This Row],[META PROGRAMADA4]])</f>
        <v/>
      </c>
      <c r="X214" s="174" t="e">
        <f>[7]!Tabla35[[#This Row],[META PROGRAMADA2]]+[7]!Tabla35[[#This Row],[META PROGRAMADA3]]+[7]!Tabla35[[#This Row],[META PROGRAMADA4]]</f>
        <v>#REF!</v>
      </c>
      <c r="BO214" s="7"/>
    </row>
    <row r="215" spans="1:67" ht="58.5" customHeight="1" x14ac:dyDescent="0.2">
      <c r="A215" s="184" t="s">
        <v>184</v>
      </c>
      <c r="B215" s="171" t="s">
        <v>319</v>
      </c>
      <c r="C215" s="194" t="s">
        <v>267</v>
      </c>
      <c r="D215" s="171" t="s">
        <v>230</v>
      </c>
      <c r="E215" s="239" t="s">
        <v>50</v>
      </c>
      <c r="F215" s="176" t="s">
        <v>66</v>
      </c>
      <c r="G215" s="106" t="s">
        <v>398</v>
      </c>
      <c r="H215" s="239" t="s">
        <v>399</v>
      </c>
      <c r="I215" s="239"/>
      <c r="J215" s="188" t="s">
        <v>245</v>
      </c>
      <c r="K215" s="180" t="s">
        <v>395</v>
      </c>
      <c r="L215" s="182"/>
      <c r="M215" s="182"/>
      <c r="N215" s="181" t="str">
        <f>IF(OR(Tabla3[[#This Row],[META PROGRAMADA]]="",Tabla3[[#This Row],[META ALCANZADA]]=""),"",Tabla3[[#This Row],[META ALCANZADA]]/Tabla3[[#This Row],[META PROGRAMADA]])</f>
        <v/>
      </c>
      <c r="O215" s="198">
        <v>1</v>
      </c>
      <c r="P215" s="181"/>
      <c r="Q215" s="181" t="str">
        <f>IF(OR(Tabla3[[#This Row],[META PROGRAMADA2]]="",Tabla3[[#This Row],[META ALCANZADA2]]=""),"",Tabla3[[#This Row],[META ALCANZADA2]]/Tabla3[[#This Row],[META PROGRAMADA2]])</f>
        <v/>
      </c>
      <c r="R215" s="181">
        <v>1</v>
      </c>
      <c r="S215" s="144"/>
      <c r="T215" s="181" t="str">
        <f>IF(OR(Tabla3[[#This Row],[META PROGRAMADA3]]="",Tabla3[[#This Row],[META ALCANZADA3]]=""),"",Tabla3[[#This Row],[META ALCANZADA3]]/Tabla3[[#This Row],[META PROGRAMADA3]])</f>
        <v/>
      </c>
      <c r="U215" s="198">
        <v>1</v>
      </c>
      <c r="V215" s="144"/>
      <c r="W215" s="181" t="str">
        <f>IF(OR(Tabla3[[#This Row],[META PROGRAMADA4]]="",Tabla3[[#This Row],[META ALCANZADA4]]=""),"",Tabla3[[#This Row],[META ALCANZADA4]]/Tabla3[[#This Row],[META PROGRAMADA4]])</f>
        <v/>
      </c>
      <c r="X215" s="174"/>
      <c r="BO215" s="7"/>
    </row>
    <row r="216" spans="1:67" s="152" customFormat="1" ht="58.5" customHeight="1" x14ac:dyDescent="0.2">
      <c r="A216" s="184" t="s">
        <v>184</v>
      </c>
      <c r="B216" s="171" t="s">
        <v>319</v>
      </c>
      <c r="C216" s="194" t="s">
        <v>267</v>
      </c>
      <c r="D216" s="171" t="s">
        <v>231</v>
      </c>
      <c r="E216" s="239" t="s">
        <v>49</v>
      </c>
      <c r="F216" s="176" t="s">
        <v>66</v>
      </c>
      <c r="G216" s="106" t="s">
        <v>400</v>
      </c>
      <c r="H216" s="239" t="s">
        <v>401</v>
      </c>
      <c r="I216" s="239"/>
      <c r="J216" s="188" t="s">
        <v>245</v>
      </c>
      <c r="K216" s="180" t="s">
        <v>402</v>
      </c>
      <c r="L216" s="182"/>
      <c r="M216" s="182"/>
      <c r="N216" s="181" t="str">
        <f>IF(OR(Tabla3[[#This Row],[META PROGRAMADA]]="",Tabla3[[#This Row],[META ALCANZADA]]=""),"",Tabla3[[#This Row],[META ALCANZADA]]/Tabla3[[#This Row],[META PROGRAMADA]])</f>
        <v/>
      </c>
      <c r="O216" s="181"/>
      <c r="P216" s="181"/>
      <c r="Q216" s="181" t="str">
        <f>IF(OR(Tabla3[[#This Row],[META PROGRAMADA2]]="",Tabla3[[#This Row],[META ALCANZADA2]]=""),"",Tabla3[[#This Row],[META ALCANZADA2]]/Tabla3[[#This Row],[META PROGRAMADA2]])</f>
        <v/>
      </c>
      <c r="R216" s="181">
        <v>1</v>
      </c>
      <c r="S216" s="144"/>
      <c r="T216" s="181" t="str">
        <f>IF(OR(Tabla3[[#This Row],[META PROGRAMADA3]]="",Tabla3[[#This Row],[META ALCANZADA3]]=""),"",Tabla3[[#This Row],[META ALCANZADA3]]/Tabla3[[#This Row],[META PROGRAMADA3]])</f>
        <v/>
      </c>
      <c r="U216" s="181"/>
      <c r="V216" s="144"/>
      <c r="W216" s="181" t="str">
        <f>IF(OR(Tabla3[[#This Row],[META PROGRAMADA4]]="",Tabla3[[#This Row],[META ALCANZADA4]]=""),"",Tabla3[[#This Row],[META ALCANZADA4]]/Tabla3[[#This Row],[META PROGRAMADA4]])</f>
        <v/>
      </c>
      <c r="X216" s="150"/>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row>
    <row r="217" spans="1:67" ht="58.5" customHeight="1" x14ac:dyDescent="0.2">
      <c r="A217" s="184" t="s">
        <v>184</v>
      </c>
      <c r="B217" s="171" t="s">
        <v>319</v>
      </c>
      <c r="C217" s="170" t="s">
        <v>264</v>
      </c>
      <c r="D217" s="171" t="s">
        <v>231</v>
      </c>
      <c r="E217" s="239" t="s">
        <v>49</v>
      </c>
      <c r="F217" s="176" t="s">
        <v>66</v>
      </c>
      <c r="G217" s="106" t="s">
        <v>403</v>
      </c>
      <c r="H217" s="239" t="s">
        <v>404</v>
      </c>
      <c r="I217" s="239"/>
      <c r="J217" s="188" t="s">
        <v>245</v>
      </c>
      <c r="K217" s="180" t="s">
        <v>402</v>
      </c>
      <c r="L217" s="182"/>
      <c r="M217" s="182"/>
      <c r="N217" s="181" t="str">
        <f>IF(OR(Tabla3[[#This Row],[META PROGRAMADA]]="",Tabla3[[#This Row],[META ALCANZADA]]=""),"",Tabla3[[#This Row],[META ALCANZADA]]/Tabla3[[#This Row],[META PROGRAMADA]])</f>
        <v/>
      </c>
      <c r="O217" s="181">
        <v>0.1</v>
      </c>
      <c r="P217" s="181"/>
      <c r="Q217" s="181" t="str">
        <f>IF(OR(Tabla3[[#This Row],[META PROGRAMADA2]]="",Tabla3[[#This Row],[META ALCANZADA2]]=""),"",Tabla3[[#This Row],[META ALCANZADA2]]/Tabla3[[#This Row],[META PROGRAMADA2]])</f>
        <v/>
      </c>
      <c r="R217" s="181">
        <v>0.1</v>
      </c>
      <c r="S217" s="144"/>
      <c r="T217" s="181" t="str">
        <f>IF(OR(Tabla3[[#This Row],[META PROGRAMADA3]]="",Tabla3[[#This Row],[META ALCANZADA3]]=""),"",Tabla3[[#This Row],[META ALCANZADA3]]/Tabla3[[#This Row],[META PROGRAMADA3]])</f>
        <v/>
      </c>
      <c r="U217" s="181">
        <v>0.1</v>
      </c>
      <c r="V217" s="144"/>
      <c r="W217" s="181" t="str">
        <f>IF(OR(Tabla3[[#This Row],[META PROGRAMADA4]]="",Tabla3[[#This Row],[META ALCANZADA4]]=""),"",Tabla3[[#This Row],[META ALCANZADA4]]/Tabla3[[#This Row],[META PROGRAMADA4]])</f>
        <v/>
      </c>
      <c r="X217" s="174" t="e">
        <f>[7]!Tabla35[[#This Row],[META PROGRAMADA2]]+[7]!Tabla35[[#This Row],[META PROGRAMADA3]]+[7]!Tabla35[[#This Row],[META PROGRAMADA4]]</f>
        <v>#REF!</v>
      </c>
      <c r="BO217" s="7"/>
    </row>
    <row r="218" spans="1:67" ht="58.5" customHeight="1" x14ac:dyDescent="0.2">
      <c r="A218" s="184" t="s">
        <v>184</v>
      </c>
      <c r="B218" s="171" t="s">
        <v>319</v>
      </c>
      <c r="C218" s="170" t="s">
        <v>264</v>
      </c>
      <c r="D218" s="171" t="s">
        <v>231</v>
      </c>
      <c r="E218" s="239" t="s">
        <v>49</v>
      </c>
      <c r="F218" s="176" t="s">
        <v>66</v>
      </c>
      <c r="G218" s="106" t="s">
        <v>392</v>
      </c>
      <c r="H218" s="239" t="s">
        <v>393</v>
      </c>
      <c r="I218" s="239"/>
      <c r="J218" s="188" t="s">
        <v>245</v>
      </c>
      <c r="K218" s="180" t="s">
        <v>402</v>
      </c>
      <c r="L218" s="182"/>
      <c r="M218" s="182"/>
      <c r="N218" s="181" t="str">
        <f>IF(OR(Tabla3[[#This Row],[META PROGRAMADA]]="",Tabla3[[#This Row],[META ALCANZADA]]=""),"",Tabla3[[#This Row],[META ALCANZADA]]/Tabla3[[#This Row],[META PROGRAMADA]])</f>
        <v/>
      </c>
      <c r="O218" s="181">
        <v>1</v>
      </c>
      <c r="P218" s="181"/>
      <c r="Q218" s="181" t="str">
        <f>IF(OR(Tabla3[[#This Row],[META PROGRAMADA2]]="",Tabla3[[#This Row],[META ALCANZADA2]]=""),"",Tabla3[[#This Row],[META ALCANZADA2]]/Tabla3[[#This Row],[META PROGRAMADA2]])</f>
        <v/>
      </c>
      <c r="R218" s="181">
        <v>1</v>
      </c>
      <c r="S218" s="144"/>
      <c r="T218" s="181" t="str">
        <f>IF(OR(Tabla3[[#This Row],[META PROGRAMADA3]]="",Tabla3[[#This Row],[META ALCANZADA3]]=""),"",Tabla3[[#This Row],[META ALCANZADA3]]/Tabla3[[#This Row],[META PROGRAMADA3]])</f>
        <v/>
      </c>
      <c r="U218" s="181">
        <v>1</v>
      </c>
      <c r="V218" s="144"/>
      <c r="W218" s="181" t="str">
        <f>IF(OR(Tabla3[[#This Row],[META PROGRAMADA4]]="",Tabla3[[#This Row],[META ALCANZADA4]]=""),"",Tabla3[[#This Row],[META ALCANZADA4]]/Tabla3[[#This Row],[META PROGRAMADA4]])</f>
        <v/>
      </c>
      <c r="X218" s="174" t="e">
        <f>[7]!Tabla35[[#This Row],[META PROGRAMADA2]]+[7]!Tabla35[[#This Row],[META PROGRAMADA3]]+[7]!Tabla35[[#This Row],[META PROGRAMADA4]]</f>
        <v>#REF!</v>
      </c>
      <c r="BO218" s="7"/>
    </row>
    <row r="219" spans="1:67" s="152" customFormat="1" ht="58.5" customHeight="1" x14ac:dyDescent="0.2">
      <c r="A219" s="169" t="s">
        <v>184</v>
      </c>
      <c r="B219" s="170" t="s">
        <v>319</v>
      </c>
      <c r="C219" s="170" t="s">
        <v>266</v>
      </c>
      <c r="D219" s="171" t="s">
        <v>223</v>
      </c>
      <c r="E219" s="239" t="s">
        <v>35</v>
      </c>
      <c r="F219" s="176" t="s">
        <v>69</v>
      </c>
      <c r="G219" s="106" t="s">
        <v>405</v>
      </c>
      <c r="H219" s="239" t="s">
        <v>406</v>
      </c>
      <c r="I219" s="239"/>
      <c r="J219" s="188" t="s">
        <v>255</v>
      </c>
      <c r="K219" s="180" t="s">
        <v>407</v>
      </c>
      <c r="L219" s="182"/>
      <c r="M219" s="182"/>
      <c r="N219" s="181" t="str">
        <f>IF(OR(Tabla3[[#This Row],[META PROGRAMADA]]="",Tabla3[[#This Row],[META ALCANZADA]]=""),"",Tabla3[[#This Row],[META ALCANZADA]]/Tabla3[[#This Row],[META PROGRAMADA]])</f>
        <v/>
      </c>
      <c r="O219" s="182">
        <v>4</v>
      </c>
      <c r="P219" s="182"/>
      <c r="Q219" s="181" t="str">
        <f>IF(OR(Tabla3[[#This Row],[META PROGRAMADA2]]="",Tabla3[[#This Row],[META ALCANZADA2]]=""),"",Tabla3[[#This Row],[META ALCANZADA2]]/Tabla3[[#This Row],[META PROGRAMADA2]])</f>
        <v/>
      </c>
      <c r="R219" s="182">
        <v>4</v>
      </c>
      <c r="S219" s="182"/>
      <c r="T219" s="181" t="str">
        <f>IF(OR(Tabla3[[#This Row],[META PROGRAMADA3]]="",Tabla3[[#This Row],[META ALCANZADA3]]=""),"",Tabla3[[#This Row],[META ALCANZADA3]]/Tabla3[[#This Row],[META PROGRAMADA3]])</f>
        <v/>
      </c>
      <c r="U219" s="182">
        <v>4</v>
      </c>
      <c r="V219" s="182"/>
      <c r="W219" s="181" t="str">
        <f>IF(OR(Tabla3[[#This Row],[META PROGRAMADA4]]="",Tabla3[[#This Row],[META ALCANZADA4]]=""),"",Tabla3[[#This Row],[META ALCANZADA4]]/Tabla3[[#This Row],[META PROGRAMADA4]])</f>
        <v/>
      </c>
      <c r="X219" s="150" t="e">
        <f>SUM([8]!Tabla3[[#This Row],[META PROGRAMADA]]+[8]!Tabla3[[#This Row],[META PROGRAMADA2]]+[8]!Tabla3[[#This Row],[META PROGRAMADA3]]+[8]!Tabla3[[#This Row],[META PROGRAMADA4]])</f>
        <v>#REF!</v>
      </c>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row>
    <row r="220" spans="1:67" ht="58.5" customHeight="1" x14ac:dyDescent="0.2">
      <c r="A220" s="169" t="s">
        <v>184</v>
      </c>
      <c r="B220" s="170" t="s">
        <v>328</v>
      </c>
      <c r="C220" s="170" t="s">
        <v>171</v>
      </c>
      <c r="D220" s="171" t="s">
        <v>223</v>
      </c>
      <c r="E220" s="239" t="s">
        <v>35</v>
      </c>
      <c r="F220" s="239" t="s">
        <v>66</v>
      </c>
      <c r="G220" s="106" t="s">
        <v>408</v>
      </c>
      <c r="H220" s="239" t="s">
        <v>409</v>
      </c>
      <c r="I220" s="239"/>
      <c r="J220" s="188" t="s">
        <v>252</v>
      </c>
      <c r="K220" s="180" t="s">
        <v>407</v>
      </c>
      <c r="L220" s="182"/>
      <c r="M220" s="182"/>
      <c r="N220" s="181" t="str">
        <f>IF(OR(Tabla3[[#This Row],[META PROGRAMADA]]="",Tabla3[[#This Row],[META ALCANZADA]]=""),"",Tabla3[[#This Row],[META ALCANZADA]]/Tabla3[[#This Row],[META PROGRAMADA]])</f>
        <v/>
      </c>
      <c r="O220" s="259" t="s">
        <v>410</v>
      </c>
      <c r="P220" s="182"/>
      <c r="Q220" s="181" t="str">
        <f>IF(OR(Tabla3[[#This Row],[META PROGRAMADA2]]="",Tabla3[[#This Row],[META ALCANZADA2]]=""),"",Tabla3[[#This Row],[META ALCANZADA2]]/Tabla3[[#This Row],[META PROGRAMADA2]])</f>
        <v/>
      </c>
      <c r="R220" s="259" t="s">
        <v>410</v>
      </c>
      <c r="S220" s="182"/>
      <c r="T220" s="181" t="str">
        <f>IF(OR(Tabla3[[#This Row],[META PROGRAMADA3]]="",Tabla3[[#This Row],[META ALCANZADA3]]=""),"",Tabla3[[#This Row],[META ALCANZADA3]]/Tabla3[[#This Row],[META PROGRAMADA3]])</f>
        <v/>
      </c>
      <c r="U220" s="259" t="s">
        <v>410</v>
      </c>
      <c r="V220" s="182"/>
      <c r="W220" s="181" t="str">
        <f>IF(OR(Tabla3[[#This Row],[META PROGRAMADA4]]="",Tabla3[[#This Row],[META ALCANZADA4]]=""),"",Tabla3[[#This Row],[META ALCANZADA4]]/Tabla3[[#This Row],[META PROGRAMADA4]])</f>
        <v/>
      </c>
      <c r="X220" s="175" t="s">
        <v>411</v>
      </c>
      <c r="BO220" s="7"/>
    </row>
    <row r="221" spans="1:67" ht="58.5" customHeight="1" x14ac:dyDescent="0.2">
      <c r="A221" s="169" t="s">
        <v>184</v>
      </c>
      <c r="B221" s="170" t="s">
        <v>328</v>
      </c>
      <c r="C221" s="170" t="s">
        <v>172</v>
      </c>
      <c r="D221" s="171" t="s">
        <v>223</v>
      </c>
      <c r="E221" s="239" t="s">
        <v>35</v>
      </c>
      <c r="F221" s="176" t="s">
        <v>69</v>
      </c>
      <c r="G221" s="106" t="s">
        <v>426</v>
      </c>
      <c r="H221" s="341" t="s">
        <v>927</v>
      </c>
      <c r="I221" s="239"/>
      <c r="J221" s="188" t="s">
        <v>252</v>
      </c>
      <c r="K221" s="180" t="s">
        <v>407</v>
      </c>
      <c r="L221" s="182"/>
      <c r="M221" s="182"/>
      <c r="N221" s="181" t="str">
        <f>IF(OR(Tabla3[[#This Row],[META PROGRAMADA]]="",Tabla3[[#This Row],[META ALCANZADA]]=""),"",Tabla3[[#This Row],[META ALCANZADA]]/Tabla3[[#This Row],[META PROGRAMADA]])</f>
        <v/>
      </c>
      <c r="O221" s="182">
        <v>95</v>
      </c>
      <c r="P221" s="182"/>
      <c r="Q221" s="181" t="str">
        <f>IF(OR(Tabla3[[#This Row],[META PROGRAMADA2]]="",Tabla3[[#This Row],[META ALCANZADA2]]=""),"",Tabla3[[#This Row],[META ALCANZADA2]]/Tabla3[[#This Row],[META PROGRAMADA2]])</f>
        <v/>
      </c>
      <c r="R221" s="182">
        <v>98</v>
      </c>
      <c r="S221" s="182"/>
      <c r="T221" s="181" t="str">
        <f>IF(OR(Tabla3[[#This Row],[META PROGRAMADA3]]="",Tabla3[[#This Row],[META ALCANZADA3]]=""),"",Tabla3[[#This Row],[META ALCANZADA3]]/Tabla3[[#This Row],[META PROGRAMADA3]])</f>
        <v/>
      </c>
      <c r="U221" s="182">
        <v>100</v>
      </c>
      <c r="V221" s="182"/>
      <c r="W221" s="181" t="str">
        <f>IF(OR(Tabla3[[#This Row],[META PROGRAMADA4]]="",Tabla3[[#This Row],[META ALCANZADA4]]=""),"",Tabla3[[#This Row],[META ALCANZADA4]]/Tabla3[[#This Row],[META PROGRAMADA4]])</f>
        <v/>
      </c>
      <c r="X221" s="142">
        <v>3</v>
      </c>
      <c r="BO221" s="7"/>
    </row>
    <row r="222" spans="1:67" ht="58.5" customHeight="1" x14ac:dyDescent="0.2">
      <c r="A222" s="169" t="s">
        <v>184</v>
      </c>
      <c r="B222" s="170" t="s">
        <v>328</v>
      </c>
      <c r="C222" s="170" t="s">
        <v>173</v>
      </c>
      <c r="D222" s="171" t="s">
        <v>223</v>
      </c>
      <c r="E222" s="239" t="s">
        <v>35</v>
      </c>
      <c r="F222" s="239" t="s">
        <v>66</v>
      </c>
      <c r="G222" s="106" t="s">
        <v>427</v>
      </c>
      <c r="H222" s="239" t="s">
        <v>412</v>
      </c>
      <c r="I222" s="239"/>
      <c r="J222" s="188" t="s">
        <v>252</v>
      </c>
      <c r="K222" s="180" t="s">
        <v>407</v>
      </c>
      <c r="L222" s="182"/>
      <c r="M222" s="182"/>
      <c r="N222" s="181" t="str">
        <f>IF(OR(Tabla3[[#This Row],[META PROGRAMADA]]="",Tabla3[[#This Row],[META ALCANZADA]]=""),"",Tabla3[[#This Row],[META ALCANZADA]]/Tabla3[[#This Row],[META PROGRAMADA]])</f>
        <v/>
      </c>
      <c r="O222" s="198"/>
      <c r="P222" s="198"/>
      <c r="Q222" s="181" t="str">
        <f>IF(OR(Tabla3[[#This Row],[META PROGRAMADA2]]="",Tabla3[[#This Row],[META ALCANZADA2]]=""),"",Tabla3[[#This Row],[META ALCANZADA2]]/Tabla3[[#This Row],[META PROGRAMADA2]])</f>
        <v/>
      </c>
      <c r="R222" s="198">
        <v>0.95</v>
      </c>
      <c r="S222" s="198"/>
      <c r="T222" s="181" t="str">
        <f>IF(OR(Tabla3[[#This Row],[META PROGRAMADA3]]="",Tabla3[[#This Row],[META ALCANZADA3]]=""),"",Tabla3[[#This Row],[META ALCANZADA3]]/Tabla3[[#This Row],[META PROGRAMADA3]])</f>
        <v/>
      </c>
      <c r="U222" s="198">
        <v>1</v>
      </c>
      <c r="V222" s="182"/>
      <c r="W222" s="181" t="str">
        <f>IF(OR(Tabla3[[#This Row],[META PROGRAMADA4]]="",Tabla3[[#This Row],[META ALCANZADA4]]=""),"",Tabla3[[#This Row],[META ALCANZADA4]]/Tabla3[[#This Row],[META PROGRAMADA4]])</f>
        <v/>
      </c>
      <c r="X222" s="175">
        <v>1</v>
      </c>
      <c r="BO222" s="7"/>
    </row>
    <row r="223" spans="1:67" ht="58.5" customHeight="1" x14ac:dyDescent="0.2">
      <c r="A223" s="169" t="s">
        <v>184</v>
      </c>
      <c r="B223" s="170" t="s">
        <v>328</v>
      </c>
      <c r="C223" s="170" t="s">
        <v>174</v>
      </c>
      <c r="D223" s="171" t="s">
        <v>223</v>
      </c>
      <c r="E223" s="239" t="s">
        <v>35</v>
      </c>
      <c r="F223" s="176" t="s">
        <v>69</v>
      </c>
      <c r="G223" s="106" t="s">
        <v>428</v>
      </c>
      <c r="H223" s="239" t="s">
        <v>413</v>
      </c>
      <c r="I223" s="239"/>
      <c r="J223" s="188" t="s">
        <v>252</v>
      </c>
      <c r="K223" s="180" t="s">
        <v>407</v>
      </c>
      <c r="L223" s="182"/>
      <c r="M223" s="182"/>
      <c r="N223" s="181" t="str">
        <f>IF(OR(Tabla3[[#This Row],[META PROGRAMADA]]="",Tabla3[[#This Row],[META ALCANZADA]]=""),"",Tabla3[[#This Row],[META ALCANZADA]]/Tabla3[[#This Row],[META PROGRAMADA]])</f>
        <v/>
      </c>
      <c r="O223" s="182">
        <v>1</v>
      </c>
      <c r="P223" s="182"/>
      <c r="Q223" s="181" t="str">
        <f>IF(OR(Tabla3[[#This Row],[META PROGRAMADA2]]="",Tabla3[[#This Row],[META ALCANZADA2]]=""),"",Tabla3[[#This Row],[META ALCANZADA2]]/Tabla3[[#This Row],[META PROGRAMADA2]])</f>
        <v/>
      </c>
      <c r="R223" s="180">
        <v>0</v>
      </c>
      <c r="S223" s="182"/>
      <c r="T223" s="181" t="str">
        <f>IF(OR(Tabla3[[#This Row],[META PROGRAMADA3]]="",Tabla3[[#This Row],[META ALCANZADA3]]=""),"",Tabla3[[#This Row],[META ALCANZADA3]]/Tabla3[[#This Row],[META PROGRAMADA3]])</f>
        <v/>
      </c>
      <c r="U223" s="180">
        <v>1</v>
      </c>
      <c r="V223" s="182"/>
      <c r="W223" s="181" t="str">
        <f>IF(OR(Tabla3[[#This Row],[META PROGRAMADA4]]="",Tabla3[[#This Row],[META ALCANZADA4]]=""),"",Tabla3[[#This Row],[META ALCANZADA4]]/Tabla3[[#This Row],[META PROGRAMADA4]])</f>
        <v/>
      </c>
      <c r="X223" s="174" t="e">
        <f>SUM([8]!Tabla3[[#This Row],[META PROGRAMADA]]+[8]!Tabla3[[#This Row],[META PROGRAMADA2]]+[8]!Tabla3[[#This Row],[META PROGRAMADA3]]+[8]!Tabla3[[#This Row],[META PROGRAMADA4]])</f>
        <v>#REF!</v>
      </c>
      <c r="BO223" s="7"/>
    </row>
    <row r="224" spans="1:67" ht="58.5" customHeight="1" x14ac:dyDescent="0.2">
      <c r="A224" s="184" t="s">
        <v>187</v>
      </c>
      <c r="B224" s="171" t="s">
        <v>338</v>
      </c>
      <c r="C224" s="170" t="s">
        <v>415</v>
      </c>
      <c r="D224" s="171" t="s">
        <v>223</v>
      </c>
      <c r="E224" s="239" t="s">
        <v>35</v>
      </c>
      <c r="F224" s="176" t="s">
        <v>87</v>
      </c>
      <c r="G224" s="106" t="s">
        <v>416</v>
      </c>
      <c r="H224" s="239" t="s">
        <v>417</v>
      </c>
      <c r="I224" s="239"/>
      <c r="J224" s="188" t="s">
        <v>255</v>
      </c>
      <c r="K224" s="180" t="s">
        <v>407</v>
      </c>
      <c r="L224" s="182">
        <v>1</v>
      </c>
      <c r="M224" s="182">
        <v>1</v>
      </c>
      <c r="N224" s="181">
        <f>IF(OR(Tabla3[[#This Row],[META PROGRAMADA]]="",Tabla3[[#This Row],[META ALCANZADA]]=""),"",Tabla3[[#This Row],[META ALCANZADA]]/Tabla3[[#This Row],[META PROGRAMADA]])</f>
        <v>1</v>
      </c>
      <c r="O224" s="182">
        <v>1</v>
      </c>
      <c r="P224" s="181"/>
      <c r="Q224" s="181" t="str">
        <f>IF(OR(Tabla3[[#This Row],[META PROGRAMADA2]]="",Tabla3[[#This Row],[META ALCANZADA2]]=""),"",Tabla3[[#This Row],[META ALCANZADA2]]/Tabla3[[#This Row],[META PROGRAMADA2]])</f>
        <v/>
      </c>
      <c r="R224" s="182">
        <v>1</v>
      </c>
      <c r="S224" s="144"/>
      <c r="T224" s="181" t="str">
        <f>IF(OR(Tabla3[[#This Row],[META PROGRAMADA3]]="",Tabla3[[#This Row],[META ALCANZADA3]]=""),"",Tabla3[[#This Row],[META ALCANZADA3]]/Tabla3[[#This Row],[META PROGRAMADA3]])</f>
        <v/>
      </c>
      <c r="U224" s="182">
        <v>1</v>
      </c>
      <c r="V224" s="144"/>
      <c r="W224" s="181" t="str">
        <f>IF(OR(Tabla3[[#This Row],[META PROGRAMADA4]]="",Tabla3[[#This Row],[META ALCANZADA4]]=""),"",Tabla3[[#This Row],[META ALCANZADA4]]/Tabla3[[#This Row],[META PROGRAMADA4]])</f>
        <v/>
      </c>
      <c r="X224" s="174" t="e">
        <f>SUM([8]!Tabla3[[#This Row],[META PROGRAMADA]]+[8]!Tabla3[[#This Row],[META PROGRAMADA2]]+[8]!Tabla3[[#This Row],[META PROGRAMADA3]]+[8]!Tabla3[[#This Row],[META PROGRAMADA4]])</f>
        <v>#REF!</v>
      </c>
      <c r="BO224" s="7"/>
    </row>
    <row r="225" spans="1:67" ht="58.5" customHeight="1" x14ac:dyDescent="0.2">
      <c r="A225" s="146" t="s">
        <v>187</v>
      </c>
      <c r="B225" s="147" t="s">
        <v>338</v>
      </c>
      <c r="C225" s="148" t="s">
        <v>415</v>
      </c>
      <c r="D225" s="171" t="s">
        <v>223</v>
      </c>
      <c r="E225" s="239" t="s">
        <v>35</v>
      </c>
      <c r="F225" s="251" t="s">
        <v>87</v>
      </c>
      <c r="G225" s="106" t="s">
        <v>418</v>
      </c>
      <c r="H225" s="239" t="s">
        <v>419</v>
      </c>
      <c r="I225" s="239"/>
      <c r="J225" s="260" t="s">
        <v>255</v>
      </c>
      <c r="K225" s="261" t="s">
        <v>407</v>
      </c>
      <c r="L225" s="182"/>
      <c r="M225" s="182"/>
      <c r="N225" s="181" t="str">
        <f>IF(OR(Tabla3[[#This Row],[META PROGRAMADA]]="",Tabla3[[#This Row],[META ALCANZADA]]=""),"",Tabla3[[#This Row],[META ALCANZADA]]/Tabla3[[#This Row],[META PROGRAMADA]])</f>
        <v/>
      </c>
      <c r="O225" s="181">
        <v>0.9</v>
      </c>
      <c r="P225" s="181"/>
      <c r="Q225" s="181" t="str">
        <f>IF(OR(Tabla3[[#This Row],[META PROGRAMADA2]]="",Tabla3[[#This Row],[META ALCANZADA2]]=""),"",Tabla3[[#This Row],[META ALCANZADA2]]/Tabla3[[#This Row],[META PROGRAMADA2]])</f>
        <v/>
      </c>
      <c r="R225" s="181">
        <v>0.92</v>
      </c>
      <c r="S225" s="144"/>
      <c r="T225" s="181" t="str">
        <f>IF(OR(Tabla3[[#This Row],[META PROGRAMADA3]]="",Tabla3[[#This Row],[META ALCANZADA3]]=""),"",Tabla3[[#This Row],[META ALCANZADA3]]/Tabla3[[#This Row],[META PROGRAMADA3]])</f>
        <v/>
      </c>
      <c r="U225" s="181">
        <v>0.95</v>
      </c>
      <c r="V225" s="144"/>
      <c r="W225" s="181" t="str">
        <f>IF(OR(Tabla3[[#This Row],[META PROGRAMADA4]]="",Tabla3[[#This Row],[META ALCANZADA4]]=""),"",Tabla3[[#This Row],[META ALCANZADA4]]/Tabla3[[#This Row],[META PROGRAMADA4]])</f>
        <v/>
      </c>
      <c r="X225" s="181">
        <v>0.95</v>
      </c>
      <c r="BO225" s="7"/>
    </row>
    <row r="226" spans="1:67" ht="58.5" customHeight="1" x14ac:dyDescent="0.2">
      <c r="A226" s="184" t="s">
        <v>187</v>
      </c>
      <c r="B226" s="171" t="s">
        <v>338</v>
      </c>
      <c r="C226" s="170" t="s">
        <v>344</v>
      </c>
      <c r="D226" s="171" t="s">
        <v>223</v>
      </c>
      <c r="E226" s="239" t="s">
        <v>35</v>
      </c>
      <c r="F226" s="176" t="s">
        <v>87</v>
      </c>
      <c r="G226" s="106" t="s">
        <v>420</v>
      </c>
      <c r="H226" s="239" t="s">
        <v>421</v>
      </c>
      <c r="I226" s="239"/>
      <c r="J226" s="188" t="s">
        <v>256</v>
      </c>
      <c r="K226" s="180" t="s">
        <v>407</v>
      </c>
      <c r="L226" s="182"/>
      <c r="M226" s="182"/>
      <c r="N226" s="181" t="str">
        <f>IF(OR(Tabla3[[#This Row],[META PROGRAMADA]]="",Tabla3[[#This Row],[META ALCANZADA]]=""),"",Tabla3[[#This Row],[META ALCANZADA]]/Tabla3[[#This Row],[META PROGRAMADA]])</f>
        <v/>
      </c>
      <c r="O226" s="182">
        <v>1</v>
      </c>
      <c r="P226" s="182"/>
      <c r="Q226" s="181" t="str">
        <f>IF(OR(Tabla3[[#This Row],[META PROGRAMADA2]]="",Tabla3[[#This Row],[META ALCANZADA2]]=""),"",Tabla3[[#This Row],[META ALCANZADA2]]/Tabla3[[#This Row],[META PROGRAMADA2]])</f>
        <v/>
      </c>
      <c r="R226" s="182">
        <v>1</v>
      </c>
      <c r="S226" s="182"/>
      <c r="T226" s="181" t="str">
        <f>IF(OR(Tabla3[[#This Row],[META PROGRAMADA3]]="",Tabla3[[#This Row],[META ALCANZADA3]]=""),"",Tabla3[[#This Row],[META ALCANZADA3]]/Tabla3[[#This Row],[META PROGRAMADA3]])</f>
        <v/>
      </c>
      <c r="U226" s="182">
        <v>1</v>
      </c>
      <c r="V226" s="144"/>
      <c r="W226" s="181" t="str">
        <f>IF(OR(Tabla3[[#This Row],[META PROGRAMADA4]]="",Tabla3[[#This Row],[META ALCANZADA4]]=""),"",Tabla3[[#This Row],[META ALCANZADA4]]/Tabla3[[#This Row],[META PROGRAMADA4]])</f>
        <v/>
      </c>
      <c r="X226" s="174">
        <f>SUM(Tabla3[[#This Row],[META PROGRAMADA]]+Tabla3[[#This Row],[META PROGRAMADA2]]+Tabla3[[#This Row],[META PROGRAMADA3]]+Tabla3[[#This Row],[META PROGRAMADA4]])</f>
        <v>3</v>
      </c>
      <c r="BO226" s="7"/>
    </row>
    <row r="227" spans="1:67" ht="58.5" customHeight="1" x14ac:dyDescent="0.2">
      <c r="A227" s="184" t="s">
        <v>188</v>
      </c>
      <c r="B227" s="171" t="s">
        <v>350</v>
      </c>
      <c r="C227" s="170" t="s">
        <v>352</v>
      </c>
      <c r="D227" s="171" t="s">
        <v>223</v>
      </c>
      <c r="E227" s="239" t="s">
        <v>35</v>
      </c>
      <c r="F227" s="176" t="s">
        <v>86</v>
      </c>
      <c r="G227" s="106" t="s">
        <v>422</v>
      </c>
      <c r="H227" s="239" t="s">
        <v>423</v>
      </c>
      <c r="I227" s="239"/>
      <c r="J227" s="188" t="s">
        <v>252</v>
      </c>
      <c r="K227" s="180" t="s">
        <v>407</v>
      </c>
      <c r="L227" s="182"/>
      <c r="M227" s="182"/>
      <c r="N227" s="181" t="str">
        <f>IF(OR(Tabla3[[#This Row],[META PROGRAMADA]]="",Tabla3[[#This Row],[META ALCANZADA]]=""),"",Tabla3[[#This Row],[META ALCANZADA]]/Tabla3[[#This Row],[META PROGRAMADA]])</f>
        <v/>
      </c>
      <c r="O227" s="182">
        <v>0.9</v>
      </c>
      <c r="P227" s="181"/>
      <c r="Q227" s="181" t="str">
        <f>IF(OR(Tabla3[[#This Row],[META PROGRAMADA2]]="",Tabla3[[#This Row],[META ALCANZADA2]]=""),"",Tabla3[[#This Row],[META ALCANZADA2]]/Tabla3[[#This Row],[META PROGRAMADA2]])</f>
        <v/>
      </c>
      <c r="R227" s="182">
        <v>1</v>
      </c>
      <c r="S227" s="182"/>
      <c r="T227" s="181" t="str">
        <f>IF(OR(Tabla3[[#This Row],[META PROGRAMADA3]]="",Tabla3[[#This Row],[META ALCANZADA3]]=""),"",Tabla3[[#This Row],[META ALCANZADA3]]/Tabla3[[#This Row],[META PROGRAMADA3]])</f>
        <v/>
      </c>
      <c r="U227" s="182">
        <v>0.98</v>
      </c>
      <c r="V227" s="144"/>
      <c r="W227" s="181" t="str">
        <f>IF(OR(Tabla3[[#This Row],[META PROGRAMADA4]]="",Tabla3[[#This Row],[META ALCANZADA4]]=""),"",Tabla3[[#This Row],[META ALCANZADA4]]/Tabla3[[#This Row],[META PROGRAMADA4]])</f>
        <v/>
      </c>
      <c r="X227" s="174">
        <f>SUM(Tabla3[[#This Row],[META PROGRAMADA]]+Tabla3[[#This Row],[META PROGRAMADA2]]+Tabla3[[#This Row],[META PROGRAMADA3]]+Tabla3[[#This Row],[META PROGRAMADA4]])</f>
        <v>2.88</v>
      </c>
      <c r="BO227" s="7"/>
    </row>
    <row r="228" spans="1:67" ht="58.5" customHeight="1" x14ac:dyDescent="0.2">
      <c r="A228" s="184" t="s">
        <v>188</v>
      </c>
      <c r="B228" s="171" t="s">
        <v>905</v>
      </c>
      <c r="C228" s="170" t="s">
        <v>358</v>
      </c>
      <c r="D228" s="171" t="s">
        <v>223</v>
      </c>
      <c r="E228" s="239" t="s">
        <v>35</v>
      </c>
      <c r="F228" s="176" t="s">
        <v>87</v>
      </c>
      <c r="G228" s="106" t="s">
        <v>424</v>
      </c>
      <c r="H228" s="239" t="s">
        <v>425</v>
      </c>
      <c r="I228" s="239"/>
      <c r="J228" s="188" t="s">
        <v>252</v>
      </c>
      <c r="K228" s="180"/>
      <c r="L228" s="182"/>
      <c r="M228" s="182"/>
      <c r="N228" s="181" t="str">
        <f>IF(OR(Tabla3[[#This Row],[META PROGRAMADA]]="",Tabla3[[#This Row],[META ALCANZADA]]=""),"",Tabla3[[#This Row],[META ALCANZADA]]/Tabla3[[#This Row],[META PROGRAMADA]])</f>
        <v/>
      </c>
      <c r="O228" s="182">
        <v>1</v>
      </c>
      <c r="P228" s="181"/>
      <c r="Q228" s="181" t="str">
        <f>IF(OR(Tabla3[[#This Row],[META PROGRAMADA2]]="",Tabla3[[#This Row],[META ALCANZADA2]]=""),"",Tabla3[[#This Row],[META ALCANZADA2]]/Tabla3[[#This Row],[META PROGRAMADA2]])</f>
        <v/>
      </c>
      <c r="R228" s="182"/>
      <c r="S228" s="182"/>
      <c r="T228" s="181" t="str">
        <f>IF(OR(Tabla3[[#This Row],[META PROGRAMADA3]]="",Tabla3[[#This Row],[META ALCANZADA3]]=""),"",Tabla3[[#This Row],[META ALCANZADA3]]/Tabla3[[#This Row],[META PROGRAMADA3]])</f>
        <v/>
      </c>
      <c r="U228" s="182"/>
      <c r="V228" s="144"/>
      <c r="W228" s="181" t="str">
        <f>IF(OR(Tabla3[[#This Row],[META PROGRAMADA4]]="",Tabla3[[#This Row],[META ALCANZADA4]]=""),"",Tabla3[[#This Row],[META ALCANZADA4]]/Tabla3[[#This Row],[META PROGRAMADA4]])</f>
        <v/>
      </c>
      <c r="X228" s="149">
        <f>SUM(Tabla3[[#This Row],[META PROGRAMADA]]+Tabla3[[#This Row],[META PROGRAMADA2]]+Tabla3[[#This Row],[META PROGRAMADA3]]+Tabla3[[#This Row],[META PROGRAMADA4]])</f>
        <v>1</v>
      </c>
      <c r="BO228" s="7"/>
    </row>
    <row r="229" spans="1:67" s="152" customFormat="1" ht="58.5" customHeight="1" x14ac:dyDescent="0.2">
      <c r="A229" s="169" t="s">
        <v>184</v>
      </c>
      <c r="B229" s="170" t="s">
        <v>319</v>
      </c>
      <c r="C229" s="170" t="s">
        <v>158</v>
      </c>
      <c r="D229" s="171" t="s">
        <v>224</v>
      </c>
      <c r="E229" s="239" t="s">
        <v>53</v>
      </c>
      <c r="F229" s="176" t="s">
        <v>66</v>
      </c>
      <c r="G229" s="238" t="s">
        <v>922</v>
      </c>
      <c r="H229" s="239" t="s">
        <v>429</v>
      </c>
      <c r="I229" s="239"/>
      <c r="J229" s="188" t="s">
        <v>252</v>
      </c>
      <c r="K229" s="180" t="s">
        <v>447</v>
      </c>
      <c r="L229" s="182"/>
      <c r="M229" s="182"/>
      <c r="N229" s="181" t="str">
        <f>IF(OR(Tabla3[[#This Row],[META PROGRAMADA]]="",Tabla3[[#This Row],[META ALCANZADA]]=""),"",Tabla3[[#This Row],[META ALCANZADA]]/Tabla3[[#This Row],[META PROGRAMADA]])</f>
        <v/>
      </c>
      <c r="O229" s="182">
        <v>1</v>
      </c>
      <c r="P229" s="181"/>
      <c r="Q229" s="181" t="str">
        <f>IF(OR(Tabla3[[#This Row],[META PROGRAMADA2]]="",Tabla3[[#This Row],[META ALCANZADA2]]=""),"",Tabla3[[#This Row],[META ALCANZADA2]]/Tabla3[[#This Row],[META PROGRAMADA2]])</f>
        <v/>
      </c>
      <c r="R229" s="182">
        <v>1</v>
      </c>
      <c r="S229" s="144"/>
      <c r="T229" s="181" t="str">
        <f>IF(OR(Tabla3[[#This Row],[META PROGRAMADA3]]="",Tabla3[[#This Row],[META ALCANZADA3]]=""),"",Tabla3[[#This Row],[META ALCANZADA3]]/Tabla3[[#This Row],[META PROGRAMADA3]])</f>
        <v/>
      </c>
      <c r="U229" s="182">
        <v>1</v>
      </c>
      <c r="V229" s="144"/>
      <c r="W229" s="181" t="str">
        <f>IF(OR(Tabla3[[#This Row],[META PROGRAMADA4]]="",Tabla3[[#This Row],[META ALCANZADA4]]=""),"",Tabla3[[#This Row],[META ALCANZADA4]]/Tabla3[[#This Row],[META PROGRAMADA4]])</f>
        <v/>
      </c>
      <c r="X229" s="155">
        <v>3</v>
      </c>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row>
    <row r="230" spans="1:67" ht="58.5" customHeight="1" x14ac:dyDescent="0.2">
      <c r="A230" s="169" t="s">
        <v>184</v>
      </c>
      <c r="B230" s="170" t="s">
        <v>319</v>
      </c>
      <c r="C230" s="170" t="s">
        <v>165</v>
      </c>
      <c r="D230" s="171" t="s">
        <v>236</v>
      </c>
      <c r="E230" s="239" t="s">
        <v>53</v>
      </c>
      <c r="F230" s="176" t="s">
        <v>67</v>
      </c>
      <c r="G230" s="176" t="s">
        <v>716</v>
      </c>
      <c r="H230" s="239" t="s">
        <v>861</v>
      </c>
      <c r="I230" s="239"/>
      <c r="J230" s="188" t="s">
        <v>253</v>
      </c>
      <c r="K230" s="180" t="s">
        <v>855</v>
      </c>
      <c r="L230" s="182"/>
      <c r="M230" s="182"/>
      <c r="N230" s="181" t="str">
        <f>IF(OR(Tabla3[[#This Row],[META PROGRAMADA]]="",Tabla3[[#This Row],[META ALCANZADA]]=""),"",Tabla3[[#This Row],[META ALCANZADA]]/Tabla3[[#This Row],[META PROGRAMADA]])</f>
        <v/>
      </c>
      <c r="O230" s="181">
        <v>0.4</v>
      </c>
      <c r="P230" s="181"/>
      <c r="Q230" s="181" t="str">
        <f>IF(OR(Tabla3[[#This Row],[META PROGRAMADA2]]="",Tabla3[[#This Row],[META ALCANZADA2]]=""),"",Tabla3[[#This Row],[META ALCANZADA2]]/Tabla3[[#This Row],[META PROGRAMADA2]])</f>
        <v/>
      </c>
      <c r="R230" s="181">
        <v>0.4</v>
      </c>
      <c r="S230" s="144"/>
      <c r="T230" s="181" t="str">
        <f>IF(OR(Tabla3[[#This Row],[META PROGRAMADA3]]="",Tabla3[[#This Row],[META ALCANZADA3]]=""),"",Tabla3[[#This Row],[META ALCANZADA3]]/Tabla3[[#This Row],[META PROGRAMADA3]])</f>
        <v/>
      </c>
      <c r="U230" s="181">
        <v>0.4</v>
      </c>
      <c r="V230" s="144"/>
      <c r="W230" s="181" t="str">
        <f>IF(OR(Tabla3[[#This Row],[META PROGRAMADA4]]="",Tabla3[[#This Row],[META ALCANZADA4]]=""),"",Tabla3[[#This Row],[META ALCANZADA4]]/Tabla3[[#This Row],[META PROGRAMADA4]])</f>
        <v/>
      </c>
      <c r="X230" s="180">
        <v>0.4</v>
      </c>
      <c r="BO230" s="7"/>
    </row>
    <row r="231" spans="1:67" ht="58.5" customHeight="1" x14ac:dyDescent="0.2">
      <c r="A231" s="169" t="s">
        <v>184</v>
      </c>
      <c r="B231" s="170" t="s">
        <v>319</v>
      </c>
      <c r="C231" s="170" t="s">
        <v>170</v>
      </c>
      <c r="D231" s="171" t="s">
        <v>236</v>
      </c>
      <c r="E231" s="239" t="s">
        <v>53</v>
      </c>
      <c r="F231" s="176" t="s">
        <v>67</v>
      </c>
      <c r="G231" s="170" t="s">
        <v>689</v>
      </c>
      <c r="H231" s="170" t="s">
        <v>854</v>
      </c>
      <c r="I231" s="239"/>
      <c r="J231" s="188" t="s">
        <v>253</v>
      </c>
      <c r="K231" s="180" t="s">
        <v>855</v>
      </c>
      <c r="L231" s="181">
        <v>0.8</v>
      </c>
      <c r="M231" s="181"/>
      <c r="N231" s="181" t="str">
        <f>IF(OR(Tabla3[[#This Row],[META PROGRAMADA]]="",Tabla3[[#This Row],[META ALCANZADA]]=""),"",Tabla3[[#This Row],[META ALCANZADA]]/Tabla3[[#This Row],[META PROGRAMADA]])</f>
        <v/>
      </c>
      <c r="O231" s="181">
        <v>0.8</v>
      </c>
      <c r="P231" s="172"/>
      <c r="Q231" s="181" t="str">
        <f>IF(OR(Tabla3[[#This Row],[META PROGRAMADA2]]="",Tabla3[[#This Row],[META ALCANZADA2]]=""),"",Tabla3[[#This Row],[META ALCANZADA2]]/Tabla3[[#This Row],[META PROGRAMADA2]])</f>
        <v/>
      </c>
      <c r="R231" s="181">
        <v>0.8</v>
      </c>
      <c r="S231" s="181"/>
      <c r="T231" s="181" t="str">
        <f>IF(OR(Tabla3[[#This Row],[META PROGRAMADA3]]="",Tabla3[[#This Row],[META ALCANZADA3]]=""),"",Tabla3[[#This Row],[META ALCANZADA3]]/Tabla3[[#This Row],[META PROGRAMADA3]])</f>
        <v/>
      </c>
      <c r="U231" s="181">
        <v>0.8</v>
      </c>
      <c r="V231" s="180"/>
      <c r="W231" s="181" t="str">
        <f>IF(OR(Tabla3[[#This Row],[META PROGRAMADA4]]="",Tabla3[[#This Row],[META ALCANZADA4]]=""),"",Tabla3[[#This Row],[META ALCANZADA4]]/Tabla3[[#This Row],[META PROGRAMADA4]])</f>
        <v/>
      </c>
      <c r="X231" s="154">
        <v>0.8</v>
      </c>
      <c r="BO231" s="7"/>
    </row>
    <row r="232" spans="1:67" ht="58.5" customHeight="1" x14ac:dyDescent="0.2">
      <c r="A232" s="169" t="s">
        <v>184</v>
      </c>
      <c r="B232" s="170" t="s">
        <v>328</v>
      </c>
      <c r="C232" s="170" t="s">
        <v>171</v>
      </c>
      <c r="D232" s="171" t="s">
        <v>224</v>
      </c>
      <c r="E232" s="239" t="s">
        <v>53</v>
      </c>
      <c r="F232" s="176" t="s">
        <v>67</v>
      </c>
      <c r="G232" s="176" t="s">
        <v>430</v>
      </c>
      <c r="H232" s="239" t="s">
        <v>431</v>
      </c>
      <c r="I232" s="239"/>
      <c r="J232" s="188" t="s">
        <v>252</v>
      </c>
      <c r="K232" s="180" t="s">
        <v>448</v>
      </c>
      <c r="L232" s="182"/>
      <c r="M232" s="182"/>
      <c r="N232" s="181" t="str">
        <f>IF(OR(Tabla3[[#This Row],[META PROGRAMADA]]="",Tabla3[[#This Row],[META ALCANZADA]]=""),"",Tabla3[[#This Row],[META ALCANZADA]]/Tabla3[[#This Row],[META PROGRAMADA]])</f>
        <v/>
      </c>
      <c r="O232" s="181">
        <v>1</v>
      </c>
      <c r="P232" s="182"/>
      <c r="Q232" s="181" t="str">
        <f>IF(OR(Tabla3[[#This Row],[META PROGRAMADA2]]="",Tabla3[[#This Row],[META ALCANZADA2]]=""),"",Tabla3[[#This Row],[META ALCANZADA2]]/Tabla3[[#This Row],[META PROGRAMADA2]])</f>
        <v/>
      </c>
      <c r="R232" s="180"/>
      <c r="S232" s="182"/>
      <c r="T232" s="181" t="str">
        <f>IF(OR(Tabla3[[#This Row],[META PROGRAMADA3]]="",Tabla3[[#This Row],[META ALCANZADA3]]=""),"",Tabla3[[#This Row],[META ALCANZADA3]]/Tabla3[[#This Row],[META PROGRAMADA3]])</f>
        <v/>
      </c>
      <c r="U232" s="180"/>
      <c r="V232" s="182"/>
      <c r="W232" s="181" t="str">
        <f>IF(OR(Tabla3[[#This Row],[META PROGRAMADA4]]="",Tabla3[[#This Row],[META ALCANZADA4]]=""),"",Tabla3[[#This Row],[META ALCANZADA4]]/Tabla3[[#This Row],[META PROGRAMADA4]])</f>
        <v/>
      </c>
      <c r="X232" s="180">
        <v>1</v>
      </c>
      <c r="BO232" s="7"/>
    </row>
    <row r="233" spans="1:67" ht="58.5" customHeight="1" x14ac:dyDescent="0.2">
      <c r="A233" s="169" t="s">
        <v>184</v>
      </c>
      <c r="B233" s="170" t="s">
        <v>328</v>
      </c>
      <c r="C233" s="170" t="s">
        <v>172</v>
      </c>
      <c r="D233" s="171" t="s">
        <v>224</v>
      </c>
      <c r="E233" s="239" t="s">
        <v>53</v>
      </c>
      <c r="F233" s="239" t="s">
        <v>66</v>
      </c>
      <c r="G233" s="176" t="s">
        <v>432</v>
      </c>
      <c r="H233" s="239" t="s">
        <v>433</v>
      </c>
      <c r="I233" s="239"/>
      <c r="J233" s="188" t="s">
        <v>252</v>
      </c>
      <c r="K233" s="180" t="s">
        <v>449</v>
      </c>
      <c r="L233" s="182">
        <v>1</v>
      </c>
      <c r="M233" s="182">
        <v>1</v>
      </c>
      <c r="N233" s="181">
        <f>IF(OR(Tabla3[[#This Row],[META PROGRAMADA]]="",Tabla3[[#This Row],[META ALCANZADA]]=""),"",Tabla3[[#This Row],[META ALCANZADA]]/Tabla3[[#This Row],[META PROGRAMADA]])</f>
        <v>1</v>
      </c>
      <c r="O233" s="180">
        <v>1</v>
      </c>
      <c r="P233" s="182"/>
      <c r="Q233" s="181" t="str">
        <f>IF(OR(Tabla3[[#This Row],[META PROGRAMADA2]]="",Tabla3[[#This Row],[META ALCANZADA2]]=""),"",Tabla3[[#This Row],[META ALCANZADA2]]/Tabla3[[#This Row],[META PROGRAMADA2]])</f>
        <v/>
      </c>
      <c r="R233" s="180">
        <v>1</v>
      </c>
      <c r="S233" s="182"/>
      <c r="T233" s="181" t="str">
        <f>IF(OR(Tabla3[[#This Row],[META PROGRAMADA3]]="",Tabla3[[#This Row],[META ALCANZADA3]]=""),"",Tabla3[[#This Row],[META ALCANZADA3]]/Tabla3[[#This Row],[META PROGRAMADA3]])</f>
        <v/>
      </c>
      <c r="U233" s="180">
        <v>1</v>
      </c>
      <c r="V233" s="182"/>
      <c r="W233" s="181" t="str">
        <f>IF(OR(Tabla3[[#This Row],[META PROGRAMADA4]]="",Tabla3[[#This Row],[META ALCANZADA4]]=""),"",Tabla3[[#This Row],[META ALCANZADA4]]/Tabla3[[#This Row],[META PROGRAMADA4]])</f>
        <v/>
      </c>
      <c r="X233" s="180">
        <v>4</v>
      </c>
      <c r="BO233" s="7"/>
    </row>
    <row r="234" spans="1:67" ht="58.5" customHeight="1" x14ac:dyDescent="0.2">
      <c r="A234" s="169" t="s">
        <v>184</v>
      </c>
      <c r="B234" s="170" t="s">
        <v>328</v>
      </c>
      <c r="C234" s="170" t="s">
        <v>173</v>
      </c>
      <c r="D234" s="171" t="s">
        <v>224</v>
      </c>
      <c r="E234" s="239" t="s">
        <v>53</v>
      </c>
      <c r="F234" s="239" t="s">
        <v>66</v>
      </c>
      <c r="G234" s="176" t="s">
        <v>434</v>
      </c>
      <c r="H234" s="239" t="s">
        <v>435</v>
      </c>
      <c r="I234" s="239"/>
      <c r="J234" s="188" t="s">
        <v>252</v>
      </c>
      <c r="K234" s="180" t="s">
        <v>450</v>
      </c>
      <c r="L234" s="182"/>
      <c r="M234" s="182"/>
      <c r="N234" s="181" t="str">
        <f>IF(OR(Tabla3[[#This Row],[META PROGRAMADA]]="",Tabla3[[#This Row],[META ALCANZADA]]=""),"",Tabla3[[#This Row],[META ALCANZADA]]/Tabla3[[#This Row],[META PROGRAMADA]])</f>
        <v/>
      </c>
      <c r="O234" s="181">
        <v>1</v>
      </c>
      <c r="P234" s="182"/>
      <c r="Q234" s="181" t="str">
        <f>IF(OR(Tabla3[[#This Row],[META PROGRAMADA2]]="",Tabla3[[#This Row],[META ALCANZADA2]]=""),"",Tabla3[[#This Row],[META ALCANZADA2]]/Tabla3[[#This Row],[META PROGRAMADA2]])</f>
        <v/>
      </c>
      <c r="R234" s="181">
        <v>1</v>
      </c>
      <c r="S234" s="182"/>
      <c r="T234" s="181" t="str">
        <f>IF(OR(Tabla3[[#This Row],[META PROGRAMADA3]]="",Tabla3[[#This Row],[META ALCANZADA3]]=""),"",Tabla3[[#This Row],[META ALCANZADA3]]/Tabla3[[#This Row],[META PROGRAMADA3]])</f>
        <v/>
      </c>
      <c r="U234" s="181">
        <v>1</v>
      </c>
      <c r="V234" s="182"/>
      <c r="W234" s="181" t="str">
        <f>IF(OR(Tabla3[[#This Row],[META PROGRAMADA4]]="",Tabla3[[#This Row],[META ALCANZADA4]]=""),"",Tabla3[[#This Row],[META ALCANZADA4]]/Tabla3[[#This Row],[META PROGRAMADA4]])</f>
        <v/>
      </c>
      <c r="X234" s="180">
        <v>3</v>
      </c>
      <c r="BO234" s="7"/>
    </row>
    <row r="235" spans="1:67" ht="58.5" customHeight="1" x14ac:dyDescent="0.2">
      <c r="A235" s="169" t="s">
        <v>184</v>
      </c>
      <c r="B235" s="170" t="s">
        <v>328</v>
      </c>
      <c r="C235" s="170" t="s">
        <v>174</v>
      </c>
      <c r="D235" s="171" t="s">
        <v>224</v>
      </c>
      <c r="E235" s="239" t="s">
        <v>53</v>
      </c>
      <c r="F235" s="176" t="s">
        <v>67</v>
      </c>
      <c r="G235" s="170" t="s">
        <v>436</v>
      </c>
      <c r="H235" s="239" t="s">
        <v>437</v>
      </c>
      <c r="I235" s="239"/>
      <c r="J235" s="188" t="s">
        <v>252</v>
      </c>
      <c r="K235" s="180" t="s">
        <v>451</v>
      </c>
      <c r="L235" s="182"/>
      <c r="M235" s="182"/>
      <c r="N235" s="181" t="str">
        <f>IF(OR(Tabla3[[#This Row],[META PROGRAMADA]]="",Tabla3[[#This Row],[META ALCANZADA]]=""),"",Tabla3[[#This Row],[META ALCANZADA]]/Tabla3[[#This Row],[META PROGRAMADA]])</f>
        <v/>
      </c>
      <c r="O235" s="181">
        <v>1</v>
      </c>
      <c r="P235" s="182"/>
      <c r="Q235" s="181" t="str">
        <f>IF(OR(Tabla3[[#This Row],[META PROGRAMADA2]]="",Tabla3[[#This Row],[META ALCANZADA2]]=""),"",Tabla3[[#This Row],[META ALCANZADA2]]/Tabla3[[#This Row],[META PROGRAMADA2]])</f>
        <v/>
      </c>
      <c r="R235" s="181">
        <v>1</v>
      </c>
      <c r="S235" s="182"/>
      <c r="T235" s="181" t="str">
        <f>IF(OR(Tabla3[[#This Row],[META PROGRAMADA3]]="",Tabla3[[#This Row],[META ALCANZADA3]]=""),"",Tabla3[[#This Row],[META ALCANZADA3]]/Tabla3[[#This Row],[META PROGRAMADA3]])</f>
        <v/>
      </c>
      <c r="U235" s="181">
        <v>1</v>
      </c>
      <c r="V235" s="182"/>
      <c r="W235" s="181" t="str">
        <f>IF(OR(Tabla3[[#This Row],[META PROGRAMADA4]]="",Tabla3[[#This Row],[META ALCANZADA4]]=""),"",Tabla3[[#This Row],[META ALCANZADA4]]/Tabla3[[#This Row],[META PROGRAMADA4]])</f>
        <v/>
      </c>
      <c r="X235" s="180">
        <v>3</v>
      </c>
      <c r="BO235" s="7"/>
    </row>
    <row r="236" spans="1:67" ht="58.5" customHeight="1" x14ac:dyDescent="0.2">
      <c r="A236" s="184" t="s">
        <v>187</v>
      </c>
      <c r="B236" s="171" t="s">
        <v>901</v>
      </c>
      <c r="C236" s="170" t="s">
        <v>438</v>
      </c>
      <c r="D236" s="171" t="s">
        <v>224</v>
      </c>
      <c r="E236" s="239" t="s">
        <v>53</v>
      </c>
      <c r="F236" s="176" t="s">
        <v>88</v>
      </c>
      <c r="G236" s="176" t="s">
        <v>439</v>
      </c>
      <c r="H236" s="239" t="s">
        <v>440</v>
      </c>
      <c r="I236" s="239"/>
      <c r="J236" s="188" t="s">
        <v>252</v>
      </c>
      <c r="K236" s="180" t="s">
        <v>449</v>
      </c>
      <c r="L236" s="182"/>
      <c r="M236" s="182"/>
      <c r="N236" s="181" t="str">
        <f>IF(OR(Tabla3[[#This Row],[META PROGRAMADA]]="",Tabla3[[#This Row],[META ALCANZADA]]=""),"",Tabla3[[#This Row],[META ALCANZADA]]/Tabla3[[#This Row],[META PROGRAMADA]])</f>
        <v/>
      </c>
      <c r="O236" s="181">
        <v>1</v>
      </c>
      <c r="P236" s="181"/>
      <c r="Q236" s="181" t="str">
        <f>IF(OR(Tabla3[[#This Row],[META PROGRAMADA2]]="",Tabla3[[#This Row],[META ALCANZADA2]]=""),"",Tabla3[[#This Row],[META ALCANZADA2]]/Tabla3[[#This Row],[META PROGRAMADA2]])</f>
        <v/>
      </c>
      <c r="R236" s="181">
        <v>1</v>
      </c>
      <c r="S236" s="144"/>
      <c r="T236" s="181" t="str">
        <f>IF(OR(Tabla3[[#This Row],[META PROGRAMADA3]]="",Tabla3[[#This Row],[META ALCANZADA3]]=""),"",Tabla3[[#This Row],[META ALCANZADA3]]/Tabla3[[#This Row],[META PROGRAMADA3]])</f>
        <v/>
      </c>
      <c r="U236" s="181">
        <v>1</v>
      </c>
      <c r="V236" s="144"/>
      <c r="W236" s="181" t="str">
        <f>IF(OR(Tabla3[[#This Row],[META PROGRAMADA4]]="",Tabla3[[#This Row],[META ALCANZADA4]]=""),"",Tabla3[[#This Row],[META ALCANZADA4]]/Tabla3[[#This Row],[META PROGRAMADA4]])</f>
        <v/>
      </c>
      <c r="X236" s="180">
        <v>3</v>
      </c>
      <c r="BO236" s="7"/>
    </row>
    <row r="237" spans="1:67" ht="58.5" customHeight="1" x14ac:dyDescent="0.2">
      <c r="A237" s="184" t="s">
        <v>187</v>
      </c>
      <c r="B237" s="171" t="s">
        <v>338</v>
      </c>
      <c r="C237" s="170" t="s">
        <v>351</v>
      </c>
      <c r="D237" s="171" t="s">
        <v>224</v>
      </c>
      <c r="E237" s="239" t="s">
        <v>53</v>
      </c>
      <c r="F237" s="176" t="s">
        <v>88</v>
      </c>
      <c r="G237" s="239" t="s">
        <v>441</v>
      </c>
      <c r="H237" s="239" t="s">
        <v>442</v>
      </c>
      <c r="I237" s="239"/>
      <c r="J237" s="188" t="s">
        <v>252</v>
      </c>
      <c r="K237" s="180" t="s">
        <v>452</v>
      </c>
      <c r="L237" s="182"/>
      <c r="M237" s="182"/>
      <c r="N237" s="181" t="str">
        <f>IF(OR(Tabla3[[#This Row],[META PROGRAMADA]]="",Tabla3[[#This Row],[META ALCANZADA]]=""),"",Tabla3[[#This Row],[META ALCANZADA]]/Tabla3[[#This Row],[META PROGRAMADA]])</f>
        <v/>
      </c>
      <c r="O237" s="180">
        <v>1</v>
      </c>
      <c r="P237" s="181"/>
      <c r="Q237" s="181" t="str">
        <f>IF(OR(Tabla3[[#This Row],[META PROGRAMADA2]]="",Tabla3[[#This Row],[META ALCANZADA2]]=""),"",Tabla3[[#This Row],[META ALCANZADA2]]/Tabla3[[#This Row],[META PROGRAMADA2]])</f>
        <v/>
      </c>
      <c r="R237" s="180"/>
      <c r="S237" s="144"/>
      <c r="T237" s="181" t="str">
        <f>IF(OR(Tabla3[[#This Row],[META PROGRAMADA3]]="",Tabla3[[#This Row],[META ALCANZADA3]]=""),"",Tabla3[[#This Row],[META ALCANZADA3]]/Tabla3[[#This Row],[META PROGRAMADA3]])</f>
        <v/>
      </c>
      <c r="U237" s="180"/>
      <c r="V237" s="144"/>
      <c r="W237" s="181" t="str">
        <f>IF(OR(Tabla3[[#This Row],[META PROGRAMADA4]]="",Tabla3[[#This Row],[META ALCANZADA4]]=""),"",Tabla3[[#This Row],[META ALCANZADA4]]/Tabla3[[#This Row],[META PROGRAMADA4]])</f>
        <v/>
      </c>
      <c r="X237" s="180">
        <v>1</v>
      </c>
      <c r="BO237" s="7"/>
    </row>
    <row r="238" spans="1:67" ht="58.5" customHeight="1" x14ac:dyDescent="0.2">
      <c r="A238" s="184" t="s">
        <v>188</v>
      </c>
      <c r="B238" s="171" t="s">
        <v>350</v>
      </c>
      <c r="C238" s="170" t="s">
        <v>352</v>
      </c>
      <c r="D238" s="171" t="s">
        <v>224</v>
      </c>
      <c r="E238" s="239" t="s">
        <v>53</v>
      </c>
      <c r="F238" s="176" t="s">
        <v>88</v>
      </c>
      <c r="G238" s="176" t="s">
        <v>443</v>
      </c>
      <c r="H238" s="239" t="s">
        <v>444</v>
      </c>
      <c r="I238" s="239"/>
      <c r="J238" s="188" t="s">
        <v>252</v>
      </c>
      <c r="K238" s="180" t="s">
        <v>451</v>
      </c>
      <c r="L238" s="182"/>
      <c r="M238" s="182"/>
      <c r="N238" s="181" t="str">
        <f>IF(OR(Tabla3[[#This Row],[META PROGRAMADA]]="",Tabla3[[#This Row],[META ALCANZADA]]=""),"",Tabla3[[#This Row],[META ALCANZADA]]/Tabla3[[#This Row],[META PROGRAMADA]])</f>
        <v/>
      </c>
      <c r="O238" s="181">
        <v>1</v>
      </c>
      <c r="P238" s="181"/>
      <c r="Q238" s="181" t="str">
        <f>IF(OR(Tabla3[[#This Row],[META PROGRAMADA2]]="",Tabla3[[#This Row],[META ALCANZADA2]]=""),"",Tabla3[[#This Row],[META ALCANZADA2]]/Tabla3[[#This Row],[META PROGRAMADA2]])</f>
        <v/>
      </c>
      <c r="R238" s="181">
        <v>1</v>
      </c>
      <c r="S238" s="144"/>
      <c r="T238" s="181" t="str">
        <f>IF(OR(Tabla3[[#This Row],[META PROGRAMADA3]]="",Tabla3[[#This Row],[META ALCANZADA3]]=""),"",Tabla3[[#This Row],[META ALCANZADA3]]/Tabla3[[#This Row],[META PROGRAMADA3]])</f>
        <v/>
      </c>
      <c r="U238" s="181">
        <v>1</v>
      </c>
      <c r="V238" s="144"/>
      <c r="W238" s="181" t="str">
        <f>IF(OR(Tabla3[[#This Row],[META PROGRAMADA4]]="",Tabla3[[#This Row],[META ALCANZADA4]]=""),"",Tabla3[[#This Row],[META ALCANZADA4]]/Tabla3[[#This Row],[META PROGRAMADA4]])</f>
        <v/>
      </c>
      <c r="X238" s="180">
        <v>3</v>
      </c>
      <c r="BO238" s="7"/>
    </row>
    <row r="239" spans="1:67" ht="58.5" customHeight="1" x14ac:dyDescent="0.2">
      <c r="A239" s="184" t="s">
        <v>188</v>
      </c>
      <c r="B239" s="171" t="s">
        <v>905</v>
      </c>
      <c r="C239" s="170" t="s">
        <v>358</v>
      </c>
      <c r="D239" s="171" t="s">
        <v>224</v>
      </c>
      <c r="E239" s="239" t="s">
        <v>53</v>
      </c>
      <c r="F239" s="176" t="s">
        <v>86</v>
      </c>
      <c r="G239" s="176" t="s">
        <v>445</v>
      </c>
      <c r="H239" s="239" t="s">
        <v>446</v>
      </c>
      <c r="I239" s="239"/>
      <c r="J239" s="188" t="s">
        <v>252</v>
      </c>
      <c r="K239" s="180" t="s">
        <v>449</v>
      </c>
      <c r="L239" s="182"/>
      <c r="M239" s="182"/>
      <c r="N239" s="181" t="str">
        <f>IF(OR(Tabla3[[#This Row],[META PROGRAMADA]]="",Tabla3[[#This Row],[META ALCANZADA]]=""),"",Tabla3[[#This Row],[META ALCANZADA]]/Tabla3[[#This Row],[META PROGRAMADA]])</f>
        <v/>
      </c>
      <c r="O239" s="181">
        <v>1</v>
      </c>
      <c r="P239" s="181"/>
      <c r="Q239" s="181" t="str">
        <f>IF(OR(Tabla3[[#This Row],[META PROGRAMADA2]]="",Tabla3[[#This Row],[META ALCANZADA2]]=""),"",Tabla3[[#This Row],[META ALCANZADA2]]/Tabla3[[#This Row],[META PROGRAMADA2]])</f>
        <v/>
      </c>
      <c r="R239" s="181">
        <v>1</v>
      </c>
      <c r="S239" s="144"/>
      <c r="T239" s="181" t="str">
        <f>IF(OR(Tabla3[[#This Row],[META PROGRAMADA3]]="",Tabla3[[#This Row],[META ALCANZADA3]]=""),"",Tabla3[[#This Row],[META ALCANZADA3]]/Tabla3[[#This Row],[META PROGRAMADA3]])</f>
        <v/>
      </c>
      <c r="U239" s="181">
        <v>1</v>
      </c>
      <c r="V239" s="144"/>
      <c r="W239" s="181" t="str">
        <f>IF(OR(Tabla3[[#This Row],[META PROGRAMADA4]]="",Tabla3[[#This Row],[META ALCANZADA4]]=""),"",Tabla3[[#This Row],[META ALCANZADA4]]/Tabla3[[#This Row],[META PROGRAMADA4]])</f>
        <v/>
      </c>
      <c r="X239" s="180">
        <v>3</v>
      </c>
      <c r="BO239" s="7"/>
    </row>
    <row r="240" spans="1:67" s="152" customFormat="1" ht="58.5" customHeight="1" x14ac:dyDescent="0.2">
      <c r="A240" s="169" t="s">
        <v>184</v>
      </c>
      <c r="B240" s="170" t="s">
        <v>319</v>
      </c>
      <c r="C240" s="170" t="s">
        <v>266</v>
      </c>
      <c r="D240" s="171" t="s">
        <v>225</v>
      </c>
      <c r="E240" s="239" t="s">
        <v>52</v>
      </c>
      <c r="F240" s="323" t="s">
        <v>67</v>
      </c>
      <c r="G240" s="157" t="s">
        <v>453</v>
      </c>
      <c r="H240" s="239" t="s">
        <v>454</v>
      </c>
      <c r="I240" s="239"/>
      <c r="J240" s="180"/>
      <c r="K240" s="182" t="s">
        <v>480</v>
      </c>
      <c r="L240" s="182"/>
      <c r="M240" s="180" t="s">
        <v>316</v>
      </c>
      <c r="N240" s="181" t="str">
        <f>IF(OR(Tabla3[[#This Row],[META PROGRAMADA]]="",Tabla3[[#This Row],[META ALCANZADA]]=""),"",Tabla3[[#This Row],[META ALCANZADA]]/Tabla3[[#This Row],[META PROGRAMADA]])</f>
        <v/>
      </c>
      <c r="O240" s="182">
        <v>0.01</v>
      </c>
      <c r="P240" s="182"/>
      <c r="Q240" s="181" t="str">
        <f>IF(OR(Tabla3[[#This Row],[META PROGRAMADA2]]="",Tabla3[[#This Row],[META ALCANZADA2]]=""),"",Tabla3[[#This Row],[META ALCANZADA2]]/Tabla3[[#This Row],[META PROGRAMADA2]])</f>
        <v/>
      </c>
      <c r="R240" s="182"/>
      <c r="S240" s="182" t="s">
        <v>316</v>
      </c>
      <c r="T240" s="181" t="str">
        <f>IF(OR(Tabla3[[#This Row],[META PROGRAMADA3]]="",Tabla3[[#This Row],[META ALCANZADA3]]=""),"",Tabla3[[#This Row],[META ALCANZADA3]]/Tabla3[[#This Row],[META PROGRAMADA3]])</f>
        <v/>
      </c>
      <c r="U240" s="182"/>
      <c r="V240" s="182" t="s">
        <v>316</v>
      </c>
      <c r="W240" s="181" t="str">
        <f>IF(OR(Tabla3[[#This Row],[META PROGRAMADA4]]="",Tabla3[[#This Row],[META ALCANZADA4]]=""),"",Tabla3[[#This Row],[META ALCANZADA4]]/Tabla3[[#This Row],[META PROGRAMADA4]])</f>
        <v/>
      </c>
      <c r="X240" s="150">
        <v>0</v>
      </c>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151"/>
      <c r="BN240" s="151"/>
      <c r="BO240" s="151"/>
    </row>
    <row r="241" spans="1:67" s="152" customFormat="1" ht="58.5" customHeight="1" x14ac:dyDescent="0.2">
      <c r="A241" s="177" t="s">
        <v>184</v>
      </c>
      <c r="B241" s="167" t="s">
        <v>319</v>
      </c>
      <c r="C241" s="166" t="s">
        <v>170</v>
      </c>
      <c r="D241" s="167" t="s">
        <v>236</v>
      </c>
      <c r="E241" s="238" t="s">
        <v>52</v>
      </c>
      <c r="F241" s="240" t="s">
        <v>67</v>
      </c>
      <c r="G241" s="168" t="s">
        <v>689</v>
      </c>
      <c r="H241" s="238" t="s">
        <v>858</v>
      </c>
      <c r="I241" s="238"/>
      <c r="J241" s="174" t="s">
        <v>253</v>
      </c>
      <c r="K241" s="178" t="s">
        <v>859</v>
      </c>
      <c r="L241" s="181"/>
      <c r="M241" s="174"/>
      <c r="N241" s="181" t="str">
        <f>IF(OR(Tabla3[[#This Row],[META PROGRAMADA]]="",Tabla3[[#This Row],[META ALCANZADA]]=""),"",Tabla3[[#This Row],[META ALCANZADA]]/Tabla3[[#This Row],[META PROGRAMADA]])</f>
        <v/>
      </c>
      <c r="O241" s="175">
        <v>0.8</v>
      </c>
      <c r="P241" s="175"/>
      <c r="Q241" s="181" t="str">
        <f>IF(OR(Tabla3[[#This Row],[META PROGRAMADA2]]="",Tabla3[[#This Row],[META ALCANZADA2]]=""),"",Tabla3[[#This Row],[META ALCANZADA2]]/Tabla3[[#This Row],[META PROGRAMADA2]])</f>
        <v/>
      </c>
      <c r="R241" s="181">
        <v>0.8</v>
      </c>
      <c r="S241" s="145"/>
      <c r="T241" s="181" t="str">
        <f>IF(OR(Tabla3[[#This Row],[META PROGRAMADA3]]="",Tabla3[[#This Row],[META ALCANZADA3]]=""),"",Tabla3[[#This Row],[META ALCANZADA3]]/Tabla3[[#This Row],[META PROGRAMADA3]])</f>
        <v/>
      </c>
      <c r="U241" s="181">
        <v>0.8</v>
      </c>
      <c r="V241" s="145"/>
      <c r="W241" s="181" t="str">
        <f>IF(OR(Tabla3[[#This Row],[META PROGRAMADA4]]="",Tabla3[[#This Row],[META ALCANZADA4]]=""),"",Tabla3[[#This Row],[META ALCANZADA4]]/Tabla3[[#This Row],[META PROGRAMADA4]])</f>
        <v/>
      </c>
      <c r="X241" s="174">
        <v>0.8</v>
      </c>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row>
    <row r="242" spans="1:67" ht="58.5" customHeight="1" x14ac:dyDescent="0.2">
      <c r="A242" s="169" t="s">
        <v>184</v>
      </c>
      <c r="B242" s="170" t="s">
        <v>319</v>
      </c>
      <c r="C242" s="170" t="s">
        <v>170</v>
      </c>
      <c r="D242" s="171" t="s">
        <v>225</v>
      </c>
      <c r="E242" s="239" t="s">
        <v>52</v>
      </c>
      <c r="F242" s="323" t="s">
        <v>67</v>
      </c>
      <c r="G242" s="106" t="s">
        <v>455</v>
      </c>
      <c r="H242" s="239" t="s">
        <v>456</v>
      </c>
      <c r="I242" s="239"/>
      <c r="J242" s="188" t="s">
        <v>260</v>
      </c>
      <c r="K242" s="180" t="s">
        <v>481</v>
      </c>
      <c r="L242" s="324">
        <v>0.125</v>
      </c>
      <c r="M242" s="182"/>
      <c r="N242" s="181" t="str">
        <f>IF(OR(Tabla3[[#This Row],[META PROGRAMADA]]="",Tabla3[[#This Row],[META ALCANZADA]]=""),"",Tabla3[[#This Row],[META ALCANZADA]]/Tabla3[[#This Row],[META PROGRAMADA]])</f>
        <v/>
      </c>
      <c r="O242" s="181">
        <v>0.5</v>
      </c>
      <c r="P242" s="181"/>
      <c r="Q242" s="181" t="str">
        <f>IF(OR(Tabla3[[#This Row],[META PROGRAMADA2]]="",Tabla3[[#This Row],[META ALCANZADA2]]=""),"",Tabla3[[#This Row],[META ALCANZADA2]]/Tabla3[[#This Row],[META PROGRAMADA2]])</f>
        <v/>
      </c>
      <c r="R242" s="324">
        <v>0.375</v>
      </c>
      <c r="S242" s="144"/>
      <c r="T242" s="181" t="str">
        <f>IF(OR(Tabla3[[#This Row],[META PROGRAMADA3]]="",Tabla3[[#This Row],[META ALCANZADA3]]=""),"",Tabla3[[#This Row],[META ALCANZADA3]]/Tabla3[[#This Row],[META PROGRAMADA3]])</f>
        <v/>
      </c>
      <c r="U242" s="183"/>
      <c r="V242" s="144"/>
      <c r="W242" s="181" t="str">
        <f>IF(OR(Tabla3[[#This Row],[META PROGRAMADA4]]="",Tabla3[[#This Row],[META ALCANZADA4]]=""),"",Tabla3[[#This Row],[META ALCANZADA4]]/Tabla3[[#This Row],[META PROGRAMADA4]])</f>
        <v/>
      </c>
      <c r="X242" s="174">
        <v>1</v>
      </c>
      <c r="BO242" s="7"/>
    </row>
    <row r="243" spans="1:67" ht="58.5" customHeight="1" x14ac:dyDescent="0.2">
      <c r="A243" s="169" t="s">
        <v>184</v>
      </c>
      <c r="B243" s="170" t="s">
        <v>319</v>
      </c>
      <c r="C243" s="170" t="s">
        <v>170</v>
      </c>
      <c r="D243" s="171" t="s">
        <v>225</v>
      </c>
      <c r="E243" s="239" t="s">
        <v>52</v>
      </c>
      <c r="F243" s="323" t="s">
        <v>67</v>
      </c>
      <c r="G243" s="106" t="s">
        <v>457</v>
      </c>
      <c r="H243" s="239" t="s">
        <v>458</v>
      </c>
      <c r="I243" s="239"/>
      <c r="J243" s="188" t="s">
        <v>260</v>
      </c>
      <c r="K243" s="180" t="s">
        <v>481</v>
      </c>
      <c r="L243" s="182"/>
      <c r="M243" s="182"/>
      <c r="N243" s="181" t="str">
        <f>IF(OR(Tabla3[[#This Row],[META PROGRAMADA]]="",Tabla3[[#This Row],[META ALCANZADA]]=""),"",Tabla3[[#This Row],[META ALCANZADA]]/Tabla3[[#This Row],[META PROGRAMADA]])</f>
        <v/>
      </c>
      <c r="O243" s="181"/>
      <c r="P243" s="181"/>
      <c r="Q243" s="181" t="str">
        <f>IF(OR(Tabla3[[#This Row],[META PROGRAMADA2]]="",Tabla3[[#This Row],[META ALCANZADA2]]=""),"",Tabla3[[#This Row],[META ALCANZADA2]]/Tabla3[[#This Row],[META PROGRAMADA2]])</f>
        <v/>
      </c>
      <c r="R243" s="159"/>
      <c r="S243" s="144"/>
      <c r="T243" s="181" t="str">
        <f>IF(OR(Tabla3[[#This Row],[META PROGRAMADA3]]="",Tabla3[[#This Row],[META ALCANZADA3]]=""),"",Tabla3[[#This Row],[META ALCANZADA3]]/Tabla3[[#This Row],[META PROGRAMADA3]])</f>
        <v/>
      </c>
      <c r="U243" s="181">
        <v>1</v>
      </c>
      <c r="V243" s="144"/>
      <c r="W243" s="181" t="str">
        <f>IF(OR(Tabla3[[#This Row],[META PROGRAMADA4]]="",Tabla3[[#This Row],[META ALCANZADA4]]=""),"",Tabla3[[#This Row],[META ALCANZADA4]]/Tabla3[[#This Row],[META PROGRAMADA4]])</f>
        <v/>
      </c>
      <c r="X243" s="180">
        <v>1</v>
      </c>
      <c r="BO243" s="7"/>
    </row>
    <row r="244" spans="1:67" ht="58.5" customHeight="1" x14ac:dyDescent="0.2">
      <c r="A244" s="169" t="s">
        <v>184</v>
      </c>
      <c r="B244" s="170" t="s">
        <v>319</v>
      </c>
      <c r="C244" s="170" t="s">
        <v>170</v>
      </c>
      <c r="D244" s="171" t="s">
        <v>225</v>
      </c>
      <c r="E244" s="239" t="s">
        <v>52</v>
      </c>
      <c r="F244" s="323" t="s">
        <v>67</v>
      </c>
      <c r="G244" s="157" t="s">
        <v>459</v>
      </c>
      <c r="H244" s="239" t="s">
        <v>460</v>
      </c>
      <c r="I244" s="239"/>
      <c r="J244" s="188" t="s">
        <v>260</v>
      </c>
      <c r="K244" s="180" t="s">
        <v>482</v>
      </c>
      <c r="L244" s="182"/>
      <c r="M244" s="182"/>
      <c r="N244" s="181" t="str">
        <f>IF(OR(Tabla3[[#This Row],[META PROGRAMADA]]="",Tabla3[[#This Row],[META ALCANZADA]]=""),"",Tabla3[[#This Row],[META ALCANZADA]]/Tabla3[[#This Row],[META PROGRAMADA]])</f>
        <v/>
      </c>
      <c r="O244" s="181">
        <v>1</v>
      </c>
      <c r="P244" s="181"/>
      <c r="Q244" s="181" t="str">
        <f>IF(OR(Tabla3[[#This Row],[META PROGRAMADA2]]="",Tabla3[[#This Row],[META ALCANZADA2]]=""),"",Tabla3[[#This Row],[META ALCANZADA2]]/Tabla3[[#This Row],[META PROGRAMADA2]])</f>
        <v/>
      </c>
      <c r="R244" s="159"/>
      <c r="S244" s="144"/>
      <c r="T244" s="181" t="str">
        <f>IF(OR(Tabla3[[#This Row],[META PROGRAMADA3]]="",Tabla3[[#This Row],[META ALCANZADA3]]=""),"",Tabla3[[#This Row],[META ALCANZADA3]]/Tabla3[[#This Row],[META PROGRAMADA3]])</f>
        <v/>
      </c>
      <c r="U244" s="159"/>
      <c r="V244" s="144"/>
      <c r="W244" s="181" t="str">
        <f>IF(OR(Tabla3[[#This Row],[META PROGRAMADA4]]="",Tabla3[[#This Row],[META ALCANZADA4]]=""),"",Tabla3[[#This Row],[META ALCANZADA4]]/Tabla3[[#This Row],[META PROGRAMADA4]])</f>
        <v/>
      </c>
      <c r="X244" s="180">
        <v>1</v>
      </c>
      <c r="BO244" s="7"/>
    </row>
    <row r="245" spans="1:67" ht="58.5" customHeight="1" x14ac:dyDescent="0.2">
      <c r="A245" s="169" t="s">
        <v>184</v>
      </c>
      <c r="B245" s="170" t="s">
        <v>319</v>
      </c>
      <c r="C245" s="170" t="s">
        <v>170</v>
      </c>
      <c r="D245" s="171" t="s">
        <v>225</v>
      </c>
      <c r="E245" s="239" t="s">
        <v>52</v>
      </c>
      <c r="F245" s="323" t="s">
        <v>67</v>
      </c>
      <c r="G245" s="157" t="s">
        <v>461</v>
      </c>
      <c r="H245" s="239" t="s">
        <v>462</v>
      </c>
      <c r="I245" s="239"/>
      <c r="J245" s="188" t="s">
        <v>260</v>
      </c>
      <c r="K245" s="180" t="s">
        <v>482</v>
      </c>
      <c r="L245" s="182"/>
      <c r="M245" s="182"/>
      <c r="N245" s="181" t="str">
        <f>IF(OR(Tabla3[[#This Row],[META PROGRAMADA]]="",Tabla3[[#This Row],[META ALCANZADA]]=""),"",Tabla3[[#This Row],[META ALCANZADA]]/Tabla3[[#This Row],[META PROGRAMADA]])</f>
        <v/>
      </c>
      <c r="O245" s="181"/>
      <c r="P245" s="181"/>
      <c r="Q245" s="181" t="str">
        <f>IF(OR(Tabla3[[#This Row],[META PROGRAMADA2]]="",Tabla3[[#This Row],[META ALCANZADA2]]=""),"",Tabla3[[#This Row],[META ALCANZADA2]]/Tabla3[[#This Row],[META PROGRAMADA2]])</f>
        <v/>
      </c>
      <c r="R245" s="181">
        <v>1</v>
      </c>
      <c r="S245" s="144"/>
      <c r="T245" s="181" t="str">
        <f>IF(OR(Tabla3[[#This Row],[META PROGRAMADA3]]="",Tabla3[[#This Row],[META ALCANZADA3]]=""),"",Tabla3[[#This Row],[META ALCANZADA3]]/Tabla3[[#This Row],[META PROGRAMADA3]])</f>
        <v/>
      </c>
      <c r="U245" s="159"/>
      <c r="V245" s="144"/>
      <c r="W245" s="181" t="str">
        <f>IF(OR(Tabla3[[#This Row],[META PROGRAMADA4]]="",Tabla3[[#This Row],[META ALCANZADA4]]=""),"",Tabla3[[#This Row],[META ALCANZADA4]]/Tabla3[[#This Row],[META PROGRAMADA4]])</f>
        <v/>
      </c>
      <c r="X245" s="180">
        <v>1</v>
      </c>
      <c r="BO245" s="7"/>
    </row>
    <row r="246" spans="1:67" ht="58.5" customHeight="1" x14ac:dyDescent="0.2">
      <c r="A246" s="169" t="s">
        <v>184</v>
      </c>
      <c r="B246" s="170" t="s">
        <v>319</v>
      </c>
      <c r="C246" s="170" t="s">
        <v>170</v>
      </c>
      <c r="D246" s="171" t="s">
        <v>225</v>
      </c>
      <c r="E246" s="239" t="s">
        <v>52</v>
      </c>
      <c r="F246" s="323" t="s">
        <v>67</v>
      </c>
      <c r="G246" s="157" t="s">
        <v>463</v>
      </c>
      <c r="H246" s="239" t="s">
        <v>464</v>
      </c>
      <c r="I246" s="239"/>
      <c r="J246" s="188" t="s">
        <v>260</v>
      </c>
      <c r="K246" s="180" t="s">
        <v>482</v>
      </c>
      <c r="L246" s="182"/>
      <c r="M246" s="182"/>
      <c r="N246" s="181" t="str">
        <f>IF(OR(Tabla3[[#This Row],[META PROGRAMADA]]="",Tabla3[[#This Row],[META ALCANZADA]]=""),"",Tabla3[[#This Row],[META ALCANZADA]]/Tabla3[[#This Row],[META PROGRAMADA]])</f>
        <v/>
      </c>
      <c r="O246" s="181">
        <v>1</v>
      </c>
      <c r="P246" s="181"/>
      <c r="Q246" s="181" t="str">
        <f>IF(OR(Tabla3[[#This Row],[META PROGRAMADA2]]="",Tabla3[[#This Row],[META ALCANZADA2]]=""),"",Tabla3[[#This Row],[META ALCANZADA2]]/Tabla3[[#This Row],[META PROGRAMADA2]])</f>
        <v/>
      </c>
      <c r="R246" s="183"/>
      <c r="S246" s="144"/>
      <c r="T246" s="181" t="str">
        <f>IF(OR(Tabla3[[#This Row],[META PROGRAMADA3]]="",Tabla3[[#This Row],[META ALCANZADA3]]=""),"",Tabla3[[#This Row],[META ALCANZADA3]]/Tabla3[[#This Row],[META PROGRAMADA3]])</f>
        <v/>
      </c>
      <c r="U246" s="183"/>
      <c r="V246" s="144"/>
      <c r="W246" s="181" t="str">
        <f>IF(OR(Tabla3[[#This Row],[META PROGRAMADA4]]="",Tabla3[[#This Row],[META ALCANZADA4]]=""),"",Tabla3[[#This Row],[META ALCANZADA4]]/Tabla3[[#This Row],[META PROGRAMADA4]])</f>
        <v/>
      </c>
      <c r="X246" s="180">
        <v>1</v>
      </c>
      <c r="BO246" s="7"/>
    </row>
    <row r="247" spans="1:67" ht="58.5" customHeight="1" x14ac:dyDescent="0.2">
      <c r="A247" s="184" t="s">
        <v>187</v>
      </c>
      <c r="B247" s="171" t="s">
        <v>338</v>
      </c>
      <c r="C247" s="170" t="s">
        <v>344</v>
      </c>
      <c r="D247" s="171" t="s">
        <v>225</v>
      </c>
      <c r="E247" s="239" t="s">
        <v>52</v>
      </c>
      <c r="F247" s="176" t="s">
        <v>86</v>
      </c>
      <c r="G247" s="157" t="s">
        <v>465</v>
      </c>
      <c r="H247" s="239" t="s">
        <v>466</v>
      </c>
      <c r="I247" s="239"/>
      <c r="J247" s="188" t="s">
        <v>256</v>
      </c>
      <c r="K247" s="180" t="s">
        <v>480</v>
      </c>
      <c r="L247" s="182">
        <v>1</v>
      </c>
      <c r="M247" s="182">
        <v>1</v>
      </c>
      <c r="N247" s="181">
        <f>IF(OR(Tabla3[[#This Row],[META PROGRAMADA]]="",Tabla3[[#This Row],[META ALCANZADA]]=""),"",Tabla3[[#This Row],[META ALCANZADA]]/Tabla3[[#This Row],[META PROGRAMADA]])</f>
        <v>1</v>
      </c>
      <c r="O247" s="181"/>
      <c r="P247" s="181"/>
      <c r="Q247" s="181" t="str">
        <f>IF(OR(Tabla3[[#This Row],[META PROGRAMADA2]]="",Tabla3[[#This Row],[META ALCANZADA2]]=""),"",Tabla3[[#This Row],[META ALCANZADA2]]/Tabla3[[#This Row],[META PROGRAMADA2]])</f>
        <v/>
      </c>
      <c r="R247" s="183"/>
      <c r="S247" s="144"/>
      <c r="T247" s="181" t="str">
        <f>IF(OR(Tabla3[[#This Row],[META PROGRAMADA3]]="",Tabla3[[#This Row],[META ALCANZADA3]]=""),"",Tabla3[[#This Row],[META ALCANZADA3]]/Tabla3[[#This Row],[META PROGRAMADA3]])</f>
        <v/>
      </c>
      <c r="U247" s="183"/>
      <c r="V247" s="144"/>
      <c r="W247" s="181" t="str">
        <f>IF(OR(Tabla3[[#This Row],[META PROGRAMADA4]]="",Tabla3[[#This Row],[META ALCANZADA4]]=""),"",Tabla3[[#This Row],[META ALCANZADA4]]/Tabla3[[#This Row],[META PROGRAMADA4]])</f>
        <v/>
      </c>
      <c r="X247" s="174">
        <v>1</v>
      </c>
      <c r="BO247" s="7"/>
    </row>
    <row r="248" spans="1:67" ht="58.5" customHeight="1" x14ac:dyDescent="0.2">
      <c r="A248" s="184" t="s">
        <v>187</v>
      </c>
      <c r="B248" s="171" t="s">
        <v>338</v>
      </c>
      <c r="C248" s="170" t="s">
        <v>344</v>
      </c>
      <c r="D248" s="171" t="s">
        <v>225</v>
      </c>
      <c r="E248" s="239" t="s">
        <v>52</v>
      </c>
      <c r="F248" s="176" t="s">
        <v>86</v>
      </c>
      <c r="G248" s="157" t="s">
        <v>453</v>
      </c>
      <c r="H248" s="239" t="s">
        <v>454</v>
      </c>
      <c r="I248" s="239"/>
      <c r="J248" s="188" t="s">
        <v>256</v>
      </c>
      <c r="K248" s="180" t="s">
        <v>480</v>
      </c>
      <c r="L248" s="182"/>
      <c r="M248" s="182"/>
      <c r="N248" s="181" t="str">
        <f>IF(OR(Tabla3[[#This Row],[META PROGRAMADA]]="",Tabla3[[#This Row],[META ALCANZADA]]=""),"",Tabla3[[#This Row],[META ALCANZADA]]/Tabla3[[#This Row],[META PROGRAMADA]])</f>
        <v/>
      </c>
      <c r="O248" s="182">
        <v>1</v>
      </c>
      <c r="P248" s="181"/>
      <c r="Q248" s="181" t="str">
        <f>IF(OR(Tabla3[[#This Row],[META PROGRAMADA2]]="",Tabla3[[#This Row],[META ALCANZADA2]]=""),"",Tabla3[[#This Row],[META ALCANZADA2]]/Tabla3[[#This Row],[META PROGRAMADA2]])</f>
        <v/>
      </c>
      <c r="R248" s="183"/>
      <c r="S248" s="144"/>
      <c r="T248" s="181" t="str">
        <f>IF(OR(Tabla3[[#This Row],[META PROGRAMADA3]]="",Tabla3[[#This Row],[META ALCANZADA3]]=""),"",Tabla3[[#This Row],[META ALCANZADA3]]/Tabla3[[#This Row],[META PROGRAMADA3]])</f>
        <v/>
      </c>
      <c r="U248" s="183"/>
      <c r="V248" s="144"/>
      <c r="W248" s="181" t="str">
        <f>IF(OR(Tabla3[[#This Row],[META PROGRAMADA4]]="",Tabla3[[#This Row],[META ALCANZADA4]]=""),"",Tabla3[[#This Row],[META ALCANZADA4]]/Tabla3[[#This Row],[META PROGRAMADA4]])</f>
        <v/>
      </c>
      <c r="X248" s="174">
        <v>1</v>
      </c>
      <c r="BO248" s="7"/>
    </row>
    <row r="249" spans="1:67" ht="58.5" customHeight="1" x14ac:dyDescent="0.2">
      <c r="A249" s="184" t="s">
        <v>187</v>
      </c>
      <c r="B249" s="171" t="s">
        <v>338</v>
      </c>
      <c r="C249" s="170" t="s">
        <v>344</v>
      </c>
      <c r="D249" s="171" t="s">
        <v>225</v>
      </c>
      <c r="E249" s="239" t="s">
        <v>52</v>
      </c>
      <c r="F249" s="176" t="s">
        <v>86</v>
      </c>
      <c r="G249" s="157" t="s">
        <v>467</v>
      </c>
      <c r="H249" s="239" t="s">
        <v>468</v>
      </c>
      <c r="I249" s="239"/>
      <c r="J249" s="188" t="s">
        <v>256</v>
      </c>
      <c r="K249" s="180" t="s">
        <v>480</v>
      </c>
      <c r="L249" s="182"/>
      <c r="M249" s="182"/>
      <c r="N249" s="181" t="str">
        <f>IF(OR(Tabla3[[#This Row],[META PROGRAMADA]]="",Tabla3[[#This Row],[META ALCANZADA]]=""),"",Tabla3[[#This Row],[META ALCANZADA]]/Tabla3[[#This Row],[META PROGRAMADA]])</f>
        <v/>
      </c>
      <c r="O249" s="181"/>
      <c r="P249" s="181"/>
      <c r="Q249" s="181" t="str">
        <f>IF(OR(Tabla3[[#This Row],[META PROGRAMADA2]]="",Tabla3[[#This Row],[META ALCANZADA2]]=""),"",Tabla3[[#This Row],[META ALCANZADA2]]/Tabla3[[#This Row],[META PROGRAMADA2]])</f>
        <v/>
      </c>
      <c r="R249" s="180">
        <v>2</v>
      </c>
      <c r="S249" s="325"/>
      <c r="T249" s="181" t="str">
        <f>IF(OR(Tabla3[[#This Row],[META PROGRAMADA3]]="",Tabla3[[#This Row],[META ALCANZADA3]]=""),"",Tabla3[[#This Row],[META ALCANZADA3]]/Tabla3[[#This Row],[META PROGRAMADA3]])</f>
        <v/>
      </c>
      <c r="U249" s="183"/>
      <c r="V249" s="144"/>
      <c r="W249" s="181" t="str">
        <f>IF(OR(Tabla3[[#This Row],[META PROGRAMADA4]]="",Tabla3[[#This Row],[META ALCANZADA4]]=""),"",Tabla3[[#This Row],[META ALCANZADA4]]/Tabla3[[#This Row],[META PROGRAMADA4]])</f>
        <v/>
      </c>
      <c r="X249" s="174">
        <v>2</v>
      </c>
      <c r="BO249" s="7"/>
    </row>
    <row r="250" spans="1:67" ht="58.5" customHeight="1" x14ac:dyDescent="0.2">
      <c r="A250" s="184" t="s">
        <v>187</v>
      </c>
      <c r="B250" s="171" t="s">
        <v>338</v>
      </c>
      <c r="C250" s="170" t="s">
        <v>344</v>
      </c>
      <c r="D250" s="171" t="s">
        <v>225</v>
      </c>
      <c r="E250" s="239" t="s">
        <v>52</v>
      </c>
      <c r="F250" s="176" t="s">
        <v>86</v>
      </c>
      <c r="G250" s="157" t="s">
        <v>469</v>
      </c>
      <c r="H250" s="239" t="s">
        <v>470</v>
      </c>
      <c r="I250" s="239"/>
      <c r="J250" s="188" t="s">
        <v>256</v>
      </c>
      <c r="K250" s="180" t="s">
        <v>483</v>
      </c>
      <c r="L250" s="182"/>
      <c r="M250" s="182"/>
      <c r="N250" s="181" t="str">
        <f>IF(OR(Tabla3[[#This Row],[META PROGRAMADA]]="",Tabla3[[#This Row],[META ALCANZADA]]=""),"",Tabla3[[#This Row],[META ALCANZADA]]/Tabla3[[#This Row],[META PROGRAMADA]])</f>
        <v/>
      </c>
      <c r="O250" s="182">
        <v>1</v>
      </c>
      <c r="P250" s="181"/>
      <c r="Q250" s="181" t="str">
        <f>IF(OR(Tabla3[[#This Row],[META PROGRAMADA2]]="",Tabla3[[#This Row],[META ALCANZADA2]]=""),"",Tabla3[[#This Row],[META ALCANZADA2]]/Tabla3[[#This Row],[META PROGRAMADA2]])</f>
        <v/>
      </c>
      <c r="R250" s="183"/>
      <c r="S250" s="144"/>
      <c r="T250" s="181" t="str">
        <f>IF(OR(Tabla3[[#This Row],[META PROGRAMADA3]]="",Tabla3[[#This Row],[META ALCANZADA3]]=""),"",Tabla3[[#This Row],[META ALCANZADA3]]/Tabla3[[#This Row],[META PROGRAMADA3]])</f>
        <v/>
      </c>
      <c r="U250" s="183"/>
      <c r="V250" s="144"/>
      <c r="W250" s="181" t="str">
        <f>IF(OR(Tabla3[[#This Row],[META PROGRAMADA4]]="",Tabla3[[#This Row],[META ALCANZADA4]]=""),"",Tabla3[[#This Row],[META ALCANZADA4]]/Tabla3[[#This Row],[META PROGRAMADA4]])</f>
        <v/>
      </c>
      <c r="X250" s="174">
        <v>1</v>
      </c>
      <c r="BO250" s="7"/>
    </row>
    <row r="251" spans="1:67" ht="58.5" customHeight="1" x14ac:dyDescent="0.2">
      <c r="A251" s="184" t="s">
        <v>187</v>
      </c>
      <c r="B251" s="171" t="s">
        <v>338</v>
      </c>
      <c r="C251" s="170" t="s">
        <v>344</v>
      </c>
      <c r="D251" s="171" t="s">
        <v>225</v>
      </c>
      <c r="E251" s="239" t="s">
        <v>52</v>
      </c>
      <c r="F251" s="176" t="s">
        <v>86</v>
      </c>
      <c r="G251" s="157" t="s">
        <v>471</v>
      </c>
      <c r="H251" s="239" t="s">
        <v>472</v>
      </c>
      <c r="I251" s="239"/>
      <c r="J251" s="188" t="s">
        <v>256</v>
      </c>
      <c r="K251" s="180" t="s">
        <v>483</v>
      </c>
      <c r="L251" s="182"/>
      <c r="M251" s="182"/>
      <c r="N251" s="181" t="str">
        <f>IF(OR(Tabla3[[#This Row],[META PROGRAMADA]]="",Tabla3[[#This Row],[META ALCANZADA]]=""),"",Tabla3[[#This Row],[META ALCANZADA]]/Tabla3[[#This Row],[META PROGRAMADA]])</f>
        <v/>
      </c>
      <c r="O251" s="182">
        <v>1</v>
      </c>
      <c r="P251" s="181"/>
      <c r="Q251" s="181" t="str">
        <f>IF(OR(Tabla3[[#This Row],[META PROGRAMADA2]]="",Tabla3[[#This Row],[META ALCANZADA2]]=""),"",Tabla3[[#This Row],[META ALCANZADA2]]/Tabla3[[#This Row],[META PROGRAMADA2]])</f>
        <v/>
      </c>
      <c r="R251" s="183"/>
      <c r="S251" s="144"/>
      <c r="T251" s="181" t="str">
        <f>IF(OR(Tabla3[[#This Row],[META PROGRAMADA3]]="",Tabla3[[#This Row],[META ALCANZADA3]]=""),"",Tabla3[[#This Row],[META ALCANZADA3]]/Tabla3[[#This Row],[META PROGRAMADA3]])</f>
        <v/>
      </c>
      <c r="U251" s="183"/>
      <c r="V251" s="144"/>
      <c r="W251" s="181" t="str">
        <f>IF(OR(Tabla3[[#This Row],[META PROGRAMADA4]]="",Tabla3[[#This Row],[META ALCANZADA4]]=""),"",Tabla3[[#This Row],[META ALCANZADA4]]/Tabla3[[#This Row],[META PROGRAMADA4]])</f>
        <v/>
      </c>
      <c r="X251" s="174">
        <v>1</v>
      </c>
      <c r="BO251" s="7"/>
    </row>
    <row r="252" spans="1:67" ht="58.5" customHeight="1" x14ac:dyDescent="0.2">
      <c r="A252" s="184" t="s">
        <v>187</v>
      </c>
      <c r="B252" s="171" t="s">
        <v>338</v>
      </c>
      <c r="C252" s="170" t="s">
        <v>344</v>
      </c>
      <c r="D252" s="171" t="s">
        <v>225</v>
      </c>
      <c r="E252" s="239" t="s">
        <v>52</v>
      </c>
      <c r="F252" s="176" t="s">
        <v>86</v>
      </c>
      <c r="G252" s="157" t="s">
        <v>473</v>
      </c>
      <c r="H252" s="239" t="s">
        <v>474</v>
      </c>
      <c r="I252" s="239"/>
      <c r="J252" s="188" t="s">
        <v>256</v>
      </c>
      <c r="K252" s="180" t="s">
        <v>483</v>
      </c>
      <c r="L252" s="182"/>
      <c r="M252" s="180" t="s">
        <v>316</v>
      </c>
      <c r="N252" s="181" t="str">
        <f>IF(OR(Tabla3[[#This Row],[META PROGRAMADA]]="",Tabla3[[#This Row],[META ALCANZADA]]=""),"",Tabla3[[#This Row],[META ALCANZADA]]/Tabla3[[#This Row],[META PROGRAMADA]])</f>
        <v/>
      </c>
      <c r="O252" s="181"/>
      <c r="P252" s="181"/>
      <c r="Q252" s="181" t="str">
        <f>IF(OR(Tabla3[[#This Row],[META PROGRAMADA2]]="",Tabla3[[#This Row],[META ALCANZADA2]]=""),"",Tabla3[[#This Row],[META ALCANZADA2]]/Tabla3[[#This Row],[META PROGRAMADA2]])</f>
        <v/>
      </c>
      <c r="R252" s="180">
        <v>1</v>
      </c>
      <c r="S252" s="182"/>
      <c r="T252" s="181" t="str">
        <f>IF(OR(Tabla3[[#This Row],[META PROGRAMADA3]]="",Tabla3[[#This Row],[META ALCANZADA3]]=""),"",Tabla3[[#This Row],[META ALCANZADA3]]/Tabla3[[#This Row],[META PROGRAMADA3]])</f>
        <v/>
      </c>
      <c r="U252" s="316"/>
      <c r="V252" s="182" t="s">
        <v>316</v>
      </c>
      <c r="W252" s="181" t="str">
        <f>IF(OR(Tabla3[[#This Row],[META PROGRAMADA4]]="",Tabla3[[#This Row],[META ALCANZADA4]]=""),"",Tabla3[[#This Row],[META ALCANZADA4]]/Tabla3[[#This Row],[META PROGRAMADA4]])</f>
        <v/>
      </c>
      <c r="X252" s="174">
        <v>0</v>
      </c>
      <c r="BO252" s="7"/>
    </row>
    <row r="253" spans="1:67" ht="58.5" customHeight="1" x14ac:dyDescent="0.2">
      <c r="A253" s="184" t="s">
        <v>187</v>
      </c>
      <c r="B253" s="171" t="s">
        <v>338</v>
      </c>
      <c r="C253" s="170" t="s">
        <v>344</v>
      </c>
      <c r="D253" s="171" t="s">
        <v>225</v>
      </c>
      <c r="E253" s="239" t="s">
        <v>52</v>
      </c>
      <c r="F253" s="176" t="s">
        <v>86</v>
      </c>
      <c r="G253" s="157" t="s">
        <v>475</v>
      </c>
      <c r="H253" s="239" t="s">
        <v>476</v>
      </c>
      <c r="I253" s="239"/>
      <c r="J253" s="188" t="s">
        <v>256</v>
      </c>
      <c r="K253" s="180" t="s">
        <v>483</v>
      </c>
      <c r="L253" s="182"/>
      <c r="M253" s="182"/>
      <c r="N253" s="181" t="str">
        <f>IF(OR(Tabla3[[#This Row],[META PROGRAMADA]]="",Tabla3[[#This Row],[META ALCANZADA]]=""),"",Tabla3[[#This Row],[META ALCANZADA]]/Tabla3[[#This Row],[META PROGRAMADA]])</f>
        <v/>
      </c>
      <c r="O253" s="181"/>
      <c r="P253" s="181"/>
      <c r="Q253" s="181" t="str">
        <f>IF(OR(Tabla3[[#This Row],[META PROGRAMADA2]]="",Tabla3[[#This Row],[META ALCANZADA2]]=""),"",Tabla3[[#This Row],[META ALCANZADA2]]/Tabla3[[#This Row],[META PROGRAMADA2]])</f>
        <v/>
      </c>
      <c r="R253" s="180">
        <v>1</v>
      </c>
      <c r="S253" s="182"/>
      <c r="T253" s="181" t="str">
        <f>IF(OR(Tabla3[[#This Row],[META PROGRAMADA3]]="",Tabla3[[#This Row],[META ALCANZADA3]]=""),"",Tabla3[[#This Row],[META ALCANZADA3]]/Tabla3[[#This Row],[META PROGRAMADA3]])</f>
        <v/>
      </c>
      <c r="U253" s="183"/>
      <c r="V253" s="144"/>
      <c r="W253" s="181" t="str">
        <f>IF(OR(Tabla3[[#This Row],[META PROGRAMADA4]]="",Tabla3[[#This Row],[META ALCANZADA4]]=""),"",Tabla3[[#This Row],[META ALCANZADA4]]/Tabla3[[#This Row],[META PROGRAMADA4]])</f>
        <v/>
      </c>
      <c r="X253" s="174">
        <v>1</v>
      </c>
      <c r="BO253" s="7"/>
    </row>
    <row r="254" spans="1:67" ht="58.5" customHeight="1" x14ac:dyDescent="0.2">
      <c r="A254" s="192" t="s">
        <v>187</v>
      </c>
      <c r="B254" s="193" t="s">
        <v>338</v>
      </c>
      <c r="C254" s="194" t="s">
        <v>477</v>
      </c>
      <c r="D254" s="193" t="s">
        <v>225</v>
      </c>
      <c r="E254" s="195" t="s">
        <v>52</v>
      </c>
      <c r="F254" s="326" t="s">
        <v>86</v>
      </c>
      <c r="G254" s="262" t="s">
        <v>478</v>
      </c>
      <c r="H254" s="195" t="s">
        <v>479</v>
      </c>
      <c r="I254" s="239"/>
      <c r="J254" s="188" t="s">
        <v>256</v>
      </c>
      <c r="K254" s="182" t="s">
        <v>484</v>
      </c>
      <c r="L254" s="182"/>
      <c r="M254" s="182"/>
      <c r="N254" s="181" t="str">
        <f>IF(OR(Tabla3[[#This Row],[META PROGRAMADA]]="",Tabla3[[#This Row],[META ALCANZADA]]=""),"",Tabla3[[#This Row],[META ALCANZADA]]/Tabla3[[#This Row],[META PROGRAMADA]])</f>
        <v/>
      </c>
      <c r="O254" s="140">
        <v>1</v>
      </c>
      <c r="P254" s="181"/>
      <c r="Q254" s="181" t="str">
        <f>IF(OR(Tabla3[[#This Row],[META PROGRAMADA2]]="",Tabla3[[#This Row],[META ALCANZADA2]]=""),"",Tabla3[[#This Row],[META ALCANZADA2]]/Tabla3[[#This Row],[META PROGRAMADA2]])</f>
        <v/>
      </c>
      <c r="R254" s="180"/>
      <c r="S254" s="182"/>
      <c r="T254" s="181" t="str">
        <f>IF(OR(Tabla3[[#This Row],[META PROGRAMADA3]]="",Tabla3[[#This Row],[META ALCANZADA3]]=""),"",Tabla3[[#This Row],[META ALCANZADA3]]/Tabla3[[#This Row],[META PROGRAMADA3]])</f>
        <v/>
      </c>
      <c r="U254" s="183"/>
      <c r="V254" s="144"/>
      <c r="W254" s="181" t="str">
        <f>IF(OR(Tabla3[[#This Row],[META PROGRAMADA4]]="",Tabla3[[#This Row],[META ALCANZADA4]]=""),"",Tabla3[[#This Row],[META ALCANZADA4]]/Tabla3[[#This Row],[META PROGRAMADA4]])</f>
        <v/>
      </c>
      <c r="X254" s="174">
        <v>1</v>
      </c>
      <c r="BO254" s="7"/>
    </row>
    <row r="255" spans="1:67" s="233" customFormat="1" ht="58.5" customHeight="1" x14ac:dyDescent="0.2">
      <c r="A255" s="327" t="s">
        <v>184</v>
      </c>
      <c r="B255" s="327" t="s">
        <v>319</v>
      </c>
      <c r="C255" s="194" t="s">
        <v>267</v>
      </c>
      <c r="D255" s="327" t="s">
        <v>226</v>
      </c>
      <c r="E255" s="328" t="s">
        <v>54</v>
      </c>
      <c r="F255" s="328" t="s">
        <v>67</v>
      </c>
      <c r="G255" s="328" t="s">
        <v>804</v>
      </c>
      <c r="H255" s="328" t="s">
        <v>805</v>
      </c>
      <c r="I255" s="239"/>
      <c r="J255" s="303" t="s">
        <v>255</v>
      </c>
      <c r="K255" s="304" t="s">
        <v>818</v>
      </c>
      <c r="L255" s="329">
        <v>0.95</v>
      </c>
      <c r="M255" s="329">
        <v>0.95</v>
      </c>
      <c r="N255" s="181">
        <f>IF(OR(Tabla3[[#This Row],[META PROGRAMADA]]="",Tabla3[[#This Row],[META ALCANZADA]]=""),"",Tabla3[[#This Row],[META ALCANZADA]]/Tabla3[[#This Row],[META PROGRAMADA]])</f>
        <v>1</v>
      </c>
      <c r="O255" s="329">
        <v>0.96</v>
      </c>
      <c r="P255" s="329"/>
      <c r="Q255" s="181" t="str">
        <f>IF(OR(Tabla3[[#This Row],[META PROGRAMADA2]]="",Tabla3[[#This Row],[META ALCANZADA2]]=""),"",Tabla3[[#This Row],[META ALCANZADA2]]/Tabla3[[#This Row],[META PROGRAMADA2]])</f>
        <v/>
      </c>
      <c r="R255" s="329">
        <v>0.97</v>
      </c>
      <c r="S255" s="329"/>
      <c r="T255" s="181" t="str">
        <f>IF(OR(Tabla3[[#This Row],[META PROGRAMADA3]]="",Tabla3[[#This Row],[META ALCANZADA3]]=""),"",Tabla3[[#This Row],[META ALCANZADA3]]/Tabla3[[#This Row],[META PROGRAMADA3]])</f>
        <v/>
      </c>
      <c r="U255" s="329">
        <v>0.98</v>
      </c>
      <c r="V255" s="329"/>
      <c r="W255" s="181" t="str">
        <f>IF(OR(Tabla3[[#This Row],[META PROGRAMADA4]]="",Tabla3[[#This Row],[META ALCANZADA4]]=""),"",Tabla3[[#This Row],[META ALCANZADA4]]/Tabla3[[#This Row],[META PROGRAMADA4]])</f>
        <v/>
      </c>
      <c r="X255" s="234">
        <v>3.86</v>
      </c>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row>
    <row r="256" spans="1:67" s="165" customFormat="1" ht="58.5" customHeight="1" x14ac:dyDescent="0.2">
      <c r="A256" s="327" t="s">
        <v>184</v>
      </c>
      <c r="B256" s="327" t="s">
        <v>319</v>
      </c>
      <c r="C256" s="327" t="s">
        <v>266</v>
      </c>
      <c r="D256" s="327" t="s">
        <v>226</v>
      </c>
      <c r="E256" s="328" t="s">
        <v>54</v>
      </c>
      <c r="F256" s="328" t="s">
        <v>66</v>
      </c>
      <c r="G256" s="328" t="s">
        <v>806</v>
      </c>
      <c r="H256" s="328" t="s">
        <v>807</v>
      </c>
      <c r="I256" s="239"/>
      <c r="J256" s="303" t="s">
        <v>255</v>
      </c>
      <c r="K256" s="304" t="s">
        <v>818</v>
      </c>
      <c r="L256" s="329">
        <v>0.95</v>
      </c>
      <c r="M256" s="329">
        <v>0.95</v>
      </c>
      <c r="N256" s="181">
        <f>IF(OR(Tabla3[[#This Row],[META PROGRAMADA]]="",Tabla3[[#This Row],[META ALCANZADA]]=""),"",Tabla3[[#This Row],[META ALCANZADA]]/Tabla3[[#This Row],[META PROGRAMADA]])</f>
        <v>1</v>
      </c>
      <c r="O256" s="329">
        <v>0.96</v>
      </c>
      <c r="P256" s="329"/>
      <c r="Q256" s="181" t="str">
        <f>IF(OR(Tabla3[[#This Row],[META PROGRAMADA2]]="",Tabla3[[#This Row],[META ALCANZADA2]]=""),"",Tabla3[[#This Row],[META ALCANZADA2]]/Tabla3[[#This Row],[META PROGRAMADA2]])</f>
        <v/>
      </c>
      <c r="R256" s="329">
        <v>0.97</v>
      </c>
      <c r="S256" s="329"/>
      <c r="T256" s="181" t="str">
        <f>IF(OR(Tabla3[[#This Row],[META PROGRAMADA3]]="",Tabla3[[#This Row],[META ALCANZADA3]]=""),"",Tabla3[[#This Row],[META ALCANZADA3]]/Tabla3[[#This Row],[META PROGRAMADA3]])</f>
        <v/>
      </c>
      <c r="U256" s="329">
        <v>0.98</v>
      </c>
      <c r="V256" s="329"/>
      <c r="W256" s="181" t="str">
        <f>IF(OR(Tabla3[[#This Row],[META PROGRAMADA4]]="",Tabla3[[#This Row],[META ALCANZADA4]]=""),"",Tabla3[[#This Row],[META ALCANZADA4]]/Tabla3[[#This Row],[META PROGRAMADA4]])</f>
        <v/>
      </c>
      <c r="X256" s="200">
        <v>3.86</v>
      </c>
      <c r="Y256" s="164"/>
      <c r="Z256" s="164"/>
      <c r="AA256" s="164"/>
      <c r="AB256" s="164"/>
      <c r="AC256" s="164"/>
      <c r="AD256" s="164"/>
      <c r="AE256" s="164"/>
      <c r="AF256" s="164"/>
      <c r="AG256" s="164"/>
      <c r="AH256" s="164"/>
      <c r="AI256" s="164"/>
      <c r="AJ256" s="164"/>
      <c r="AK256" s="164"/>
      <c r="AL256" s="164"/>
      <c r="AM256" s="164"/>
      <c r="AN256" s="164"/>
      <c r="AO256" s="164"/>
      <c r="AP256" s="164"/>
      <c r="AQ256" s="164"/>
      <c r="AR256" s="164"/>
      <c r="AS256" s="164"/>
      <c r="AT256" s="164"/>
      <c r="AU256" s="164"/>
      <c r="AV256" s="164"/>
      <c r="AW256" s="164"/>
      <c r="AX256" s="164"/>
      <c r="AY256" s="164"/>
      <c r="AZ256" s="164"/>
      <c r="BA256" s="164"/>
      <c r="BB256" s="164"/>
      <c r="BC256" s="164"/>
      <c r="BD256" s="164"/>
      <c r="BE256" s="164"/>
      <c r="BF256" s="164"/>
      <c r="BG256" s="164"/>
      <c r="BH256" s="164"/>
      <c r="BI256" s="164"/>
      <c r="BJ256" s="164"/>
      <c r="BK256" s="164"/>
      <c r="BL256" s="164"/>
      <c r="BM256" s="164"/>
      <c r="BN256" s="164"/>
      <c r="BO256" s="164"/>
    </row>
    <row r="257" spans="1:67" s="165" customFormat="1" ht="58.5" customHeight="1" x14ac:dyDescent="0.2">
      <c r="A257" s="177" t="s">
        <v>184</v>
      </c>
      <c r="B257" s="167" t="s">
        <v>319</v>
      </c>
      <c r="C257" s="166" t="s">
        <v>165</v>
      </c>
      <c r="D257" s="167" t="s">
        <v>236</v>
      </c>
      <c r="E257" s="238" t="s">
        <v>31</v>
      </c>
      <c r="F257" s="240" t="s">
        <v>67</v>
      </c>
      <c r="G257" s="168" t="s">
        <v>716</v>
      </c>
      <c r="H257" s="238" t="s">
        <v>862</v>
      </c>
      <c r="I257" s="238"/>
      <c r="J257" s="280" t="s">
        <v>253</v>
      </c>
      <c r="K257" s="174" t="s">
        <v>860</v>
      </c>
      <c r="L257" s="174"/>
      <c r="M257" s="174"/>
      <c r="N257" s="181" t="str">
        <f>IF(OR(Tabla3[[#This Row],[META PROGRAMADA]]="",Tabla3[[#This Row],[META ALCANZADA]]=""),"",Tabla3[[#This Row],[META ALCANZADA]]/Tabla3[[#This Row],[META PROGRAMADA]])</f>
        <v/>
      </c>
      <c r="O257" s="175">
        <v>0.4</v>
      </c>
      <c r="P257" s="175"/>
      <c r="Q257" s="181" t="str">
        <f>IF(OR(Tabla3[[#This Row],[META PROGRAMADA2]]="",Tabla3[[#This Row],[META ALCANZADA2]]=""),"",Tabla3[[#This Row],[META ALCANZADA2]]/Tabla3[[#This Row],[META PROGRAMADA2]])</f>
        <v/>
      </c>
      <c r="R257" s="179">
        <v>0.4</v>
      </c>
      <c r="S257" s="179"/>
      <c r="T257" s="181" t="str">
        <f>IF(OR(Tabla3[[#This Row],[META PROGRAMADA3]]="",Tabla3[[#This Row],[META ALCANZADA3]]=""),"",Tabla3[[#This Row],[META ALCANZADA3]]/Tabla3[[#This Row],[META PROGRAMADA3]])</f>
        <v/>
      </c>
      <c r="U257" s="179">
        <v>0.4</v>
      </c>
      <c r="V257" s="179"/>
      <c r="W257" s="181" t="str">
        <f>IF(OR(Tabla3[[#This Row],[META PROGRAMADA4]]="",Tabla3[[#This Row],[META ALCANZADA4]]=""),"",Tabla3[[#This Row],[META ALCANZADA4]]/Tabla3[[#This Row],[META PROGRAMADA4]])</f>
        <v/>
      </c>
      <c r="X257" s="174">
        <v>0.4</v>
      </c>
      <c r="Y257" s="164"/>
      <c r="Z257" s="164"/>
      <c r="AA257" s="164"/>
      <c r="AB257" s="164"/>
      <c r="AC257" s="164"/>
      <c r="AD257" s="164"/>
      <c r="AE257" s="164"/>
      <c r="AF257" s="164"/>
      <c r="AG257" s="164"/>
      <c r="AH257" s="164"/>
      <c r="AI257" s="164"/>
      <c r="AJ257" s="164"/>
      <c r="AK257" s="164"/>
      <c r="AL257" s="164"/>
      <c r="AM257" s="164"/>
      <c r="AN257" s="164"/>
      <c r="AO257" s="164"/>
      <c r="AP257" s="164"/>
      <c r="AQ257" s="164"/>
      <c r="AR257" s="164"/>
      <c r="AS257" s="164"/>
      <c r="AT257" s="164"/>
      <c r="AU257" s="164"/>
      <c r="AV257" s="164"/>
      <c r="AW257" s="164"/>
      <c r="AX257" s="164"/>
      <c r="AY257" s="164"/>
      <c r="AZ257" s="164"/>
      <c r="BA257" s="164"/>
      <c r="BB257" s="164"/>
      <c r="BC257" s="164"/>
      <c r="BD257" s="164"/>
      <c r="BE257" s="164"/>
      <c r="BF257" s="164"/>
      <c r="BG257" s="164"/>
      <c r="BH257" s="164"/>
      <c r="BI257" s="164"/>
      <c r="BJ257" s="164"/>
      <c r="BK257" s="164"/>
      <c r="BL257" s="164"/>
      <c r="BM257" s="164"/>
      <c r="BN257" s="164"/>
      <c r="BO257" s="164"/>
    </row>
    <row r="258" spans="1:67" s="165" customFormat="1" ht="58.5" customHeight="1" x14ac:dyDescent="0.2">
      <c r="A258" s="177" t="s">
        <v>184</v>
      </c>
      <c r="B258" s="167" t="s">
        <v>319</v>
      </c>
      <c r="C258" s="166" t="s">
        <v>165</v>
      </c>
      <c r="D258" s="171" t="s">
        <v>222</v>
      </c>
      <c r="E258" s="238" t="s">
        <v>32</v>
      </c>
      <c r="F258" s="240" t="s">
        <v>67</v>
      </c>
      <c r="G258" s="168" t="s">
        <v>716</v>
      </c>
      <c r="H258" s="238" t="s">
        <v>863</v>
      </c>
      <c r="I258" s="238"/>
      <c r="J258" s="280" t="s">
        <v>253</v>
      </c>
      <c r="K258" s="174" t="s">
        <v>363</v>
      </c>
      <c r="L258" s="174"/>
      <c r="M258" s="174"/>
      <c r="N258" s="181" t="str">
        <f>IF(OR(Tabla3[[#This Row],[META PROGRAMADA]]="",Tabla3[[#This Row],[META ALCANZADA]]=""),"",Tabla3[[#This Row],[META ALCANZADA]]/Tabla3[[#This Row],[META PROGRAMADA]])</f>
        <v/>
      </c>
      <c r="O258" s="175">
        <v>0.4</v>
      </c>
      <c r="P258" s="175"/>
      <c r="Q258" s="181" t="str">
        <f>IF(OR(Tabla3[[#This Row],[META PROGRAMADA2]]="",Tabla3[[#This Row],[META ALCANZADA2]]=""),"",Tabla3[[#This Row],[META ALCANZADA2]]/Tabla3[[#This Row],[META PROGRAMADA2]])</f>
        <v/>
      </c>
      <c r="R258" s="179">
        <v>0.4</v>
      </c>
      <c r="S258" s="179"/>
      <c r="T258" s="181" t="str">
        <f>IF(OR(Tabla3[[#This Row],[META PROGRAMADA3]]="",Tabla3[[#This Row],[META ALCANZADA3]]=""),"",Tabla3[[#This Row],[META ALCANZADA3]]/Tabla3[[#This Row],[META PROGRAMADA3]])</f>
        <v/>
      </c>
      <c r="U258" s="179">
        <v>0.4</v>
      </c>
      <c r="V258" s="179"/>
      <c r="W258" s="181" t="str">
        <f>IF(OR(Tabla3[[#This Row],[META PROGRAMADA4]]="",Tabla3[[#This Row],[META ALCANZADA4]]=""),"",Tabla3[[#This Row],[META ALCANZADA4]]/Tabla3[[#This Row],[META PROGRAMADA4]])</f>
        <v/>
      </c>
      <c r="X258" s="174">
        <v>0.4</v>
      </c>
      <c r="Y258" s="164"/>
      <c r="Z258" s="164"/>
      <c r="AA258" s="164"/>
      <c r="AB258" s="164"/>
      <c r="AC258" s="164"/>
      <c r="AD258" s="164"/>
      <c r="AE258" s="164"/>
      <c r="AF258" s="164"/>
      <c r="AG258" s="164"/>
      <c r="AH258" s="164"/>
      <c r="AI258" s="164"/>
      <c r="AJ258" s="164"/>
      <c r="AK258" s="164"/>
      <c r="AL258" s="164"/>
      <c r="AM258" s="164"/>
      <c r="AN258" s="164"/>
      <c r="AO258" s="164"/>
      <c r="AP258" s="164"/>
      <c r="AQ258" s="164"/>
      <c r="AR258" s="164"/>
      <c r="AS258" s="164"/>
      <c r="AT258" s="164"/>
      <c r="AU258" s="164"/>
      <c r="AV258" s="164"/>
      <c r="AW258" s="164"/>
      <c r="AX258" s="164"/>
      <c r="AY258" s="164"/>
      <c r="AZ258" s="164"/>
      <c r="BA258" s="164"/>
      <c r="BB258" s="164"/>
      <c r="BC258" s="164"/>
      <c r="BD258" s="164"/>
      <c r="BE258" s="164"/>
      <c r="BF258" s="164"/>
      <c r="BG258" s="164"/>
      <c r="BH258" s="164"/>
      <c r="BI258" s="164"/>
      <c r="BJ258" s="164"/>
      <c r="BK258" s="164"/>
      <c r="BL258" s="164"/>
      <c r="BM258" s="164"/>
      <c r="BN258" s="164"/>
      <c r="BO258" s="164"/>
    </row>
    <row r="259" spans="1:67" s="165" customFormat="1" ht="58.5" customHeight="1" x14ac:dyDescent="0.2">
      <c r="A259" s="177" t="s">
        <v>184</v>
      </c>
      <c r="B259" s="167" t="s">
        <v>319</v>
      </c>
      <c r="C259" s="166" t="s">
        <v>170</v>
      </c>
      <c r="D259" s="167" t="s">
        <v>236</v>
      </c>
      <c r="E259" s="238" t="s">
        <v>31</v>
      </c>
      <c r="F259" s="240" t="s">
        <v>67</v>
      </c>
      <c r="G259" s="168" t="s">
        <v>689</v>
      </c>
      <c r="H259" s="238" t="s">
        <v>690</v>
      </c>
      <c r="I259" s="238"/>
      <c r="J259" s="280" t="s">
        <v>253</v>
      </c>
      <c r="K259" s="174" t="s">
        <v>860</v>
      </c>
      <c r="L259" s="174">
        <v>0.8</v>
      </c>
      <c r="M259" s="174"/>
      <c r="N259" s="181" t="str">
        <f>IF(OR(Tabla3[[#This Row],[META PROGRAMADA]]="",Tabla3[[#This Row],[META ALCANZADA]]=""),"",Tabla3[[#This Row],[META ALCANZADA]]/Tabla3[[#This Row],[META PROGRAMADA]])</f>
        <v/>
      </c>
      <c r="O259" s="175">
        <v>0.8</v>
      </c>
      <c r="P259" s="175"/>
      <c r="Q259" s="181" t="str">
        <f>IF(OR(Tabla3[[#This Row],[META PROGRAMADA2]]="",Tabla3[[#This Row],[META ALCANZADA2]]=""),"",Tabla3[[#This Row],[META ALCANZADA2]]/Tabla3[[#This Row],[META PROGRAMADA2]])</f>
        <v/>
      </c>
      <c r="R259" s="179">
        <v>0.8</v>
      </c>
      <c r="S259" s="179"/>
      <c r="T259" s="181" t="str">
        <f>IF(OR(Tabla3[[#This Row],[META PROGRAMADA3]]="",Tabla3[[#This Row],[META ALCANZADA3]]=""),"",Tabla3[[#This Row],[META ALCANZADA3]]/Tabla3[[#This Row],[META PROGRAMADA3]])</f>
        <v/>
      </c>
      <c r="U259" s="179">
        <v>0.8</v>
      </c>
      <c r="V259" s="179"/>
      <c r="W259" s="181" t="str">
        <f>IF(OR(Tabla3[[#This Row],[META PROGRAMADA4]]="",Tabla3[[#This Row],[META ALCANZADA4]]=""),"",Tabla3[[#This Row],[META ALCANZADA4]]/Tabla3[[#This Row],[META PROGRAMADA4]])</f>
        <v/>
      </c>
      <c r="X259" s="174">
        <v>0.8</v>
      </c>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c r="BJ259" s="164"/>
      <c r="BK259" s="164"/>
      <c r="BL259" s="164"/>
      <c r="BM259" s="164"/>
      <c r="BN259" s="164"/>
      <c r="BO259" s="164"/>
    </row>
    <row r="260" spans="1:67" s="165" customFormat="1" ht="58.5" customHeight="1" x14ac:dyDescent="0.2">
      <c r="A260" s="327" t="s">
        <v>184</v>
      </c>
      <c r="B260" s="327" t="s">
        <v>319</v>
      </c>
      <c r="C260" s="327" t="s">
        <v>170</v>
      </c>
      <c r="D260" s="327" t="s">
        <v>236</v>
      </c>
      <c r="E260" s="328" t="s">
        <v>54</v>
      </c>
      <c r="F260" s="328" t="s">
        <v>67</v>
      </c>
      <c r="G260" s="328" t="s">
        <v>689</v>
      </c>
      <c r="H260" s="328" t="s">
        <v>856</v>
      </c>
      <c r="I260" s="239"/>
      <c r="J260" s="303" t="s">
        <v>253</v>
      </c>
      <c r="K260" s="304" t="s">
        <v>857</v>
      </c>
      <c r="L260" s="329">
        <v>0.8</v>
      </c>
      <c r="M260" s="329"/>
      <c r="N260" s="181" t="str">
        <f>IF(OR(Tabla3[[#This Row],[META PROGRAMADA]]="",Tabla3[[#This Row],[META ALCANZADA]]=""),"",Tabla3[[#This Row],[META ALCANZADA]]/Tabla3[[#This Row],[META PROGRAMADA]])</f>
        <v/>
      </c>
      <c r="O260" s="329">
        <v>0.8</v>
      </c>
      <c r="P260" s="329"/>
      <c r="Q260" s="181" t="str">
        <f>IF(OR(Tabla3[[#This Row],[META PROGRAMADA2]]="",Tabla3[[#This Row],[META ALCANZADA2]]=""),"",Tabla3[[#This Row],[META ALCANZADA2]]/Tabla3[[#This Row],[META PROGRAMADA2]])</f>
        <v/>
      </c>
      <c r="R260" s="329">
        <v>0.8</v>
      </c>
      <c r="S260" s="329"/>
      <c r="T260" s="181" t="str">
        <f>IF(OR(Tabla3[[#This Row],[META PROGRAMADA3]]="",Tabla3[[#This Row],[META ALCANZADA3]]=""),"",Tabla3[[#This Row],[META ALCANZADA3]]/Tabla3[[#This Row],[META PROGRAMADA3]])</f>
        <v/>
      </c>
      <c r="U260" s="329">
        <v>0.8</v>
      </c>
      <c r="V260" s="329"/>
      <c r="W260" s="181" t="str">
        <f>IF(OR(Tabla3[[#This Row],[META PROGRAMADA4]]="",Tabla3[[#This Row],[META ALCANZADA4]]=""),"",Tabla3[[#This Row],[META ALCANZADA4]]/Tabla3[[#This Row],[META PROGRAMADA4]])</f>
        <v/>
      </c>
      <c r="X260" s="200">
        <v>0.8</v>
      </c>
      <c r="Y260" s="164"/>
      <c r="Z260" s="164"/>
      <c r="AA260" s="164"/>
      <c r="AB260" s="164"/>
      <c r="AC260" s="164"/>
      <c r="AD260" s="164"/>
      <c r="AE260" s="164"/>
      <c r="AF260" s="164"/>
      <c r="AG260" s="164"/>
      <c r="AH260" s="164"/>
      <c r="AI260" s="164"/>
      <c r="AJ260" s="164"/>
      <c r="AK260" s="164"/>
      <c r="AL260" s="164"/>
      <c r="AM260" s="164"/>
      <c r="AN260" s="164"/>
      <c r="AO260" s="164"/>
      <c r="AP260" s="164"/>
      <c r="AQ260" s="164"/>
      <c r="AR260" s="164"/>
      <c r="AS260" s="164"/>
      <c r="AT260" s="164"/>
      <c r="AU260" s="164"/>
      <c r="AV260" s="164"/>
      <c r="AW260" s="164"/>
      <c r="AX260" s="164"/>
      <c r="AY260" s="164"/>
      <c r="AZ260" s="164"/>
      <c r="BA260" s="164"/>
      <c r="BB260" s="164"/>
      <c r="BC260" s="164"/>
      <c r="BD260" s="164"/>
      <c r="BE260" s="164"/>
      <c r="BF260" s="164"/>
      <c r="BG260" s="164"/>
      <c r="BH260" s="164"/>
      <c r="BI260" s="164"/>
      <c r="BJ260" s="164"/>
      <c r="BK260" s="164"/>
      <c r="BL260" s="164"/>
      <c r="BM260" s="164"/>
      <c r="BN260" s="164"/>
      <c r="BO260" s="164"/>
    </row>
    <row r="261" spans="1:67" s="165" customFormat="1" ht="58.5" customHeight="1" x14ac:dyDescent="0.2">
      <c r="A261" s="327" t="s">
        <v>184</v>
      </c>
      <c r="B261" s="327" t="s">
        <v>328</v>
      </c>
      <c r="C261" s="170" t="s">
        <v>173</v>
      </c>
      <c r="D261" s="327" t="s">
        <v>226</v>
      </c>
      <c r="E261" s="328" t="s">
        <v>54</v>
      </c>
      <c r="F261" s="328" t="s">
        <v>66</v>
      </c>
      <c r="G261" s="328" t="s">
        <v>809</v>
      </c>
      <c r="H261" s="328" t="s">
        <v>810</v>
      </c>
      <c r="I261" s="239"/>
      <c r="J261" s="303" t="s">
        <v>252</v>
      </c>
      <c r="K261" s="304" t="s">
        <v>819</v>
      </c>
      <c r="L261" s="329"/>
      <c r="M261" s="329"/>
      <c r="N261" s="181" t="str">
        <f>IF(OR(Tabla3[[#This Row],[META PROGRAMADA]]="",Tabla3[[#This Row],[META ALCANZADA]]=""),"",Tabla3[[#This Row],[META ALCANZADA]]/Tabla3[[#This Row],[META PROGRAMADA]])</f>
        <v/>
      </c>
      <c r="O261" s="329">
        <v>0.95</v>
      </c>
      <c r="P261" s="329"/>
      <c r="Q261" s="181" t="str">
        <f>IF(OR(Tabla3[[#This Row],[META PROGRAMADA2]]="",Tabla3[[#This Row],[META ALCANZADA2]]=""),"",Tabla3[[#This Row],[META ALCANZADA2]]/Tabla3[[#This Row],[META PROGRAMADA2]])</f>
        <v/>
      </c>
      <c r="R261" s="329">
        <v>0.98</v>
      </c>
      <c r="S261" s="329"/>
      <c r="T261" s="181" t="str">
        <f>IF(OR(Tabla3[[#This Row],[META PROGRAMADA3]]="",Tabla3[[#This Row],[META ALCANZADA3]]=""),"",Tabla3[[#This Row],[META ALCANZADA3]]/Tabla3[[#This Row],[META PROGRAMADA3]])</f>
        <v/>
      </c>
      <c r="U261" s="329">
        <v>1</v>
      </c>
      <c r="V261" s="329"/>
      <c r="W261" s="181" t="str">
        <f>IF(OR(Tabla3[[#This Row],[META PROGRAMADA4]]="",Tabla3[[#This Row],[META ALCANZADA4]]=""),"",Tabla3[[#This Row],[META ALCANZADA4]]/Tabla3[[#This Row],[META PROGRAMADA4]])</f>
        <v/>
      </c>
      <c r="X261" s="200">
        <v>2.9299999999999997</v>
      </c>
      <c r="Y261" s="164"/>
      <c r="Z261" s="164"/>
      <c r="AA261" s="164"/>
      <c r="AB261" s="164"/>
      <c r="AC261" s="164"/>
      <c r="AD261" s="164"/>
      <c r="AE261" s="164"/>
      <c r="AF261" s="164"/>
      <c r="AG261" s="164"/>
      <c r="AH261" s="164"/>
      <c r="AI261" s="164"/>
      <c r="AJ261" s="164"/>
      <c r="AK261" s="164"/>
      <c r="AL261" s="164"/>
      <c r="AM261" s="164"/>
      <c r="AN261" s="164"/>
      <c r="AO261" s="164"/>
      <c r="AP261" s="164"/>
      <c r="AQ261" s="164"/>
      <c r="AR261" s="164"/>
      <c r="AS261" s="164"/>
      <c r="AT261" s="164"/>
      <c r="AU261" s="164"/>
      <c r="AV261" s="164"/>
      <c r="AW261" s="164"/>
      <c r="AX261" s="164"/>
      <c r="AY261" s="164"/>
      <c r="AZ261" s="164"/>
      <c r="BA261" s="164"/>
      <c r="BB261" s="164"/>
      <c r="BC261" s="164"/>
      <c r="BD261" s="164"/>
      <c r="BE261" s="164"/>
      <c r="BF261" s="164"/>
      <c r="BG261" s="164"/>
      <c r="BH261" s="164"/>
      <c r="BI261" s="164"/>
      <c r="BJ261" s="164"/>
      <c r="BK261" s="164"/>
      <c r="BL261" s="164"/>
      <c r="BM261" s="164"/>
      <c r="BN261" s="164"/>
      <c r="BO261" s="164"/>
    </row>
    <row r="262" spans="1:67" s="165" customFormat="1" ht="58.5" customHeight="1" x14ac:dyDescent="0.2">
      <c r="A262" s="327" t="s">
        <v>184</v>
      </c>
      <c r="B262" s="327" t="s">
        <v>902</v>
      </c>
      <c r="C262" s="305" t="s">
        <v>874</v>
      </c>
      <c r="D262" s="327" t="s">
        <v>226</v>
      </c>
      <c r="E262" s="328" t="s">
        <v>54</v>
      </c>
      <c r="F262" s="328" t="s">
        <v>67</v>
      </c>
      <c r="G262" s="328" t="s">
        <v>811</v>
      </c>
      <c r="H262" s="328" t="s">
        <v>808</v>
      </c>
      <c r="I262" s="239"/>
      <c r="J262" s="303" t="s">
        <v>255</v>
      </c>
      <c r="K262" s="304" t="s">
        <v>820</v>
      </c>
      <c r="L262" s="329">
        <v>0.85</v>
      </c>
      <c r="M262" s="329">
        <v>0.85</v>
      </c>
      <c r="N262" s="181">
        <f>IF(OR(Tabla3[[#This Row],[META PROGRAMADA]]="",Tabla3[[#This Row],[META ALCANZADA]]=""),"",Tabla3[[#This Row],[META ALCANZADA]]/Tabla3[[#This Row],[META PROGRAMADA]])</f>
        <v>1</v>
      </c>
      <c r="O262" s="329">
        <v>0.9</v>
      </c>
      <c r="P262" s="329"/>
      <c r="Q262" s="181" t="str">
        <f>IF(OR(Tabla3[[#This Row],[META PROGRAMADA2]]="",Tabla3[[#This Row],[META ALCANZADA2]]=""),"",Tabla3[[#This Row],[META ALCANZADA2]]/Tabla3[[#This Row],[META PROGRAMADA2]])</f>
        <v/>
      </c>
      <c r="R262" s="329">
        <v>0.94</v>
      </c>
      <c r="S262" s="329"/>
      <c r="T262" s="181" t="str">
        <f>IF(OR(Tabla3[[#This Row],[META PROGRAMADA3]]="",Tabla3[[#This Row],[META ALCANZADA3]]=""),"",Tabla3[[#This Row],[META ALCANZADA3]]/Tabla3[[#This Row],[META PROGRAMADA3]])</f>
        <v/>
      </c>
      <c r="U262" s="329">
        <v>0.98</v>
      </c>
      <c r="V262" s="329"/>
      <c r="W262" s="181" t="str">
        <f>IF(OR(Tabla3[[#This Row],[META PROGRAMADA4]]="",Tabla3[[#This Row],[META ALCANZADA4]]=""),"",Tabla3[[#This Row],[META ALCANZADA4]]/Tabla3[[#This Row],[META PROGRAMADA4]])</f>
        <v/>
      </c>
      <c r="X262" s="200">
        <v>3.67</v>
      </c>
      <c r="Y262" s="164"/>
      <c r="Z262" s="164"/>
      <c r="AA262" s="164"/>
      <c r="AB262" s="164"/>
      <c r="AC262" s="164"/>
      <c r="AD262" s="164"/>
      <c r="AE262" s="164"/>
      <c r="AF262" s="164"/>
      <c r="AG262" s="164"/>
      <c r="AH262" s="164"/>
      <c r="AI262" s="164"/>
      <c r="AJ262" s="164"/>
      <c r="AK262" s="164"/>
      <c r="AL262" s="164"/>
      <c r="AM262" s="164"/>
      <c r="AN262" s="164"/>
      <c r="AO262" s="164"/>
      <c r="AP262" s="164"/>
      <c r="AQ262" s="164"/>
      <c r="AR262" s="164"/>
      <c r="AS262" s="164"/>
      <c r="AT262" s="164"/>
      <c r="AU262" s="164"/>
      <c r="AV262" s="164"/>
      <c r="AW262" s="164"/>
      <c r="AX262" s="164"/>
      <c r="AY262" s="164"/>
      <c r="AZ262" s="164"/>
      <c r="BA262" s="164"/>
      <c r="BB262" s="164"/>
      <c r="BC262" s="164"/>
      <c r="BD262" s="164"/>
      <c r="BE262" s="164"/>
      <c r="BF262" s="164"/>
      <c r="BG262" s="164"/>
      <c r="BH262" s="164"/>
      <c r="BI262" s="164"/>
      <c r="BJ262" s="164"/>
      <c r="BK262" s="164"/>
      <c r="BL262" s="164"/>
      <c r="BM262" s="164"/>
      <c r="BN262" s="164"/>
      <c r="BO262" s="164"/>
    </row>
    <row r="263" spans="1:67" s="165" customFormat="1" ht="58.5" customHeight="1" x14ac:dyDescent="0.2">
      <c r="A263" s="327" t="s">
        <v>185</v>
      </c>
      <c r="B263" s="327" t="s">
        <v>900</v>
      </c>
      <c r="C263" s="327" t="s">
        <v>385</v>
      </c>
      <c r="D263" s="327" t="s">
        <v>226</v>
      </c>
      <c r="E263" s="328" t="s">
        <v>54</v>
      </c>
      <c r="F263" s="328" t="s">
        <v>67</v>
      </c>
      <c r="G263" s="328" t="s">
        <v>812</v>
      </c>
      <c r="H263" s="328" t="s">
        <v>805</v>
      </c>
      <c r="I263" s="239"/>
      <c r="J263" s="303" t="s">
        <v>255</v>
      </c>
      <c r="K263" s="304" t="s">
        <v>818</v>
      </c>
      <c r="L263" s="329">
        <v>0.95</v>
      </c>
      <c r="M263" s="329">
        <v>0.95</v>
      </c>
      <c r="N263" s="181">
        <f>IF(OR(Tabla3[[#This Row],[META PROGRAMADA]]="",Tabla3[[#This Row],[META ALCANZADA]]=""),"",Tabla3[[#This Row],[META ALCANZADA]]/Tabla3[[#This Row],[META PROGRAMADA]])</f>
        <v>1</v>
      </c>
      <c r="O263" s="329">
        <v>0.96</v>
      </c>
      <c r="P263" s="329"/>
      <c r="Q263" s="181" t="str">
        <f>IF(OR(Tabla3[[#This Row],[META PROGRAMADA2]]="",Tabla3[[#This Row],[META ALCANZADA2]]=""),"",Tabla3[[#This Row],[META ALCANZADA2]]/Tabla3[[#This Row],[META PROGRAMADA2]])</f>
        <v/>
      </c>
      <c r="R263" s="329">
        <v>0.97</v>
      </c>
      <c r="S263" s="329"/>
      <c r="T263" s="181" t="str">
        <f>IF(OR(Tabla3[[#This Row],[META PROGRAMADA3]]="",Tabla3[[#This Row],[META ALCANZADA3]]=""),"",Tabla3[[#This Row],[META ALCANZADA3]]/Tabla3[[#This Row],[META PROGRAMADA3]])</f>
        <v/>
      </c>
      <c r="U263" s="329">
        <v>0.98</v>
      </c>
      <c r="V263" s="329"/>
      <c r="W263" s="181" t="str">
        <f>IF(OR(Tabla3[[#This Row],[META PROGRAMADA4]]="",Tabla3[[#This Row],[META ALCANZADA4]]=""),"",Tabla3[[#This Row],[META ALCANZADA4]]/Tabla3[[#This Row],[META PROGRAMADA4]])</f>
        <v/>
      </c>
      <c r="X263" s="200">
        <v>3.86</v>
      </c>
      <c r="Y263" s="164"/>
      <c r="Z263" s="164"/>
      <c r="AA263" s="164"/>
      <c r="AB263" s="164"/>
      <c r="AC263" s="164"/>
      <c r="AD263" s="164"/>
      <c r="AE263" s="164"/>
      <c r="AF263" s="164"/>
      <c r="AG263" s="164"/>
      <c r="AH263" s="164"/>
      <c r="AI263" s="164"/>
      <c r="AJ263" s="164"/>
      <c r="AK263" s="164"/>
      <c r="AL263" s="164"/>
      <c r="AM263" s="164"/>
      <c r="AN263" s="164"/>
      <c r="AO263" s="164"/>
      <c r="AP263" s="164"/>
      <c r="AQ263" s="164"/>
      <c r="AR263" s="164"/>
      <c r="AS263" s="164"/>
      <c r="AT263" s="164"/>
      <c r="AU263" s="164"/>
      <c r="AV263" s="164"/>
      <c r="AW263" s="164"/>
      <c r="AX263" s="164"/>
      <c r="AY263" s="164"/>
      <c r="AZ263" s="164"/>
      <c r="BA263" s="164"/>
      <c r="BB263" s="164"/>
      <c r="BC263" s="164"/>
      <c r="BD263" s="164"/>
      <c r="BE263" s="164"/>
      <c r="BF263" s="164"/>
      <c r="BG263" s="164"/>
      <c r="BH263" s="164"/>
      <c r="BI263" s="164"/>
      <c r="BJ263" s="164"/>
      <c r="BK263" s="164"/>
      <c r="BL263" s="164"/>
      <c r="BM263" s="164"/>
      <c r="BN263" s="164"/>
      <c r="BO263" s="164"/>
    </row>
    <row r="264" spans="1:67" ht="58.5" customHeight="1" x14ac:dyDescent="0.2">
      <c r="A264" s="327" t="s">
        <v>187</v>
      </c>
      <c r="B264" s="327" t="s">
        <v>904</v>
      </c>
      <c r="C264" s="327" t="s">
        <v>148</v>
      </c>
      <c r="D264" s="327" t="s">
        <v>226</v>
      </c>
      <c r="E264" s="328" t="s">
        <v>54</v>
      </c>
      <c r="F264" s="328" t="s">
        <v>88</v>
      </c>
      <c r="G264" s="328" t="s">
        <v>813</v>
      </c>
      <c r="H264" s="328" t="s">
        <v>805</v>
      </c>
      <c r="I264" s="239"/>
      <c r="J264" s="303" t="s">
        <v>255</v>
      </c>
      <c r="K264" s="304" t="s">
        <v>818</v>
      </c>
      <c r="L264" s="329">
        <v>0.95</v>
      </c>
      <c r="M264" s="329">
        <v>0.95</v>
      </c>
      <c r="N264" s="181">
        <f>IF(OR(Tabla3[[#This Row],[META PROGRAMADA]]="",Tabla3[[#This Row],[META ALCANZADA]]=""),"",Tabla3[[#This Row],[META ALCANZADA]]/Tabla3[[#This Row],[META PROGRAMADA]])</f>
        <v>1</v>
      </c>
      <c r="O264" s="329">
        <v>0.96</v>
      </c>
      <c r="P264" s="329"/>
      <c r="Q264" s="181" t="str">
        <f>IF(OR(Tabla3[[#This Row],[META PROGRAMADA2]]="",Tabla3[[#This Row],[META ALCANZADA2]]=""),"",Tabla3[[#This Row],[META ALCANZADA2]]/Tabla3[[#This Row],[META PROGRAMADA2]])</f>
        <v/>
      </c>
      <c r="R264" s="329">
        <v>0.97</v>
      </c>
      <c r="S264" s="329"/>
      <c r="T264" s="181" t="str">
        <f>IF(OR(Tabla3[[#This Row],[META PROGRAMADA3]]="",Tabla3[[#This Row],[META ALCANZADA3]]=""),"",Tabla3[[#This Row],[META ALCANZADA3]]/Tabla3[[#This Row],[META PROGRAMADA3]])</f>
        <v/>
      </c>
      <c r="U264" s="329">
        <v>0.98</v>
      </c>
      <c r="V264" s="329"/>
      <c r="W264" s="181" t="str">
        <f>IF(OR(Tabla3[[#This Row],[META PROGRAMADA4]]="",Tabla3[[#This Row],[META ALCANZADA4]]=""),"",Tabla3[[#This Row],[META ALCANZADA4]]/Tabla3[[#This Row],[META PROGRAMADA4]])</f>
        <v/>
      </c>
      <c r="X264" s="200">
        <v>3.86</v>
      </c>
      <c r="BO264" s="7"/>
    </row>
    <row r="265" spans="1:67" ht="58.5" customHeight="1" x14ac:dyDescent="0.2">
      <c r="A265" s="327" t="s">
        <v>187</v>
      </c>
      <c r="B265" s="327" t="s">
        <v>707</v>
      </c>
      <c r="C265" s="327" t="s">
        <v>106</v>
      </c>
      <c r="D265" s="327" t="s">
        <v>226</v>
      </c>
      <c r="E265" s="328" t="s">
        <v>54</v>
      </c>
      <c r="F265" s="328" t="s">
        <v>88</v>
      </c>
      <c r="G265" s="328" t="s">
        <v>814</v>
      </c>
      <c r="H265" s="328" t="s">
        <v>805</v>
      </c>
      <c r="I265" s="239"/>
      <c r="J265" s="303" t="s">
        <v>255</v>
      </c>
      <c r="K265" s="304" t="s">
        <v>818</v>
      </c>
      <c r="L265" s="329">
        <v>0.95</v>
      </c>
      <c r="M265" s="329">
        <v>0.95</v>
      </c>
      <c r="N265" s="181">
        <f>IF(OR(Tabla3[[#This Row],[META PROGRAMADA]]="",Tabla3[[#This Row],[META ALCANZADA]]=""),"",Tabla3[[#This Row],[META ALCANZADA]]/Tabla3[[#This Row],[META PROGRAMADA]])</f>
        <v>1</v>
      </c>
      <c r="O265" s="329">
        <v>0.96</v>
      </c>
      <c r="P265" s="329"/>
      <c r="Q265" s="181" t="str">
        <f>IF(OR(Tabla3[[#This Row],[META PROGRAMADA2]]="",Tabla3[[#This Row],[META ALCANZADA2]]=""),"",Tabla3[[#This Row],[META ALCANZADA2]]/Tabla3[[#This Row],[META PROGRAMADA2]])</f>
        <v/>
      </c>
      <c r="R265" s="329">
        <v>0.97</v>
      </c>
      <c r="S265" s="329"/>
      <c r="T265" s="181" t="str">
        <f>IF(OR(Tabla3[[#This Row],[META PROGRAMADA3]]="",Tabla3[[#This Row],[META ALCANZADA3]]=""),"",Tabla3[[#This Row],[META ALCANZADA3]]/Tabla3[[#This Row],[META PROGRAMADA3]])</f>
        <v/>
      </c>
      <c r="U265" s="329">
        <v>0.98</v>
      </c>
      <c r="V265" s="329"/>
      <c r="W265" s="181" t="str">
        <f>IF(OR(Tabla3[[#This Row],[META PROGRAMADA4]]="",Tabla3[[#This Row],[META ALCANZADA4]]=""),"",Tabla3[[#This Row],[META ALCANZADA4]]/Tabla3[[#This Row],[META PROGRAMADA4]])</f>
        <v/>
      </c>
      <c r="X265" s="200">
        <v>3.86</v>
      </c>
      <c r="BO265" s="7"/>
    </row>
    <row r="266" spans="1:67" s="165" customFormat="1" ht="58.5" customHeight="1" x14ac:dyDescent="0.2">
      <c r="A266" s="327" t="s">
        <v>187</v>
      </c>
      <c r="B266" s="327" t="s">
        <v>334</v>
      </c>
      <c r="C266" s="327" t="s">
        <v>137</v>
      </c>
      <c r="D266" s="327" t="s">
        <v>226</v>
      </c>
      <c r="E266" s="328" t="s">
        <v>54</v>
      </c>
      <c r="F266" s="328" t="s">
        <v>88</v>
      </c>
      <c r="G266" s="328" t="s">
        <v>815</v>
      </c>
      <c r="H266" s="328" t="s">
        <v>808</v>
      </c>
      <c r="I266" s="239"/>
      <c r="J266" s="303" t="s">
        <v>255</v>
      </c>
      <c r="K266" s="304" t="s">
        <v>821</v>
      </c>
      <c r="L266" s="329">
        <v>0.85</v>
      </c>
      <c r="M266" s="329">
        <v>0.85</v>
      </c>
      <c r="N266" s="181">
        <f>IF(OR(Tabla3[[#This Row],[META PROGRAMADA]]="",Tabla3[[#This Row],[META ALCANZADA]]=""),"",Tabla3[[#This Row],[META ALCANZADA]]/Tabla3[[#This Row],[META PROGRAMADA]])</f>
        <v>1</v>
      </c>
      <c r="O266" s="329">
        <v>0.9</v>
      </c>
      <c r="P266" s="329"/>
      <c r="Q266" s="181" t="str">
        <f>IF(OR(Tabla3[[#This Row],[META PROGRAMADA2]]="",Tabla3[[#This Row],[META ALCANZADA2]]=""),"",Tabla3[[#This Row],[META ALCANZADA2]]/Tabla3[[#This Row],[META PROGRAMADA2]])</f>
        <v/>
      </c>
      <c r="R266" s="329">
        <v>0.94</v>
      </c>
      <c r="S266" s="329"/>
      <c r="T266" s="181" t="str">
        <f>IF(OR(Tabla3[[#This Row],[META PROGRAMADA3]]="",Tabla3[[#This Row],[META ALCANZADA3]]=""),"",Tabla3[[#This Row],[META ALCANZADA3]]/Tabla3[[#This Row],[META PROGRAMADA3]])</f>
        <v/>
      </c>
      <c r="U266" s="329">
        <v>0.98</v>
      </c>
      <c r="V266" s="329"/>
      <c r="W266" s="181" t="str">
        <f>IF(OR(Tabla3[[#This Row],[META PROGRAMADA4]]="",Tabla3[[#This Row],[META ALCANZADA4]]=""),"",Tabla3[[#This Row],[META ALCANZADA4]]/Tabla3[[#This Row],[META PROGRAMADA4]])</f>
        <v/>
      </c>
      <c r="X266" s="200">
        <v>3.67</v>
      </c>
      <c r="Y266" s="164"/>
      <c r="Z266" s="164"/>
      <c r="AA266" s="164"/>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c r="AV266" s="164"/>
      <c r="AW266" s="164"/>
      <c r="AX266" s="164"/>
      <c r="AY266" s="164"/>
      <c r="AZ266" s="164"/>
      <c r="BA266" s="164"/>
      <c r="BB266" s="164"/>
      <c r="BC266" s="164"/>
      <c r="BD266" s="164"/>
      <c r="BE266" s="164"/>
      <c r="BF266" s="164"/>
      <c r="BG266" s="164"/>
      <c r="BH266" s="164"/>
      <c r="BI266" s="164"/>
      <c r="BJ266" s="164"/>
      <c r="BK266" s="164"/>
      <c r="BL266" s="164"/>
      <c r="BM266" s="164"/>
      <c r="BN266" s="164"/>
      <c r="BO266" s="164"/>
    </row>
    <row r="267" spans="1:67" s="165" customFormat="1" ht="58.5" customHeight="1" x14ac:dyDescent="0.2">
      <c r="A267" s="327" t="s">
        <v>187</v>
      </c>
      <c r="B267" s="327" t="s">
        <v>338</v>
      </c>
      <c r="C267" s="170" t="s">
        <v>415</v>
      </c>
      <c r="D267" s="327" t="s">
        <v>226</v>
      </c>
      <c r="E267" s="328" t="s">
        <v>54</v>
      </c>
      <c r="F267" s="328" t="s">
        <v>86</v>
      </c>
      <c r="G267" s="328" t="s">
        <v>816</v>
      </c>
      <c r="H267" s="328" t="s">
        <v>808</v>
      </c>
      <c r="I267" s="239"/>
      <c r="J267" s="303" t="s">
        <v>255</v>
      </c>
      <c r="K267" s="304" t="s">
        <v>820</v>
      </c>
      <c r="L267" s="329">
        <v>0.77</v>
      </c>
      <c r="M267" s="329">
        <v>0.77</v>
      </c>
      <c r="N267" s="181">
        <f>IF(OR(Tabla3[[#This Row],[META PROGRAMADA]]="",Tabla3[[#This Row],[META ALCANZADA]]=""),"",Tabla3[[#This Row],[META ALCANZADA]]/Tabla3[[#This Row],[META PROGRAMADA]])</f>
        <v>1</v>
      </c>
      <c r="O267" s="329">
        <v>0.85</v>
      </c>
      <c r="P267" s="329"/>
      <c r="Q267" s="181" t="str">
        <f>IF(OR(Tabla3[[#This Row],[META PROGRAMADA2]]="",Tabla3[[#This Row],[META ALCANZADA2]]=""),"",Tabla3[[#This Row],[META ALCANZADA2]]/Tabla3[[#This Row],[META PROGRAMADA2]])</f>
        <v/>
      </c>
      <c r="R267" s="329">
        <v>0.9</v>
      </c>
      <c r="S267" s="329"/>
      <c r="T267" s="181" t="str">
        <f>IF(OR(Tabla3[[#This Row],[META PROGRAMADA3]]="",Tabla3[[#This Row],[META ALCANZADA3]]=""),"",Tabla3[[#This Row],[META ALCANZADA3]]/Tabla3[[#This Row],[META PROGRAMADA3]])</f>
        <v/>
      </c>
      <c r="U267" s="329">
        <v>0.95</v>
      </c>
      <c r="V267" s="329"/>
      <c r="W267" s="181" t="str">
        <f>IF(OR(Tabla3[[#This Row],[META PROGRAMADA4]]="",Tabla3[[#This Row],[META ALCANZADA4]]=""),"",Tabla3[[#This Row],[META ALCANZADA4]]/Tabla3[[#This Row],[META PROGRAMADA4]])</f>
        <v/>
      </c>
      <c r="X267" s="200">
        <v>3.4699999999999998</v>
      </c>
      <c r="Y267" s="164"/>
      <c r="Z267" s="164"/>
      <c r="AA267" s="164"/>
      <c r="AB267" s="164"/>
      <c r="AC267" s="164"/>
      <c r="AD267" s="164"/>
      <c r="AE267" s="164"/>
      <c r="AF267" s="164"/>
      <c r="AG267" s="164"/>
      <c r="AH267" s="164"/>
      <c r="AI267" s="164"/>
      <c r="AJ267" s="164"/>
      <c r="AK267" s="164"/>
      <c r="AL267" s="164"/>
      <c r="AM267" s="164"/>
      <c r="AN267" s="164"/>
      <c r="AO267" s="164"/>
      <c r="AP267" s="164"/>
      <c r="AQ267" s="164"/>
      <c r="AR267" s="164"/>
      <c r="AS267" s="164"/>
      <c r="AT267" s="164"/>
      <c r="AU267" s="164"/>
      <c r="AV267" s="164"/>
      <c r="AW267" s="164"/>
      <c r="AX267" s="164"/>
      <c r="AY267" s="164"/>
      <c r="AZ267" s="164"/>
      <c r="BA267" s="164"/>
      <c r="BB267" s="164"/>
      <c r="BC267" s="164"/>
      <c r="BD267" s="164"/>
      <c r="BE267" s="164"/>
      <c r="BF267" s="164"/>
      <c r="BG267" s="164"/>
      <c r="BH267" s="164"/>
      <c r="BI267" s="164"/>
      <c r="BJ267" s="164"/>
      <c r="BK267" s="164"/>
      <c r="BL267" s="164"/>
      <c r="BM267" s="164"/>
      <c r="BN267" s="164"/>
      <c r="BO267" s="164"/>
    </row>
    <row r="268" spans="1:67" s="165" customFormat="1" ht="58.5" customHeight="1" x14ac:dyDescent="0.2">
      <c r="A268" s="327" t="s">
        <v>187</v>
      </c>
      <c r="B268" s="327" t="s">
        <v>338</v>
      </c>
      <c r="C268" s="170" t="s">
        <v>344</v>
      </c>
      <c r="D268" s="327" t="s">
        <v>226</v>
      </c>
      <c r="E268" s="328" t="s">
        <v>54</v>
      </c>
      <c r="F268" s="328" t="s">
        <v>88</v>
      </c>
      <c r="G268" s="328" t="s">
        <v>824</v>
      </c>
      <c r="H268" s="328" t="s">
        <v>808</v>
      </c>
      <c r="I268" s="239"/>
      <c r="J268" s="303" t="s">
        <v>255</v>
      </c>
      <c r="K268" s="304" t="s">
        <v>818</v>
      </c>
      <c r="L268" s="329">
        <v>0.85</v>
      </c>
      <c r="M268" s="329">
        <v>0.85</v>
      </c>
      <c r="N268" s="181">
        <f>IF(OR(Tabla3[[#This Row],[META PROGRAMADA]]="",Tabla3[[#This Row],[META ALCANZADA]]=""),"",Tabla3[[#This Row],[META ALCANZADA]]/Tabla3[[#This Row],[META PROGRAMADA]])</f>
        <v>1</v>
      </c>
      <c r="O268" s="329">
        <v>0.9</v>
      </c>
      <c r="P268" s="329"/>
      <c r="Q268" s="181" t="str">
        <f>IF(OR(Tabla3[[#This Row],[META PROGRAMADA2]]="",Tabla3[[#This Row],[META ALCANZADA2]]=""),"",Tabla3[[#This Row],[META ALCANZADA2]]/Tabla3[[#This Row],[META PROGRAMADA2]])</f>
        <v/>
      </c>
      <c r="R268" s="329">
        <v>0.94</v>
      </c>
      <c r="S268" s="329"/>
      <c r="T268" s="181" t="str">
        <f>IF(OR(Tabla3[[#This Row],[META PROGRAMADA3]]="",Tabla3[[#This Row],[META ALCANZADA3]]=""),"",Tabla3[[#This Row],[META ALCANZADA3]]/Tabla3[[#This Row],[META PROGRAMADA3]])</f>
        <v/>
      </c>
      <c r="U268" s="329">
        <v>0.98</v>
      </c>
      <c r="V268" s="329"/>
      <c r="W268" s="181" t="str">
        <f>IF(OR(Tabla3[[#This Row],[META PROGRAMADA4]]="",Tabla3[[#This Row],[META ALCANZADA4]]=""),"",Tabla3[[#This Row],[META ALCANZADA4]]/Tabla3[[#This Row],[META PROGRAMADA4]])</f>
        <v/>
      </c>
      <c r="X268" s="200">
        <v>3.67</v>
      </c>
      <c r="Y268" s="164"/>
      <c r="Z268" s="164"/>
      <c r="AA268" s="164"/>
      <c r="AB268" s="164"/>
      <c r="AC268" s="164"/>
      <c r="AD268" s="164"/>
      <c r="AE268" s="164"/>
      <c r="AF268" s="164"/>
      <c r="AG268" s="164"/>
      <c r="AH268" s="164"/>
      <c r="AI268" s="164"/>
      <c r="AJ268" s="164"/>
      <c r="AK268" s="164"/>
      <c r="AL268" s="164"/>
      <c r="AM268" s="164"/>
      <c r="AN268" s="164"/>
      <c r="AO268" s="164"/>
      <c r="AP268" s="164"/>
      <c r="AQ268" s="164"/>
      <c r="AR268" s="164"/>
      <c r="AS268" s="164"/>
      <c r="AT268" s="164"/>
      <c r="AU268" s="164"/>
      <c r="AV268" s="164"/>
      <c r="AW268" s="164"/>
      <c r="AX268" s="164"/>
      <c r="AY268" s="164"/>
      <c r="AZ268" s="164"/>
      <c r="BA268" s="164"/>
      <c r="BB268" s="164"/>
      <c r="BC268" s="164"/>
      <c r="BD268" s="164"/>
      <c r="BE268" s="164"/>
      <c r="BF268" s="164"/>
      <c r="BG268" s="164"/>
      <c r="BH268" s="164"/>
      <c r="BI268" s="164"/>
      <c r="BJ268" s="164"/>
      <c r="BK268" s="164"/>
      <c r="BL268" s="164"/>
      <c r="BM268" s="164"/>
      <c r="BN268" s="164"/>
      <c r="BO268" s="164"/>
    </row>
    <row r="269" spans="1:67" ht="58.5" customHeight="1" x14ac:dyDescent="0.2">
      <c r="A269" s="327" t="s">
        <v>187</v>
      </c>
      <c r="B269" s="327" t="s">
        <v>338</v>
      </c>
      <c r="C269" s="170" t="s">
        <v>347</v>
      </c>
      <c r="D269" s="327" t="s">
        <v>226</v>
      </c>
      <c r="E269" s="328" t="s">
        <v>54</v>
      </c>
      <c r="F269" s="328" t="s">
        <v>88</v>
      </c>
      <c r="G269" s="328" t="s">
        <v>817</v>
      </c>
      <c r="H269" s="328" t="s">
        <v>808</v>
      </c>
      <c r="I269" s="239"/>
      <c r="J269" s="303" t="s">
        <v>255</v>
      </c>
      <c r="K269" s="304" t="s">
        <v>822</v>
      </c>
      <c r="L269" s="329">
        <v>0.85</v>
      </c>
      <c r="M269" s="329">
        <v>0.85</v>
      </c>
      <c r="N269" s="181">
        <f>IF(OR(Tabla3[[#This Row],[META PROGRAMADA]]="",Tabla3[[#This Row],[META ALCANZADA]]=""),"",Tabla3[[#This Row],[META ALCANZADA]]/Tabla3[[#This Row],[META PROGRAMADA]])</f>
        <v>1</v>
      </c>
      <c r="O269" s="329">
        <v>0.9</v>
      </c>
      <c r="P269" s="329"/>
      <c r="Q269" s="181" t="str">
        <f>IF(OR(Tabla3[[#This Row],[META PROGRAMADA2]]="",Tabla3[[#This Row],[META ALCANZADA2]]=""),"",Tabla3[[#This Row],[META ALCANZADA2]]/Tabla3[[#This Row],[META PROGRAMADA2]])</f>
        <v/>
      </c>
      <c r="R269" s="329">
        <v>0.94</v>
      </c>
      <c r="S269" s="329"/>
      <c r="T269" s="181" t="str">
        <f>IF(OR(Tabla3[[#This Row],[META PROGRAMADA3]]="",Tabla3[[#This Row],[META ALCANZADA3]]=""),"",Tabla3[[#This Row],[META ALCANZADA3]]/Tabla3[[#This Row],[META PROGRAMADA3]])</f>
        <v/>
      </c>
      <c r="U269" s="329">
        <v>0.98</v>
      </c>
      <c r="V269" s="329"/>
      <c r="W269" s="181" t="str">
        <f>IF(OR(Tabla3[[#This Row],[META PROGRAMADA4]]="",Tabla3[[#This Row],[META ALCANZADA4]]=""),"",Tabla3[[#This Row],[META ALCANZADA4]]/Tabla3[[#This Row],[META PROGRAMADA4]])</f>
        <v/>
      </c>
      <c r="X269" s="200">
        <v>3.67</v>
      </c>
      <c r="BO269" s="7"/>
    </row>
    <row r="270" spans="1:67" ht="58.5" customHeight="1" x14ac:dyDescent="0.2">
      <c r="A270" s="169" t="s">
        <v>184</v>
      </c>
      <c r="B270" s="170" t="s">
        <v>319</v>
      </c>
      <c r="C270" s="170" t="s">
        <v>262</v>
      </c>
      <c r="D270" s="171" t="s">
        <v>227</v>
      </c>
      <c r="E270" s="239" t="s">
        <v>55</v>
      </c>
      <c r="F270" s="176" t="s">
        <v>67</v>
      </c>
      <c r="G270" s="176" t="s">
        <v>554</v>
      </c>
      <c r="H270" s="239" t="s">
        <v>869</v>
      </c>
      <c r="I270" s="239"/>
      <c r="J270" s="188" t="s">
        <v>254</v>
      </c>
      <c r="K270" s="180" t="s">
        <v>503</v>
      </c>
      <c r="L270" s="182">
        <v>12</v>
      </c>
      <c r="M270" s="182">
        <v>12</v>
      </c>
      <c r="N270" s="181">
        <f>IF(OR(Tabla3[[#This Row],[META PROGRAMADA]]="",Tabla3[[#This Row],[META ALCANZADA]]=""),"",Tabla3[[#This Row],[META ALCANZADA]]/Tabla3[[#This Row],[META PROGRAMADA]])</f>
        <v>1</v>
      </c>
      <c r="O270" s="182">
        <v>12</v>
      </c>
      <c r="P270" s="182"/>
      <c r="Q270" s="181" t="str">
        <f>IF(OR(Tabla3[[#This Row],[META PROGRAMADA2]]="",Tabla3[[#This Row],[META ALCANZADA2]]=""),"",Tabla3[[#This Row],[META ALCANZADA2]]/Tabla3[[#This Row],[META PROGRAMADA2]])</f>
        <v/>
      </c>
      <c r="R270" s="182">
        <v>12</v>
      </c>
      <c r="S270" s="182"/>
      <c r="T270" s="181" t="str">
        <f>IF(OR(Tabla3[[#This Row],[META PROGRAMADA3]]="",Tabla3[[#This Row],[META ALCANZADA3]]=""),"",Tabla3[[#This Row],[META ALCANZADA3]]/Tabla3[[#This Row],[META PROGRAMADA3]])</f>
        <v/>
      </c>
      <c r="U270" s="182">
        <v>12</v>
      </c>
      <c r="V270" s="182"/>
      <c r="W270" s="181" t="str">
        <f>IF(OR(Tabla3[[#This Row],[META PROGRAMADA4]]="",Tabla3[[#This Row],[META ALCANZADA4]]=""),"",Tabla3[[#This Row],[META ALCANZADA4]]/Tabla3[[#This Row],[META PROGRAMADA4]])</f>
        <v/>
      </c>
      <c r="X270" s="150">
        <v>48</v>
      </c>
      <c r="BO270" s="7"/>
    </row>
    <row r="271" spans="1:67" ht="58.5" customHeight="1" x14ac:dyDescent="0.2">
      <c r="A271" s="169" t="s">
        <v>184</v>
      </c>
      <c r="B271" s="170" t="s">
        <v>319</v>
      </c>
      <c r="C271" s="170" t="s">
        <v>267</v>
      </c>
      <c r="D271" s="171" t="s">
        <v>227</v>
      </c>
      <c r="E271" s="239" t="s">
        <v>55</v>
      </c>
      <c r="F271" s="176" t="s">
        <v>67</v>
      </c>
      <c r="G271" s="176" t="s">
        <v>485</v>
      </c>
      <c r="H271" s="239" t="s">
        <v>486</v>
      </c>
      <c r="I271" s="239"/>
      <c r="J271" s="188" t="s">
        <v>254</v>
      </c>
      <c r="K271" s="180" t="s">
        <v>504</v>
      </c>
      <c r="L271" s="250">
        <v>0.75</v>
      </c>
      <c r="M271" s="163">
        <v>0.96519999999999995</v>
      </c>
      <c r="N271" s="181">
        <f>IF(OR(Tabla3[[#This Row],[META PROGRAMADA]]="",Tabla3[[#This Row],[META ALCANZADA]]=""),"",Tabla3[[#This Row],[META ALCANZADA]]/Tabla3[[#This Row],[META PROGRAMADA]])</f>
        <v>1.2869333333333333</v>
      </c>
      <c r="O271" s="186">
        <v>0.95</v>
      </c>
      <c r="P271" s="163"/>
      <c r="Q271" s="181" t="str">
        <f>IF(OR(Tabla3[[#This Row],[META PROGRAMADA2]]="",Tabla3[[#This Row],[META ALCANZADA2]]=""),"",Tabla3[[#This Row],[META ALCANZADA2]]/Tabla3[[#This Row],[META PROGRAMADA2]])</f>
        <v/>
      </c>
      <c r="R271" s="186">
        <v>0.95</v>
      </c>
      <c r="S271" s="163"/>
      <c r="T271" s="181" t="str">
        <f>IF(OR(Tabla3[[#This Row],[META PROGRAMADA3]]="",Tabla3[[#This Row],[META ALCANZADA3]]=""),"",Tabla3[[#This Row],[META ALCANZADA3]]/Tabla3[[#This Row],[META PROGRAMADA3]])</f>
        <v/>
      </c>
      <c r="U271" s="186">
        <v>0.95</v>
      </c>
      <c r="V271" s="163"/>
      <c r="W271" s="181" t="str">
        <f>IF(OR(Tabla3[[#This Row],[META PROGRAMADA4]]="",Tabla3[[#This Row],[META ALCANZADA4]]=""),"",Tabla3[[#This Row],[META ALCANZADA4]]/Tabla3[[#This Row],[META PROGRAMADA4]])</f>
        <v/>
      </c>
      <c r="X271" s="187">
        <v>0.94999999999999984</v>
      </c>
      <c r="BO271" s="7"/>
    </row>
    <row r="272" spans="1:67" ht="58.5" customHeight="1" x14ac:dyDescent="0.2">
      <c r="A272" s="184" t="s">
        <v>184</v>
      </c>
      <c r="B272" s="171" t="s">
        <v>898</v>
      </c>
      <c r="C272" s="170" t="s">
        <v>487</v>
      </c>
      <c r="D272" s="171" t="s">
        <v>227</v>
      </c>
      <c r="E272" s="239" t="s">
        <v>55</v>
      </c>
      <c r="F272" s="176" t="s">
        <v>67</v>
      </c>
      <c r="G272" s="176" t="s">
        <v>488</v>
      </c>
      <c r="H272" s="239" t="s">
        <v>489</v>
      </c>
      <c r="I272" s="239"/>
      <c r="J272" s="188" t="s">
        <v>254</v>
      </c>
      <c r="K272" s="180" t="s">
        <v>505</v>
      </c>
      <c r="L272" s="182">
        <v>12</v>
      </c>
      <c r="M272" s="182">
        <v>12</v>
      </c>
      <c r="N272" s="181">
        <f>IF(OR(Tabla3[[#This Row],[META PROGRAMADA]]="",Tabla3[[#This Row],[META ALCANZADA]]=""),"",Tabla3[[#This Row],[META ALCANZADA]]/Tabla3[[#This Row],[META PROGRAMADA]])</f>
        <v>1</v>
      </c>
      <c r="O272" s="182">
        <v>12</v>
      </c>
      <c r="P272" s="182"/>
      <c r="Q272" s="181" t="str">
        <f>IF(OR(Tabla3[[#This Row],[META PROGRAMADA2]]="",Tabla3[[#This Row],[META ALCANZADA2]]=""),"",Tabla3[[#This Row],[META ALCANZADA2]]/Tabla3[[#This Row],[META PROGRAMADA2]])</f>
        <v/>
      </c>
      <c r="R272" s="182">
        <v>12</v>
      </c>
      <c r="S272" s="256"/>
      <c r="T272" s="181" t="str">
        <f>IF(OR(Tabla3[[#This Row],[META PROGRAMADA3]]="",Tabla3[[#This Row],[META ALCANZADA3]]=""),"",Tabla3[[#This Row],[META ALCANZADA3]]/Tabla3[[#This Row],[META PROGRAMADA3]])</f>
        <v/>
      </c>
      <c r="U272" s="182">
        <v>12</v>
      </c>
      <c r="V272" s="182"/>
      <c r="W272" s="181" t="str">
        <f>IF(OR(Tabla3[[#This Row],[META PROGRAMADA4]]="",Tabla3[[#This Row],[META ALCANZADA4]]=""),"",Tabla3[[#This Row],[META ALCANZADA4]]/Tabla3[[#This Row],[META PROGRAMADA4]])</f>
        <v/>
      </c>
      <c r="X272" s="174">
        <v>48</v>
      </c>
      <c r="BO272" s="7"/>
    </row>
    <row r="273" spans="1:67" ht="58.5" customHeight="1" x14ac:dyDescent="0.2">
      <c r="A273" s="169" t="s">
        <v>184</v>
      </c>
      <c r="B273" s="170" t="s">
        <v>319</v>
      </c>
      <c r="C273" s="170" t="s">
        <v>167</v>
      </c>
      <c r="D273" s="171" t="s">
        <v>227</v>
      </c>
      <c r="E273" s="239" t="s">
        <v>55</v>
      </c>
      <c r="F273" s="176" t="s">
        <v>67</v>
      </c>
      <c r="G273" s="176" t="s">
        <v>490</v>
      </c>
      <c r="H273" s="239" t="s">
        <v>491</v>
      </c>
      <c r="I273" s="239"/>
      <c r="J273" s="188" t="s">
        <v>254</v>
      </c>
      <c r="K273" s="180" t="s">
        <v>506</v>
      </c>
      <c r="L273" s="250">
        <v>0.95</v>
      </c>
      <c r="M273" s="163">
        <v>0.93159999999999998</v>
      </c>
      <c r="N273" s="181">
        <f>IF(OR(Tabla3[[#This Row],[META PROGRAMADA]]="",Tabla3[[#This Row],[META ALCANZADA]]=""),"",Tabla3[[#This Row],[META ALCANZADA]]/Tabla3[[#This Row],[META PROGRAMADA]])</f>
        <v>0.98063157894736841</v>
      </c>
      <c r="O273" s="181">
        <v>0.95</v>
      </c>
      <c r="P273" s="190"/>
      <c r="Q273" s="181" t="str">
        <f>IF(OR(Tabla3[[#This Row],[META PROGRAMADA2]]="",Tabla3[[#This Row],[META ALCANZADA2]]=""),"",Tabla3[[#This Row],[META ALCANZADA2]]/Tabla3[[#This Row],[META PROGRAMADA2]])</f>
        <v/>
      </c>
      <c r="R273" s="186">
        <v>0.95</v>
      </c>
      <c r="S273" s="163"/>
      <c r="T273" s="181" t="str">
        <f>IF(OR(Tabla3[[#This Row],[META PROGRAMADA3]]="",Tabla3[[#This Row],[META ALCANZADA3]]=""),"",Tabla3[[#This Row],[META ALCANZADA3]]/Tabla3[[#This Row],[META PROGRAMADA3]])</f>
        <v/>
      </c>
      <c r="U273" s="186">
        <v>0.95</v>
      </c>
      <c r="V273" s="163"/>
      <c r="W273" s="181" t="str">
        <f>IF(OR(Tabla3[[#This Row],[META PROGRAMADA4]]="",Tabla3[[#This Row],[META ALCANZADA4]]=""),"",Tabla3[[#This Row],[META ALCANZADA4]]/Tabla3[[#This Row],[META PROGRAMADA4]])</f>
        <v/>
      </c>
      <c r="X273" s="187">
        <v>0.95</v>
      </c>
      <c r="BO273" s="7"/>
    </row>
    <row r="274" spans="1:67" ht="58.5" customHeight="1" x14ac:dyDescent="0.2">
      <c r="A274" s="192" t="s">
        <v>184</v>
      </c>
      <c r="B274" s="193" t="s">
        <v>319</v>
      </c>
      <c r="C274" s="194" t="s">
        <v>267</v>
      </c>
      <c r="D274" s="193" t="s">
        <v>227</v>
      </c>
      <c r="E274" s="195" t="s">
        <v>55</v>
      </c>
      <c r="F274" s="196" t="s">
        <v>67</v>
      </c>
      <c r="G274" s="196" t="s">
        <v>499</v>
      </c>
      <c r="H274" s="195" t="s">
        <v>500</v>
      </c>
      <c r="I274" s="239"/>
      <c r="J274" s="197" t="s">
        <v>254</v>
      </c>
      <c r="K274" s="330" t="s">
        <v>507</v>
      </c>
      <c r="L274" s="250">
        <v>1</v>
      </c>
      <c r="M274" s="163">
        <v>1.1488</v>
      </c>
      <c r="N274" s="181">
        <f>IF(OR(Tabla3[[#This Row],[META PROGRAMADA]]="",Tabla3[[#This Row],[META ALCANZADA]]=""),"",Tabla3[[#This Row],[META ALCANZADA]]/Tabla3[[#This Row],[META PROGRAMADA]])</f>
        <v>1.1488</v>
      </c>
      <c r="O274" s="181">
        <v>1</v>
      </c>
      <c r="P274" s="190"/>
      <c r="Q274" s="181" t="str">
        <f>IF(OR(Tabla3[[#This Row],[META PROGRAMADA2]]="",Tabla3[[#This Row],[META ALCANZADA2]]=""),"",Tabla3[[#This Row],[META ALCANZADA2]]/Tabla3[[#This Row],[META PROGRAMADA2]])</f>
        <v/>
      </c>
      <c r="R274" s="186">
        <v>1</v>
      </c>
      <c r="S274" s="163"/>
      <c r="T274" s="181" t="str">
        <f>IF(OR(Tabla3[[#This Row],[META PROGRAMADA3]]="",Tabla3[[#This Row],[META ALCANZADA3]]=""),"",Tabla3[[#This Row],[META ALCANZADA3]]/Tabla3[[#This Row],[META PROGRAMADA3]])</f>
        <v/>
      </c>
      <c r="U274" s="186">
        <v>1</v>
      </c>
      <c r="V274" s="163"/>
      <c r="W274" s="181" t="str">
        <f>IF(OR(Tabla3[[#This Row],[META PROGRAMADA4]]="",Tabla3[[#This Row],[META ALCANZADA4]]=""),"",Tabla3[[#This Row],[META ALCANZADA4]]/Tabla3[[#This Row],[META PROGRAMADA4]])</f>
        <v/>
      </c>
      <c r="X274" s="187">
        <v>1</v>
      </c>
      <c r="BO274" s="7"/>
    </row>
    <row r="275" spans="1:67" ht="58.5" customHeight="1" x14ac:dyDescent="0.2">
      <c r="A275" s="192" t="s">
        <v>184</v>
      </c>
      <c r="B275" s="193" t="s">
        <v>319</v>
      </c>
      <c r="C275" s="194" t="s">
        <v>267</v>
      </c>
      <c r="D275" s="193" t="s">
        <v>227</v>
      </c>
      <c r="E275" s="195" t="s">
        <v>55</v>
      </c>
      <c r="F275" s="196" t="s">
        <v>67</v>
      </c>
      <c r="G275" s="196" t="s">
        <v>501</v>
      </c>
      <c r="H275" s="195" t="s">
        <v>502</v>
      </c>
      <c r="I275" s="239"/>
      <c r="J275" s="197" t="s">
        <v>254</v>
      </c>
      <c r="K275" s="330" t="s">
        <v>508</v>
      </c>
      <c r="L275" s="186">
        <v>0.98</v>
      </c>
      <c r="M275" s="331">
        <v>0.99260000000000004</v>
      </c>
      <c r="N275" s="181">
        <f>IF(OR(Tabla3[[#This Row],[META PROGRAMADA]]="",Tabla3[[#This Row],[META ALCANZADA]]=""),"",Tabla3[[#This Row],[META ALCANZADA]]/Tabla3[[#This Row],[META PROGRAMADA]])</f>
        <v>1.0128571428571429</v>
      </c>
      <c r="O275" s="198">
        <v>0.98</v>
      </c>
      <c r="P275" s="190"/>
      <c r="Q275" s="181" t="str">
        <f>IF(OR(Tabla3[[#This Row],[META PROGRAMADA2]]="",Tabla3[[#This Row],[META ALCANZADA2]]=""),"",Tabla3[[#This Row],[META ALCANZADA2]]/Tabla3[[#This Row],[META PROGRAMADA2]])</f>
        <v/>
      </c>
      <c r="R275" s="198">
        <v>0.98</v>
      </c>
      <c r="S275" s="163"/>
      <c r="T275" s="181" t="str">
        <f>IF(OR(Tabla3[[#This Row],[META PROGRAMADA3]]="",Tabla3[[#This Row],[META ALCANZADA3]]=""),"",Tabla3[[#This Row],[META ALCANZADA3]]/Tabla3[[#This Row],[META PROGRAMADA3]])</f>
        <v/>
      </c>
      <c r="U275" s="198">
        <v>0.98</v>
      </c>
      <c r="V275" s="163"/>
      <c r="W275" s="181" t="str">
        <f>IF(OR(Tabla3[[#This Row],[META PROGRAMADA4]]="",Tabla3[[#This Row],[META ALCANZADA4]]=""),"",Tabla3[[#This Row],[META ALCANZADA4]]/Tabla3[[#This Row],[META PROGRAMADA4]])</f>
        <v/>
      </c>
      <c r="X275" s="187">
        <v>0.98</v>
      </c>
      <c r="BO275" s="7"/>
    </row>
    <row r="276" spans="1:67" s="152" customFormat="1" ht="58.5" customHeight="1" x14ac:dyDescent="0.2">
      <c r="A276" s="169" t="s">
        <v>184</v>
      </c>
      <c r="B276" s="170" t="s">
        <v>319</v>
      </c>
      <c r="C276" s="170" t="s">
        <v>153</v>
      </c>
      <c r="D276" s="171" t="s">
        <v>228</v>
      </c>
      <c r="E276" s="239" t="s">
        <v>51</v>
      </c>
      <c r="F276" s="176" t="s">
        <v>67</v>
      </c>
      <c r="G276" s="237" t="s">
        <v>923</v>
      </c>
      <c r="H276" s="239" t="s">
        <v>509</v>
      </c>
      <c r="I276" s="239"/>
      <c r="J276" s="188" t="s">
        <v>254</v>
      </c>
      <c r="K276" s="180" t="s">
        <v>514</v>
      </c>
      <c r="L276" s="250">
        <v>1</v>
      </c>
      <c r="M276" s="250">
        <v>1</v>
      </c>
      <c r="N276" s="181">
        <f>IF(OR(Tabla3[[#This Row],[META PROGRAMADA]]="",Tabla3[[#This Row],[META ALCANZADA]]=""),"",Tabla3[[#This Row],[META ALCANZADA]]/Tabla3[[#This Row],[META PROGRAMADA]])</f>
        <v>1</v>
      </c>
      <c r="O276" s="250">
        <v>1</v>
      </c>
      <c r="P276" s="182"/>
      <c r="Q276" s="181" t="str">
        <f>IF(OR(Tabla3[[#This Row],[META PROGRAMADA2]]="",Tabla3[[#This Row],[META ALCANZADA2]]=""),"",Tabla3[[#This Row],[META ALCANZADA2]]/Tabla3[[#This Row],[META PROGRAMADA2]])</f>
        <v/>
      </c>
      <c r="R276" s="250">
        <v>1</v>
      </c>
      <c r="S276" s="182"/>
      <c r="T276" s="181" t="str">
        <f>IF(OR(Tabla3[[#This Row],[META PROGRAMADA3]]="",Tabla3[[#This Row],[META ALCANZADA3]]=""),"",Tabla3[[#This Row],[META ALCANZADA3]]/Tabla3[[#This Row],[META PROGRAMADA3]])</f>
        <v/>
      </c>
      <c r="U276" s="250">
        <v>1</v>
      </c>
      <c r="V276" s="182"/>
      <c r="W276" s="181" t="str">
        <f>IF(OR(Tabla3[[#This Row],[META PROGRAMADA4]]="",Tabla3[[#This Row],[META ALCANZADA4]]=""),"",Tabla3[[#This Row],[META ALCANZADA4]]/Tabla3[[#This Row],[META PROGRAMADA4]])</f>
        <v/>
      </c>
      <c r="X276" s="162">
        <v>1</v>
      </c>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row>
    <row r="277" spans="1:67" s="152" customFormat="1" ht="58.5" customHeight="1" x14ac:dyDescent="0.2">
      <c r="A277" s="177" t="s">
        <v>184</v>
      </c>
      <c r="B277" s="170" t="s">
        <v>319</v>
      </c>
      <c r="C277" s="166" t="s">
        <v>262</v>
      </c>
      <c r="D277" s="171" t="s">
        <v>223</v>
      </c>
      <c r="E277" s="238" t="s">
        <v>864</v>
      </c>
      <c r="F277" s="240" t="s">
        <v>67</v>
      </c>
      <c r="G277" s="168" t="s">
        <v>554</v>
      </c>
      <c r="H277" s="238" t="s">
        <v>617</v>
      </c>
      <c r="I277" s="238" t="s">
        <v>553</v>
      </c>
      <c r="J277" s="188" t="s">
        <v>254</v>
      </c>
      <c r="K277" s="174"/>
      <c r="L277" s="178"/>
      <c r="M277" s="178">
        <v>900</v>
      </c>
      <c r="N277" s="181" t="str">
        <f>IF(OR(Tabla3[[#This Row],[META PROGRAMADA]]="",Tabla3[[#This Row],[META ALCANZADA]]=""),"",Tabla3[[#This Row],[META ALCANZADA]]/Tabla3[[#This Row],[META PROGRAMADA]])</f>
        <v/>
      </c>
      <c r="O277" s="178">
        <v>900</v>
      </c>
      <c r="P277" s="178"/>
      <c r="Q277" s="181" t="str">
        <f>IF(OR(Tabla3[[#This Row],[META PROGRAMADA2]]="",Tabla3[[#This Row],[META ALCANZADA2]]=""),"",Tabla3[[#This Row],[META ALCANZADA2]]/Tabla3[[#This Row],[META PROGRAMADA2]])</f>
        <v/>
      </c>
      <c r="R277" s="178">
        <v>900</v>
      </c>
      <c r="S277" s="145"/>
      <c r="T277" s="181" t="str">
        <f>IF(OR(Tabla3[[#This Row],[META PROGRAMADA3]]="",Tabla3[[#This Row],[META ALCANZADA3]]=""),"",Tabla3[[#This Row],[META ALCANZADA3]]/Tabla3[[#This Row],[META PROGRAMADA3]])</f>
        <v/>
      </c>
      <c r="U277" s="182">
        <v>900</v>
      </c>
      <c r="V277" s="145"/>
      <c r="W277" s="181" t="str">
        <f>IF(OR(Tabla3[[#This Row],[META PROGRAMADA4]]="",Tabla3[[#This Row],[META ALCANZADA4]]=""),"",Tabla3[[#This Row],[META ALCANZADA4]]/Tabla3[[#This Row],[META PROGRAMADA4]])</f>
        <v/>
      </c>
      <c r="X277" s="174"/>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row>
    <row r="278" spans="1:67" s="152" customFormat="1" ht="58.5" customHeight="1" x14ac:dyDescent="0.2">
      <c r="A278" s="177" t="s">
        <v>184</v>
      </c>
      <c r="B278" s="170" t="s">
        <v>319</v>
      </c>
      <c r="C278" s="166" t="s">
        <v>262</v>
      </c>
      <c r="D278" s="215" t="s">
        <v>216</v>
      </c>
      <c r="E278" s="238" t="s">
        <v>865</v>
      </c>
      <c r="F278" s="240" t="s">
        <v>67</v>
      </c>
      <c r="G278" s="168" t="s">
        <v>554</v>
      </c>
      <c r="H278" s="238" t="s">
        <v>617</v>
      </c>
      <c r="I278" s="238" t="s">
        <v>553</v>
      </c>
      <c r="J278" s="188" t="s">
        <v>254</v>
      </c>
      <c r="K278" s="174"/>
      <c r="L278" s="178"/>
      <c r="M278" s="178">
        <v>0</v>
      </c>
      <c r="N278" s="181" t="str">
        <f>IF(OR(Tabla3[[#This Row],[META PROGRAMADA]]="",Tabla3[[#This Row],[META ALCANZADA]]=""),"",Tabla3[[#This Row],[META ALCANZADA]]/Tabla3[[#This Row],[META PROGRAMADA]])</f>
        <v/>
      </c>
      <c r="O278" s="178">
        <v>0</v>
      </c>
      <c r="P278" s="175"/>
      <c r="Q278" s="181" t="str">
        <f>IF(OR(Tabla3[[#This Row],[META PROGRAMADA2]]="",Tabla3[[#This Row],[META ALCANZADA2]]=""),"",Tabla3[[#This Row],[META ALCANZADA2]]/Tabla3[[#This Row],[META PROGRAMADA2]])</f>
        <v/>
      </c>
      <c r="R278" s="178">
        <v>0</v>
      </c>
      <c r="S278" s="145"/>
      <c r="T278" s="181" t="str">
        <f>IF(OR(Tabla3[[#This Row],[META PROGRAMADA3]]="",Tabla3[[#This Row],[META ALCANZADA3]]=""),"",Tabla3[[#This Row],[META ALCANZADA3]]/Tabla3[[#This Row],[META PROGRAMADA3]])</f>
        <v/>
      </c>
      <c r="U278" s="182">
        <v>0</v>
      </c>
      <c r="V278" s="182"/>
      <c r="W278" s="181" t="str">
        <f>IF(OR(Tabla3[[#This Row],[META PROGRAMADA4]]="",Tabla3[[#This Row],[META ALCANZADA4]]=""),"",Tabla3[[#This Row],[META ALCANZADA4]]/Tabla3[[#This Row],[META PROGRAMADA4]])</f>
        <v/>
      </c>
      <c r="X278" s="174"/>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row>
    <row r="279" spans="1:67" s="152" customFormat="1" ht="58.5" customHeight="1" x14ac:dyDescent="0.2">
      <c r="A279" s="177" t="s">
        <v>184</v>
      </c>
      <c r="B279" s="170" t="s">
        <v>319</v>
      </c>
      <c r="C279" s="166" t="s">
        <v>262</v>
      </c>
      <c r="D279" s="230" t="s">
        <v>206</v>
      </c>
      <c r="E279" s="238" t="s">
        <v>866</v>
      </c>
      <c r="F279" s="240" t="s">
        <v>66</v>
      </c>
      <c r="G279" s="168" t="s">
        <v>554</v>
      </c>
      <c r="H279" s="238" t="s">
        <v>617</v>
      </c>
      <c r="I279" s="238" t="s">
        <v>553</v>
      </c>
      <c r="J279" s="188" t="s">
        <v>254</v>
      </c>
      <c r="K279" s="174"/>
      <c r="L279" s="178"/>
      <c r="M279" s="178">
        <v>375</v>
      </c>
      <c r="N279" s="181" t="str">
        <f>IF(OR(Tabla3[[#This Row],[META PROGRAMADA]]="",Tabla3[[#This Row],[META ALCANZADA]]=""),"",Tabla3[[#This Row],[META ALCANZADA]]/Tabla3[[#This Row],[META PROGRAMADA]])</f>
        <v/>
      </c>
      <c r="O279" s="178">
        <v>375</v>
      </c>
      <c r="P279" s="175"/>
      <c r="Q279" s="181" t="str">
        <f>IF(OR(Tabla3[[#This Row],[META PROGRAMADA2]]="",Tabla3[[#This Row],[META ALCANZADA2]]=""),"",Tabla3[[#This Row],[META ALCANZADA2]]/Tabla3[[#This Row],[META PROGRAMADA2]])</f>
        <v/>
      </c>
      <c r="R279" s="178">
        <v>375</v>
      </c>
      <c r="S279" s="145"/>
      <c r="T279" s="181" t="str">
        <f>IF(OR(Tabla3[[#This Row],[META PROGRAMADA3]]="",Tabla3[[#This Row],[META ALCANZADA3]]=""),"",Tabla3[[#This Row],[META ALCANZADA3]]/Tabla3[[#This Row],[META PROGRAMADA3]])</f>
        <v/>
      </c>
      <c r="U279" s="182">
        <v>375</v>
      </c>
      <c r="V279" s="182"/>
      <c r="W279" s="181" t="str">
        <f>IF(OR(Tabla3[[#This Row],[META PROGRAMADA4]]="",Tabla3[[#This Row],[META ALCANZADA4]]=""),"",Tabla3[[#This Row],[META ALCANZADA4]]/Tabla3[[#This Row],[META PROGRAMADA4]])</f>
        <v/>
      </c>
      <c r="X279" s="174"/>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row>
    <row r="280" spans="1:67" s="152" customFormat="1" ht="58.5" customHeight="1" x14ac:dyDescent="0.2">
      <c r="A280" s="177" t="s">
        <v>184</v>
      </c>
      <c r="B280" s="170" t="s">
        <v>319</v>
      </c>
      <c r="C280" s="166" t="s">
        <v>262</v>
      </c>
      <c r="D280" s="171" t="s">
        <v>221</v>
      </c>
      <c r="E280" s="238" t="s">
        <v>867</v>
      </c>
      <c r="F280" s="240" t="s">
        <v>67</v>
      </c>
      <c r="G280" s="168" t="s">
        <v>554</v>
      </c>
      <c r="H280" s="238" t="s">
        <v>617</v>
      </c>
      <c r="I280" s="238" t="s">
        <v>553</v>
      </c>
      <c r="J280" s="188" t="s">
        <v>254</v>
      </c>
      <c r="K280" s="174"/>
      <c r="L280" s="178"/>
      <c r="M280" s="178">
        <v>900</v>
      </c>
      <c r="N280" s="181" t="str">
        <f>IF(OR(Tabla3[[#This Row],[META PROGRAMADA]]="",Tabla3[[#This Row],[META ALCANZADA]]=""),"",Tabla3[[#This Row],[META ALCANZADA]]/Tabla3[[#This Row],[META PROGRAMADA]])</f>
        <v/>
      </c>
      <c r="O280" s="178">
        <v>900</v>
      </c>
      <c r="P280" s="175"/>
      <c r="Q280" s="181" t="str">
        <f>IF(OR(Tabla3[[#This Row],[META PROGRAMADA2]]="",Tabla3[[#This Row],[META ALCANZADA2]]=""),"",Tabla3[[#This Row],[META ALCANZADA2]]/Tabla3[[#This Row],[META PROGRAMADA2]])</f>
        <v/>
      </c>
      <c r="R280" s="178">
        <v>900</v>
      </c>
      <c r="S280" s="145"/>
      <c r="T280" s="181" t="str">
        <f>IF(OR(Tabla3[[#This Row],[META PROGRAMADA3]]="",Tabla3[[#This Row],[META ALCANZADA3]]=""),"",Tabla3[[#This Row],[META ALCANZADA3]]/Tabla3[[#This Row],[META PROGRAMADA3]])</f>
        <v/>
      </c>
      <c r="U280" s="182">
        <v>900</v>
      </c>
      <c r="V280" s="182"/>
      <c r="W280" s="181" t="str">
        <f>IF(OR(Tabla3[[#This Row],[META PROGRAMADA4]]="",Tabla3[[#This Row],[META ALCANZADA4]]=""),"",Tabla3[[#This Row],[META ALCANZADA4]]/Tabla3[[#This Row],[META PROGRAMADA4]])</f>
        <v/>
      </c>
      <c r="X280" s="174"/>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row>
    <row r="281" spans="1:67" s="152" customFormat="1" ht="58.5" customHeight="1" x14ac:dyDescent="0.2">
      <c r="A281" s="177" t="s">
        <v>184</v>
      </c>
      <c r="B281" s="170" t="s">
        <v>319</v>
      </c>
      <c r="C281" s="166" t="s">
        <v>262</v>
      </c>
      <c r="D281" s="171" t="s">
        <v>207</v>
      </c>
      <c r="E281" s="238" t="s">
        <v>868</v>
      </c>
      <c r="F281" s="240" t="s">
        <v>66</v>
      </c>
      <c r="G281" s="168" t="s">
        <v>554</v>
      </c>
      <c r="H281" s="238" t="s">
        <v>617</v>
      </c>
      <c r="I281" s="238" t="s">
        <v>553</v>
      </c>
      <c r="J281" s="188" t="s">
        <v>254</v>
      </c>
      <c r="K281" s="174"/>
      <c r="L281" s="178"/>
      <c r="M281" s="178">
        <v>300</v>
      </c>
      <c r="N281" s="181" t="str">
        <f>IF(OR(Tabla3[[#This Row],[META PROGRAMADA]]="",Tabla3[[#This Row],[META ALCANZADA]]=""),"",Tabla3[[#This Row],[META ALCANZADA]]/Tabla3[[#This Row],[META PROGRAMADA]])</f>
        <v/>
      </c>
      <c r="O281" s="178">
        <v>300</v>
      </c>
      <c r="P281" s="175"/>
      <c r="Q281" s="181" t="str">
        <f>IF(OR(Tabla3[[#This Row],[META PROGRAMADA2]]="",Tabla3[[#This Row],[META ALCANZADA2]]=""),"",Tabla3[[#This Row],[META ALCANZADA2]]/Tabla3[[#This Row],[META PROGRAMADA2]])</f>
        <v/>
      </c>
      <c r="R281" s="178">
        <v>300</v>
      </c>
      <c r="S281" s="145"/>
      <c r="T281" s="181" t="str">
        <f>IF(OR(Tabla3[[#This Row],[META PROGRAMADA3]]="",Tabla3[[#This Row],[META ALCANZADA3]]=""),"",Tabla3[[#This Row],[META ALCANZADA3]]/Tabla3[[#This Row],[META PROGRAMADA3]])</f>
        <v/>
      </c>
      <c r="U281" s="182">
        <v>300</v>
      </c>
      <c r="V281" s="182"/>
      <c r="W281" s="181" t="str">
        <f>IF(OR(Tabla3[[#This Row],[META PROGRAMADA4]]="",Tabla3[[#This Row],[META ALCANZADA4]]=""),"",Tabla3[[#This Row],[META ALCANZADA4]]/Tabla3[[#This Row],[META PROGRAMADA4]])</f>
        <v/>
      </c>
      <c r="X281" s="174"/>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row>
    <row r="282" spans="1:67" s="152" customFormat="1" ht="58.5" customHeight="1" x14ac:dyDescent="0.2">
      <c r="A282" s="177" t="s">
        <v>184</v>
      </c>
      <c r="B282" s="170" t="s">
        <v>319</v>
      </c>
      <c r="C282" s="166" t="s">
        <v>262</v>
      </c>
      <c r="D282" s="230" t="s">
        <v>218</v>
      </c>
      <c r="E282" s="238" t="s">
        <v>34</v>
      </c>
      <c r="F282" s="240" t="s">
        <v>85</v>
      </c>
      <c r="G282" s="168" t="s">
        <v>554</v>
      </c>
      <c r="H282" s="238" t="s">
        <v>617</v>
      </c>
      <c r="I282" s="238" t="s">
        <v>553</v>
      </c>
      <c r="J282" s="188" t="s">
        <v>254</v>
      </c>
      <c r="K282" s="174"/>
      <c r="L282" s="178"/>
      <c r="M282" s="178">
        <v>825</v>
      </c>
      <c r="N282" s="181" t="str">
        <f>IF(OR(Tabla3[[#This Row],[META PROGRAMADA]]="",Tabla3[[#This Row],[META ALCANZADA]]=""),"",Tabla3[[#This Row],[META ALCANZADA]]/Tabla3[[#This Row],[META PROGRAMADA]])</f>
        <v/>
      </c>
      <c r="O282" s="178">
        <v>825</v>
      </c>
      <c r="P282" s="175"/>
      <c r="Q282" s="181" t="str">
        <f>IF(OR(Tabla3[[#This Row],[META PROGRAMADA2]]="",Tabla3[[#This Row],[META ALCANZADA2]]=""),"",Tabla3[[#This Row],[META ALCANZADA2]]/Tabla3[[#This Row],[META PROGRAMADA2]])</f>
        <v/>
      </c>
      <c r="R282" s="178">
        <v>825</v>
      </c>
      <c r="S282" s="145"/>
      <c r="T282" s="181" t="str">
        <f>IF(OR(Tabla3[[#This Row],[META PROGRAMADA3]]="",Tabla3[[#This Row],[META ALCANZADA3]]=""),"",Tabla3[[#This Row],[META ALCANZADA3]]/Tabla3[[#This Row],[META PROGRAMADA3]])</f>
        <v/>
      </c>
      <c r="U282" s="182">
        <v>825</v>
      </c>
      <c r="V282" s="182"/>
      <c r="W282" s="181" t="str">
        <f>IF(OR(Tabla3[[#This Row],[META PROGRAMADA4]]="",Tabla3[[#This Row],[META ALCANZADA4]]=""),"",Tabla3[[#This Row],[META ALCANZADA4]]/Tabla3[[#This Row],[META PROGRAMADA4]])</f>
        <v/>
      </c>
      <c r="X282" s="174"/>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row>
    <row r="283" spans="1:67" ht="58.5" customHeight="1" x14ac:dyDescent="0.2">
      <c r="A283" s="169" t="s">
        <v>184</v>
      </c>
      <c r="B283" s="170" t="s">
        <v>319</v>
      </c>
      <c r="C283" s="170" t="s">
        <v>262</v>
      </c>
      <c r="D283" s="171" t="s">
        <v>228</v>
      </c>
      <c r="E283" s="239" t="s">
        <v>51</v>
      </c>
      <c r="F283" s="176" t="s">
        <v>67</v>
      </c>
      <c r="G283" s="176" t="s">
        <v>510</v>
      </c>
      <c r="H283" s="239" t="s">
        <v>511</v>
      </c>
      <c r="I283" s="239"/>
      <c r="J283" s="188" t="s">
        <v>254</v>
      </c>
      <c r="K283" s="180" t="s">
        <v>514</v>
      </c>
      <c r="L283" s="182">
        <v>12</v>
      </c>
      <c r="M283" s="182">
        <v>12</v>
      </c>
      <c r="N283" s="181">
        <f>IF(OR(Tabla3[[#This Row],[META PROGRAMADA]]="",Tabla3[[#This Row],[META ALCANZADA]]=""),"",Tabla3[[#This Row],[META ALCANZADA]]/Tabla3[[#This Row],[META PROGRAMADA]])</f>
        <v>1</v>
      </c>
      <c r="O283" s="182">
        <v>12</v>
      </c>
      <c r="P283" s="181"/>
      <c r="Q283" s="181" t="str">
        <f>IF(OR(Tabla3[[#This Row],[META PROGRAMADA2]]="",Tabla3[[#This Row],[META ALCANZADA2]]=""),"",Tabla3[[#This Row],[META ALCANZADA2]]/Tabla3[[#This Row],[META PROGRAMADA2]])</f>
        <v/>
      </c>
      <c r="R283" s="182">
        <v>12</v>
      </c>
      <c r="S283" s="144"/>
      <c r="T283" s="181" t="str">
        <f>IF(OR(Tabla3[[#This Row],[META PROGRAMADA3]]="",Tabla3[[#This Row],[META ALCANZADA3]]=""),"",Tabla3[[#This Row],[META ALCANZADA3]]/Tabla3[[#This Row],[META PROGRAMADA3]])</f>
        <v/>
      </c>
      <c r="U283" s="182">
        <v>12</v>
      </c>
      <c r="V283" s="144"/>
      <c r="W283" s="181" t="str">
        <f>IF(OR(Tabla3[[#This Row],[META PROGRAMADA4]]="",Tabla3[[#This Row],[META ALCANZADA4]]=""),"",Tabla3[[#This Row],[META ALCANZADA4]]/Tabla3[[#This Row],[META PROGRAMADA4]])</f>
        <v/>
      </c>
      <c r="X283" s="174">
        <v>48</v>
      </c>
      <c r="BO283" s="7"/>
    </row>
    <row r="284" spans="1:67" s="165" customFormat="1" ht="58.5" customHeight="1" x14ac:dyDescent="0.2">
      <c r="A284" s="169" t="s">
        <v>184</v>
      </c>
      <c r="B284" s="170" t="s">
        <v>898</v>
      </c>
      <c r="C284" s="170" t="s">
        <v>487</v>
      </c>
      <c r="D284" s="171" t="s">
        <v>228</v>
      </c>
      <c r="E284" s="239" t="s">
        <v>51</v>
      </c>
      <c r="F284" s="176" t="s">
        <v>67</v>
      </c>
      <c r="G284" s="237" t="s">
        <v>512</v>
      </c>
      <c r="H284" s="239" t="s">
        <v>513</v>
      </c>
      <c r="I284" s="239"/>
      <c r="J284" s="188" t="s">
        <v>254</v>
      </c>
      <c r="K284" s="180" t="s">
        <v>514</v>
      </c>
      <c r="L284" s="182">
        <v>12</v>
      </c>
      <c r="M284" s="182">
        <v>12</v>
      </c>
      <c r="N284" s="181">
        <f>IF(OR(Tabla3[[#This Row],[META PROGRAMADA]]="",Tabla3[[#This Row],[META ALCANZADA]]=""),"",Tabla3[[#This Row],[META ALCANZADA]]/Tabla3[[#This Row],[META PROGRAMADA]])</f>
        <v>1</v>
      </c>
      <c r="O284" s="182">
        <v>12</v>
      </c>
      <c r="P284" s="182"/>
      <c r="Q284" s="181" t="str">
        <f>IF(OR(Tabla3[[#This Row],[META PROGRAMADA2]]="",Tabla3[[#This Row],[META ALCANZADA2]]=""),"",Tabla3[[#This Row],[META ALCANZADA2]]/Tabla3[[#This Row],[META PROGRAMADA2]])</f>
        <v/>
      </c>
      <c r="R284" s="180">
        <v>12</v>
      </c>
      <c r="S284" s="182"/>
      <c r="T284" s="181" t="str">
        <f>IF(OR(Tabla3[[#This Row],[META PROGRAMADA3]]="",Tabla3[[#This Row],[META ALCANZADA3]]=""),"",Tabla3[[#This Row],[META ALCANZADA3]]/Tabla3[[#This Row],[META PROGRAMADA3]])</f>
        <v/>
      </c>
      <c r="U284" s="180">
        <v>12</v>
      </c>
      <c r="V284" s="182"/>
      <c r="W284" s="181" t="str">
        <f>IF(OR(Tabla3[[#This Row],[META PROGRAMADA4]]="",Tabla3[[#This Row],[META ALCANZADA4]]=""),"",Tabla3[[#This Row],[META ALCANZADA4]]/Tabla3[[#This Row],[META PROGRAMADA4]])</f>
        <v/>
      </c>
      <c r="X284" s="174">
        <v>48</v>
      </c>
      <c r="Y284" s="164"/>
      <c r="Z284" s="164"/>
      <c r="AA284" s="164"/>
      <c r="AB284" s="164"/>
      <c r="AC284" s="164"/>
      <c r="AD284" s="164"/>
      <c r="AE284" s="164"/>
      <c r="AF284" s="164"/>
      <c r="AG284" s="164"/>
      <c r="AH284" s="164"/>
      <c r="AI284" s="164"/>
      <c r="AJ284" s="164"/>
      <c r="AK284" s="164"/>
      <c r="AL284" s="164"/>
      <c r="AM284" s="164"/>
      <c r="AN284" s="164"/>
      <c r="AO284" s="164"/>
      <c r="AP284" s="164"/>
      <c r="AQ284" s="164"/>
      <c r="AR284" s="164"/>
      <c r="AS284" s="164"/>
      <c r="AT284" s="164"/>
      <c r="AU284" s="164"/>
      <c r="AV284" s="164"/>
      <c r="AW284" s="164"/>
      <c r="AX284" s="164"/>
      <c r="AY284" s="164"/>
      <c r="AZ284" s="164"/>
      <c r="BA284" s="164"/>
      <c r="BB284" s="164"/>
      <c r="BC284" s="164"/>
      <c r="BD284" s="164"/>
      <c r="BE284" s="164"/>
      <c r="BF284" s="164"/>
      <c r="BG284" s="164"/>
      <c r="BH284" s="164"/>
      <c r="BI284" s="164"/>
      <c r="BJ284" s="164"/>
      <c r="BK284" s="164"/>
      <c r="BL284" s="164"/>
      <c r="BM284" s="164"/>
      <c r="BN284" s="164"/>
      <c r="BO284" s="164"/>
    </row>
    <row r="285" spans="1:67" s="165" customFormat="1" ht="58.5" customHeight="1" x14ac:dyDescent="0.2">
      <c r="A285" s="177" t="s">
        <v>184</v>
      </c>
      <c r="B285" s="167" t="s">
        <v>319</v>
      </c>
      <c r="C285" s="166" t="s">
        <v>158</v>
      </c>
      <c r="D285" s="230" t="s">
        <v>218</v>
      </c>
      <c r="E285" s="238" t="s">
        <v>34</v>
      </c>
      <c r="F285" s="240" t="s">
        <v>66</v>
      </c>
      <c r="G285" s="168" t="s">
        <v>870</v>
      </c>
      <c r="H285" s="238" t="s">
        <v>872</v>
      </c>
      <c r="I285" s="238"/>
      <c r="J285" s="280" t="s">
        <v>871</v>
      </c>
      <c r="K285" s="174"/>
      <c r="L285" s="178"/>
      <c r="M285" s="178"/>
      <c r="N285" s="181" t="str">
        <f>IF(OR(Tabla3[[#This Row],[META PROGRAMADA]]="",Tabla3[[#This Row],[META ALCANZADA]]=""),"",Tabla3[[#This Row],[META ALCANZADA]]/Tabla3[[#This Row],[META PROGRAMADA]])</f>
        <v/>
      </c>
      <c r="O285" s="175">
        <v>1</v>
      </c>
      <c r="P285" s="175"/>
      <c r="Q285" s="181" t="str">
        <f>IF(OR(Tabla3[[#This Row],[META PROGRAMADA2]]="",Tabla3[[#This Row],[META ALCANZADA2]]=""),"",Tabla3[[#This Row],[META ALCANZADA2]]/Tabla3[[#This Row],[META PROGRAMADA2]])</f>
        <v/>
      </c>
      <c r="R285" s="175">
        <v>1</v>
      </c>
      <c r="S285" s="145"/>
      <c r="T285" s="181" t="str">
        <f>IF(OR(Tabla3[[#This Row],[META PROGRAMADA3]]="",Tabla3[[#This Row],[META ALCANZADA3]]=""),"",Tabla3[[#This Row],[META ALCANZADA3]]/Tabla3[[#This Row],[META PROGRAMADA3]])</f>
        <v/>
      </c>
      <c r="U285" s="175">
        <v>1</v>
      </c>
      <c r="V285" s="145"/>
      <c r="W285" s="181" t="str">
        <f>IF(OR(Tabla3[[#This Row],[META PROGRAMADA4]]="",Tabla3[[#This Row],[META ALCANZADA4]]=""),"",Tabla3[[#This Row],[META ALCANZADA4]]/Tabla3[[#This Row],[META PROGRAMADA4]])</f>
        <v/>
      </c>
      <c r="X285" s="174">
        <f>SUM(Tabla3[[#This Row],[META PROGRAMADA]]+Tabla3[[#This Row],[META PROGRAMADA2]]+Tabla3[[#This Row],[META PROGRAMADA3]]+Tabla3[[#This Row],[META PROGRAMADA4]])</f>
        <v>3</v>
      </c>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4"/>
      <c r="BD285" s="164"/>
      <c r="BE285" s="164"/>
      <c r="BF285" s="164"/>
      <c r="BG285" s="164"/>
      <c r="BH285" s="164"/>
      <c r="BI285" s="164"/>
      <c r="BJ285" s="164"/>
      <c r="BK285" s="164"/>
      <c r="BL285" s="164"/>
      <c r="BM285" s="164"/>
      <c r="BN285" s="164"/>
      <c r="BO285" s="164"/>
    </row>
    <row r="286" spans="1:67" s="165" customFormat="1" ht="58.5" customHeight="1" x14ac:dyDescent="0.2">
      <c r="A286" s="177" t="s">
        <v>184</v>
      </c>
      <c r="B286" s="167" t="s">
        <v>319</v>
      </c>
      <c r="C286" s="166" t="s">
        <v>158</v>
      </c>
      <c r="D286" s="171" t="s">
        <v>219</v>
      </c>
      <c r="E286" s="238" t="s">
        <v>46</v>
      </c>
      <c r="F286" s="240" t="s">
        <v>66</v>
      </c>
      <c r="G286" s="168" t="s">
        <v>870</v>
      </c>
      <c r="H286" s="238" t="s">
        <v>872</v>
      </c>
      <c r="I286" s="238"/>
      <c r="J286" s="280" t="s">
        <v>871</v>
      </c>
      <c r="K286" s="174"/>
      <c r="L286" s="178"/>
      <c r="M286" s="178"/>
      <c r="N286" s="181" t="str">
        <f>IF(OR(Tabla3[[#This Row],[META PROGRAMADA]]="",Tabla3[[#This Row],[META ALCANZADA]]=""),"",Tabla3[[#This Row],[META ALCANZADA]]/Tabla3[[#This Row],[META PROGRAMADA]])</f>
        <v/>
      </c>
      <c r="O286" s="175">
        <v>1</v>
      </c>
      <c r="P286" s="175"/>
      <c r="Q286" s="181" t="str">
        <f>IF(OR(Tabla3[[#This Row],[META PROGRAMADA2]]="",Tabla3[[#This Row],[META ALCANZADA2]]=""),"",Tabla3[[#This Row],[META ALCANZADA2]]/Tabla3[[#This Row],[META PROGRAMADA2]])</f>
        <v/>
      </c>
      <c r="R286" s="175">
        <v>1</v>
      </c>
      <c r="S286" s="145"/>
      <c r="T286" s="181" t="str">
        <f>IF(OR(Tabla3[[#This Row],[META PROGRAMADA3]]="",Tabla3[[#This Row],[META ALCANZADA3]]=""),"",Tabla3[[#This Row],[META ALCANZADA3]]/Tabla3[[#This Row],[META PROGRAMADA3]])</f>
        <v/>
      </c>
      <c r="U286" s="175">
        <v>1</v>
      </c>
      <c r="V286" s="145"/>
      <c r="W286" s="181" t="str">
        <f>IF(OR(Tabla3[[#This Row],[META PROGRAMADA4]]="",Tabla3[[#This Row],[META ALCANZADA4]]=""),"",Tabla3[[#This Row],[META ALCANZADA4]]/Tabla3[[#This Row],[META PROGRAMADA4]])</f>
        <v/>
      </c>
      <c r="X286" s="174">
        <f>SUM(Tabla3[[#This Row],[META PROGRAMADA]]+Tabla3[[#This Row],[META PROGRAMADA2]]+Tabla3[[#This Row],[META PROGRAMADA3]]+Tabla3[[#This Row],[META PROGRAMADA4]])</f>
        <v>3</v>
      </c>
      <c r="Y286" s="164"/>
      <c r="Z286" s="164"/>
      <c r="AA286" s="164"/>
      <c r="AB286" s="164"/>
      <c r="AC286" s="164"/>
      <c r="AD286" s="164"/>
      <c r="AE286" s="164"/>
      <c r="AF286" s="164"/>
      <c r="AG286" s="164"/>
      <c r="AH286" s="164"/>
      <c r="AI286" s="164"/>
      <c r="AJ286" s="164"/>
      <c r="AK286" s="164"/>
      <c r="AL286" s="164"/>
      <c r="AM286" s="164"/>
      <c r="AN286" s="164"/>
      <c r="AO286" s="164"/>
      <c r="AP286" s="164"/>
      <c r="AQ286" s="164"/>
      <c r="AR286" s="164"/>
      <c r="AS286" s="164"/>
      <c r="AT286" s="164"/>
      <c r="AU286" s="164"/>
      <c r="AV286" s="164"/>
      <c r="AW286" s="164"/>
      <c r="AX286" s="164"/>
      <c r="AY286" s="164"/>
      <c r="AZ286" s="164"/>
      <c r="BA286" s="164"/>
      <c r="BB286" s="164"/>
      <c r="BC286" s="164"/>
      <c r="BD286" s="164"/>
      <c r="BE286" s="164"/>
      <c r="BF286" s="164"/>
      <c r="BG286" s="164"/>
      <c r="BH286" s="164"/>
      <c r="BI286" s="164"/>
      <c r="BJ286" s="164"/>
      <c r="BK286" s="164"/>
      <c r="BL286" s="164"/>
      <c r="BM286" s="164"/>
      <c r="BN286" s="164"/>
      <c r="BO286" s="164"/>
    </row>
    <row r="287" spans="1:67" s="165" customFormat="1" ht="58.5" customHeight="1" x14ac:dyDescent="0.2">
      <c r="A287" s="177" t="s">
        <v>184</v>
      </c>
      <c r="B287" s="167" t="s">
        <v>319</v>
      </c>
      <c r="C287" s="166" t="s">
        <v>158</v>
      </c>
      <c r="D287" s="171" t="s">
        <v>220</v>
      </c>
      <c r="E287" s="238" t="s">
        <v>42</v>
      </c>
      <c r="F287" s="240" t="s">
        <v>66</v>
      </c>
      <c r="G287" s="168" t="s">
        <v>870</v>
      </c>
      <c r="H287" s="238" t="s">
        <v>872</v>
      </c>
      <c r="I287" s="238"/>
      <c r="J287" s="280" t="s">
        <v>871</v>
      </c>
      <c r="K287" s="174"/>
      <c r="L287" s="178"/>
      <c r="M287" s="178"/>
      <c r="N287" s="181" t="str">
        <f>IF(OR(Tabla3[[#This Row],[META PROGRAMADA]]="",Tabla3[[#This Row],[META ALCANZADA]]=""),"",Tabla3[[#This Row],[META ALCANZADA]]/Tabla3[[#This Row],[META PROGRAMADA]])</f>
        <v/>
      </c>
      <c r="O287" s="175">
        <v>1</v>
      </c>
      <c r="P287" s="175"/>
      <c r="Q287" s="181" t="str">
        <f>IF(OR(Tabla3[[#This Row],[META PROGRAMADA2]]="",Tabla3[[#This Row],[META ALCANZADA2]]=""),"",Tabla3[[#This Row],[META ALCANZADA2]]/Tabla3[[#This Row],[META PROGRAMADA2]])</f>
        <v/>
      </c>
      <c r="R287" s="175">
        <v>1</v>
      </c>
      <c r="S287" s="145"/>
      <c r="T287" s="181" t="str">
        <f>IF(OR(Tabla3[[#This Row],[META PROGRAMADA3]]="",Tabla3[[#This Row],[META ALCANZADA3]]=""),"",Tabla3[[#This Row],[META ALCANZADA3]]/Tabla3[[#This Row],[META PROGRAMADA3]])</f>
        <v/>
      </c>
      <c r="U287" s="175">
        <v>1</v>
      </c>
      <c r="V287" s="145"/>
      <c r="W287" s="181" t="str">
        <f>IF(OR(Tabla3[[#This Row],[META PROGRAMADA4]]="",Tabla3[[#This Row],[META ALCANZADA4]]=""),"",Tabla3[[#This Row],[META ALCANZADA4]]/Tabla3[[#This Row],[META PROGRAMADA4]])</f>
        <v/>
      </c>
      <c r="X287" s="174">
        <f>SUM(Tabla3[[#This Row],[META PROGRAMADA]]+Tabla3[[#This Row],[META PROGRAMADA2]]+Tabla3[[#This Row],[META PROGRAMADA3]]+Tabla3[[#This Row],[META PROGRAMADA4]])</f>
        <v>3</v>
      </c>
      <c r="Y287" s="164"/>
      <c r="Z287" s="164"/>
      <c r="AA287" s="164"/>
      <c r="AB287" s="164"/>
      <c r="AC287" s="164"/>
      <c r="AD287" s="164"/>
      <c r="AE287" s="164"/>
      <c r="AF287" s="164"/>
      <c r="AG287" s="164"/>
      <c r="AH287" s="164"/>
      <c r="AI287" s="164"/>
      <c r="AJ287" s="164"/>
      <c r="AK287" s="164"/>
      <c r="AL287" s="164"/>
      <c r="AM287" s="164"/>
      <c r="AN287" s="164"/>
      <c r="AO287" s="164"/>
      <c r="AP287" s="164"/>
      <c r="AQ287" s="164"/>
      <c r="AR287" s="164"/>
      <c r="AS287" s="164"/>
      <c r="AT287" s="164"/>
      <c r="AU287" s="164"/>
      <c r="AV287" s="164"/>
      <c r="AW287" s="164"/>
      <c r="AX287" s="164"/>
      <c r="AY287" s="164"/>
      <c r="AZ287" s="164"/>
      <c r="BA287" s="164"/>
      <c r="BB287" s="164"/>
      <c r="BC287" s="164"/>
      <c r="BD287" s="164"/>
      <c r="BE287" s="164"/>
      <c r="BF287" s="164"/>
      <c r="BG287" s="164"/>
      <c r="BH287" s="164"/>
      <c r="BI287" s="164"/>
      <c r="BJ287" s="164"/>
      <c r="BK287" s="164"/>
      <c r="BL287" s="164"/>
      <c r="BM287" s="164"/>
      <c r="BN287" s="164"/>
      <c r="BO287" s="164"/>
    </row>
    <row r="288" spans="1:67" s="165" customFormat="1" ht="58.5" customHeight="1" x14ac:dyDescent="0.2">
      <c r="A288" s="177" t="s">
        <v>184</v>
      </c>
      <c r="B288" s="167" t="s">
        <v>319</v>
      </c>
      <c r="C288" s="166" t="s">
        <v>158</v>
      </c>
      <c r="D288" s="167" t="s">
        <v>236</v>
      </c>
      <c r="E288" s="238" t="s">
        <v>31</v>
      </c>
      <c r="F288" s="240" t="s">
        <v>67</v>
      </c>
      <c r="G288" s="168" t="s">
        <v>870</v>
      </c>
      <c r="H288" s="238" t="s">
        <v>872</v>
      </c>
      <c r="I288" s="238"/>
      <c r="J288" s="280" t="s">
        <v>871</v>
      </c>
      <c r="K288" s="174"/>
      <c r="L288" s="178"/>
      <c r="M288" s="178"/>
      <c r="N288" s="181" t="str">
        <f>IF(OR(Tabla3[[#This Row],[META PROGRAMADA]]="",Tabla3[[#This Row],[META ALCANZADA]]=""),"",Tabla3[[#This Row],[META ALCANZADA]]/Tabla3[[#This Row],[META PROGRAMADA]])</f>
        <v/>
      </c>
      <c r="O288" s="175">
        <v>1</v>
      </c>
      <c r="P288" s="175"/>
      <c r="Q288" s="181" t="str">
        <f>IF(OR(Tabla3[[#This Row],[META PROGRAMADA2]]="",Tabla3[[#This Row],[META ALCANZADA2]]=""),"",Tabla3[[#This Row],[META ALCANZADA2]]/Tabla3[[#This Row],[META PROGRAMADA2]])</f>
        <v/>
      </c>
      <c r="R288" s="175">
        <v>1</v>
      </c>
      <c r="S288" s="145"/>
      <c r="T288" s="181" t="str">
        <f>IF(OR(Tabla3[[#This Row],[META PROGRAMADA3]]="",Tabla3[[#This Row],[META ALCANZADA3]]=""),"",Tabla3[[#This Row],[META ALCANZADA3]]/Tabla3[[#This Row],[META PROGRAMADA3]])</f>
        <v/>
      </c>
      <c r="U288" s="175">
        <v>1</v>
      </c>
      <c r="V288" s="145"/>
      <c r="W288" s="181" t="str">
        <f>IF(OR(Tabla3[[#This Row],[META PROGRAMADA4]]="",Tabla3[[#This Row],[META ALCANZADA4]]=""),"",Tabla3[[#This Row],[META ALCANZADA4]]/Tabla3[[#This Row],[META PROGRAMADA4]])</f>
        <v/>
      </c>
      <c r="X288" s="174">
        <f>SUM(Tabla3[[#This Row],[META PROGRAMADA]]+Tabla3[[#This Row],[META PROGRAMADA2]]+Tabla3[[#This Row],[META PROGRAMADA3]]+Tabla3[[#This Row],[META PROGRAMADA4]])</f>
        <v>3</v>
      </c>
      <c r="Y288" s="164"/>
      <c r="Z288" s="164"/>
      <c r="AA288" s="164"/>
      <c r="AB288" s="164"/>
      <c r="AC288" s="164"/>
      <c r="AD288" s="164"/>
      <c r="AE288" s="164"/>
      <c r="AF288" s="164"/>
      <c r="AG288" s="164"/>
      <c r="AH288" s="164"/>
      <c r="AI288" s="164"/>
      <c r="AJ288" s="164"/>
      <c r="AK288" s="164"/>
      <c r="AL288" s="164"/>
      <c r="AM288" s="164"/>
      <c r="AN288" s="164"/>
      <c r="AO288" s="164"/>
      <c r="AP288" s="164"/>
      <c r="AQ288" s="164"/>
      <c r="AR288" s="164"/>
      <c r="AS288" s="164"/>
      <c r="AT288" s="164"/>
      <c r="AU288" s="164"/>
      <c r="AV288" s="164"/>
      <c r="AW288" s="164"/>
      <c r="AX288" s="164"/>
      <c r="AY288" s="164"/>
      <c r="AZ288" s="164"/>
      <c r="BA288" s="164"/>
      <c r="BB288" s="164"/>
      <c r="BC288" s="164"/>
      <c r="BD288" s="164"/>
      <c r="BE288" s="164"/>
      <c r="BF288" s="164"/>
      <c r="BG288" s="164"/>
      <c r="BH288" s="164"/>
      <c r="BI288" s="164"/>
      <c r="BJ288" s="164"/>
      <c r="BK288" s="164"/>
      <c r="BL288" s="164"/>
      <c r="BM288" s="164"/>
      <c r="BN288" s="164"/>
      <c r="BO288" s="164"/>
    </row>
    <row r="289" spans="1:67" s="165" customFormat="1" ht="58.5" customHeight="1" x14ac:dyDescent="0.2">
      <c r="A289" s="177" t="s">
        <v>184</v>
      </c>
      <c r="B289" s="167" t="s">
        <v>319</v>
      </c>
      <c r="C289" s="166" t="s">
        <v>158</v>
      </c>
      <c r="D289" s="171" t="s">
        <v>207</v>
      </c>
      <c r="E289" s="238" t="s">
        <v>45</v>
      </c>
      <c r="F289" s="240" t="s">
        <v>67</v>
      </c>
      <c r="G289" s="168" t="s">
        <v>870</v>
      </c>
      <c r="H289" s="238" t="s">
        <v>872</v>
      </c>
      <c r="I289" s="238"/>
      <c r="J289" s="280" t="s">
        <v>871</v>
      </c>
      <c r="K289" s="174"/>
      <c r="L289" s="178"/>
      <c r="M289" s="178"/>
      <c r="N289" s="181" t="str">
        <f>IF(OR(Tabla3[[#This Row],[META PROGRAMADA]]="",Tabla3[[#This Row],[META ALCANZADA]]=""),"",Tabla3[[#This Row],[META ALCANZADA]]/Tabla3[[#This Row],[META PROGRAMADA]])</f>
        <v/>
      </c>
      <c r="O289" s="175">
        <v>1</v>
      </c>
      <c r="P289" s="175"/>
      <c r="Q289" s="181" t="str">
        <f>IF(OR(Tabla3[[#This Row],[META PROGRAMADA2]]="",Tabla3[[#This Row],[META ALCANZADA2]]=""),"",Tabla3[[#This Row],[META ALCANZADA2]]/Tabla3[[#This Row],[META PROGRAMADA2]])</f>
        <v/>
      </c>
      <c r="R289" s="175">
        <v>1</v>
      </c>
      <c r="S289" s="145"/>
      <c r="T289" s="181" t="str">
        <f>IF(OR(Tabla3[[#This Row],[META PROGRAMADA3]]="",Tabla3[[#This Row],[META ALCANZADA3]]=""),"",Tabla3[[#This Row],[META ALCANZADA3]]/Tabla3[[#This Row],[META PROGRAMADA3]])</f>
        <v/>
      </c>
      <c r="U289" s="175">
        <v>1</v>
      </c>
      <c r="V289" s="145"/>
      <c r="W289" s="181" t="str">
        <f>IF(OR(Tabla3[[#This Row],[META PROGRAMADA4]]="",Tabla3[[#This Row],[META ALCANZADA4]]=""),"",Tabla3[[#This Row],[META ALCANZADA4]]/Tabla3[[#This Row],[META PROGRAMADA4]])</f>
        <v/>
      </c>
      <c r="X289" s="174">
        <f>SUM(Tabla3[[#This Row],[META PROGRAMADA]]+Tabla3[[#This Row],[META PROGRAMADA2]]+Tabla3[[#This Row],[META PROGRAMADA3]]+Tabla3[[#This Row],[META PROGRAMADA4]])</f>
        <v>3</v>
      </c>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64"/>
      <c r="AU289" s="164"/>
      <c r="AV289" s="164"/>
      <c r="AW289" s="164"/>
      <c r="AX289" s="164"/>
      <c r="AY289" s="164"/>
      <c r="AZ289" s="164"/>
      <c r="BA289" s="164"/>
      <c r="BB289" s="164"/>
      <c r="BC289" s="164"/>
      <c r="BD289" s="164"/>
      <c r="BE289" s="164"/>
      <c r="BF289" s="164"/>
      <c r="BG289" s="164"/>
      <c r="BH289" s="164"/>
      <c r="BI289" s="164"/>
      <c r="BJ289" s="164"/>
      <c r="BK289" s="164"/>
      <c r="BL289" s="164"/>
      <c r="BM289" s="164"/>
      <c r="BN289" s="164"/>
      <c r="BO289" s="164"/>
    </row>
    <row r="290" spans="1:67" s="165" customFormat="1" ht="58.5" customHeight="1" x14ac:dyDescent="0.2">
      <c r="A290" s="177" t="s">
        <v>184</v>
      </c>
      <c r="B290" s="167" t="s">
        <v>319</v>
      </c>
      <c r="C290" s="166" t="s">
        <v>158</v>
      </c>
      <c r="D290" s="171" t="s">
        <v>222</v>
      </c>
      <c r="E290" s="238" t="s">
        <v>32</v>
      </c>
      <c r="F290" s="240" t="s">
        <v>67</v>
      </c>
      <c r="G290" s="168" t="s">
        <v>870</v>
      </c>
      <c r="H290" s="238" t="s">
        <v>872</v>
      </c>
      <c r="I290" s="238"/>
      <c r="J290" s="280" t="s">
        <v>871</v>
      </c>
      <c r="K290" s="174" t="s">
        <v>365</v>
      </c>
      <c r="L290" s="178"/>
      <c r="M290" s="178"/>
      <c r="N290" s="181" t="str">
        <f>IF(OR(Tabla3[[#This Row],[META PROGRAMADA]]="",Tabla3[[#This Row],[META ALCANZADA]]=""),"",Tabla3[[#This Row],[META ALCANZADA]]/Tabla3[[#This Row],[META PROGRAMADA]])</f>
        <v/>
      </c>
      <c r="O290" s="175">
        <v>1</v>
      </c>
      <c r="P290" s="175"/>
      <c r="Q290" s="181" t="str">
        <f>IF(OR(Tabla3[[#This Row],[META PROGRAMADA2]]="",Tabla3[[#This Row],[META ALCANZADA2]]=""),"",Tabla3[[#This Row],[META ALCANZADA2]]/Tabla3[[#This Row],[META PROGRAMADA2]])</f>
        <v/>
      </c>
      <c r="R290" s="175">
        <v>1</v>
      </c>
      <c r="S290" s="145"/>
      <c r="T290" s="181" t="str">
        <f>IF(OR(Tabla3[[#This Row],[META PROGRAMADA3]]="",Tabla3[[#This Row],[META ALCANZADA3]]=""),"",Tabla3[[#This Row],[META ALCANZADA3]]/Tabla3[[#This Row],[META PROGRAMADA3]])</f>
        <v/>
      </c>
      <c r="U290" s="175">
        <v>1</v>
      </c>
      <c r="V290" s="145"/>
      <c r="W290" s="181" t="str">
        <f>IF(OR(Tabla3[[#This Row],[META PROGRAMADA4]]="",Tabla3[[#This Row],[META ALCANZADA4]]=""),"",Tabla3[[#This Row],[META ALCANZADA4]]/Tabla3[[#This Row],[META PROGRAMADA4]])</f>
        <v/>
      </c>
      <c r="X290" s="174">
        <f>SUM(Tabla3[[#This Row],[META PROGRAMADA]]+Tabla3[[#This Row],[META PROGRAMADA2]]+Tabla3[[#This Row],[META PROGRAMADA3]]+Tabla3[[#This Row],[META PROGRAMADA4]])</f>
        <v>3</v>
      </c>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c r="AV290" s="164"/>
      <c r="AW290" s="164"/>
      <c r="AX290" s="164"/>
      <c r="AY290" s="164"/>
      <c r="AZ290" s="164"/>
      <c r="BA290" s="164"/>
      <c r="BB290" s="164"/>
      <c r="BC290" s="164"/>
      <c r="BD290" s="164"/>
      <c r="BE290" s="164"/>
      <c r="BF290" s="164"/>
      <c r="BG290" s="164"/>
      <c r="BH290" s="164"/>
      <c r="BI290" s="164"/>
      <c r="BJ290" s="164"/>
      <c r="BK290" s="164"/>
      <c r="BL290" s="164"/>
      <c r="BM290" s="164"/>
      <c r="BN290" s="164"/>
      <c r="BO290" s="164"/>
    </row>
    <row r="291" spans="1:67" s="165" customFormat="1" ht="58.5" customHeight="1" x14ac:dyDescent="0.2">
      <c r="A291" s="177" t="s">
        <v>184</v>
      </c>
      <c r="B291" s="167" t="s">
        <v>319</v>
      </c>
      <c r="C291" s="166" t="s">
        <v>158</v>
      </c>
      <c r="D291" s="171" t="s">
        <v>215</v>
      </c>
      <c r="E291" s="238" t="s">
        <v>40</v>
      </c>
      <c r="F291" s="240" t="s">
        <v>67</v>
      </c>
      <c r="G291" s="168" t="s">
        <v>870</v>
      </c>
      <c r="H291" s="238" t="s">
        <v>872</v>
      </c>
      <c r="I291" s="238"/>
      <c r="J291" s="280" t="s">
        <v>871</v>
      </c>
      <c r="K291" s="174"/>
      <c r="L291" s="178"/>
      <c r="M291" s="178"/>
      <c r="N291" s="181" t="str">
        <f>IF(OR(Tabla3[[#This Row],[META PROGRAMADA]]="",Tabla3[[#This Row],[META ALCANZADA]]=""),"",Tabla3[[#This Row],[META ALCANZADA]]/Tabla3[[#This Row],[META PROGRAMADA]])</f>
        <v/>
      </c>
      <c r="O291" s="175">
        <v>1</v>
      </c>
      <c r="P291" s="175"/>
      <c r="Q291" s="181" t="str">
        <f>IF(OR(Tabla3[[#This Row],[META PROGRAMADA2]]="",Tabla3[[#This Row],[META ALCANZADA2]]=""),"",Tabla3[[#This Row],[META ALCANZADA2]]/Tabla3[[#This Row],[META PROGRAMADA2]])</f>
        <v/>
      </c>
      <c r="R291" s="175">
        <v>1</v>
      </c>
      <c r="S291" s="145"/>
      <c r="T291" s="181" t="str">
        <f>IF(OR(Tabla3[[#This Row],[META PROGRAMADA3]]="",Tabla3[[#This Row],[META ALCANZADA3]]=""),"",Tabla3[[#This Row],[META ALCANZADA3]]/Tabla3[[#This Row],[META PROGRAMADA3]])</f>
        <v/>
      </c>
      <c r="U291" s="175">
        <v>1</v>
      </c>
      <c r="V291" s="145"/>
      <c r="W291" s="181" t="str">
        <f>IF(OR(Tabla3[[#This Row],[META PROGRAMADA4]]="",Tabla3[[#This Row],[META ALCANZADA4]]=""),"",Tabla3[[#This Row],[META ALCANZADA4]]/Tabla3[[#This Row],[META PROGRAMADA4]])</f>
        <v/>
      </c>
      <c r="X291" s="174">
        <f>SUM(Tabla3[[#This Row],[META PROGRAMADA]]+Tabla3[[#This Row],[META PROGRAMADA2]]+Tabla3[[#This Row],[META PROGRAMADA3]]+Tabla3[[#This Row],[META PROGRAMADA4]])</f>
        <v>3</v>
      </c>
      <c r="Y291" s="164"/>
      <c r="Z291" s="164"/>
      <c r="AA291" s="164"/>
      <c r="AB291" s="164"/>
      <c r="AC291" s="164"/>
      <c r="AD291" s="164"/>
      <c r="AE291" s="164"/>
      <c r="AF291" s="164"/>
      <c r="AG291" s="164"/>
      <c r="AH291" s="164"/>
      <c r="AI291" s="164"/>
      <c r="AJ291" s="164"/>
      <c r="AK291" s="164"/>
      <c r="AL291" s="164"/>
      <c r="AM291" s="164"/>
      <c r="AN291" s="164"/>
      <c r="AO291" s="164"/>
      <c r="AP291" s="164"/>
      <c r="AQ291" s="164"/>
      <c r="AR291" s="164"/>
      <c r="AS291" s="164"/>
      <c r="AT291" s="164"/>
      <c r="AU291" s="164"/>
      <c r="AV291" s="164"/>
      <c r="AW291" s="164"/>
      <c r="AX291" s="164"/>
      <c r="AY291" s="164"/>
      <c r="AZ291" s="164"/>
      <c r="BA291" s="164"/>
      <c r="BB291" s="164"/>
      <c r="BC291" s="164"/>
      <c r="BD291" s="164"/>
      <c r="BE291" s="164"/>
      <c r="BF291" s="164"/>
      <c r="BG291" s="164"/>
      <c r="BH291" s="164"/>
      <c r="BI291" s="164"/>
      <c r="BJ291" s="164"/>
      <c r="BK291" s="164"/>
      <c r="BL291" s="164"/>
      <c r="BM291" s="164"/>
      <c r="BN291" s="164"/>
      <c r="BO291" s="164"/>
    </row>
    <row r="292" spans="1:67" s="165" customFormat="1" ht="58.5" customHeight="1" x14ac:dyDescent="0.2">
      <c r="A292" s="177" t="s">
        <v>184</v>
      </c>
      <c r="B292" s="167" t="s">
        <v>319</v>
      </c>
      <c r="C292" s="166" t="s">
        <v>158</v>
      </c>
      <c r="D292" s="230" t="s">
        <v>209</v>
      </c>
      <c r="E292" s="238" t="s">
        <v>38</v>
      </c>
      <c r="F292" s="240" t="s">
        <v>66</v>
      </c>
      <c r="G292" s="168" t="s">
        <v>870</v>
      </c>
      <c r="H292" s="238" t="s">
        <v>872</v>
      </c>
      <c r="I292" s="238"/>
      <c r="J292" s="280" t="s">
        <v>871</v>
      </c>
      <c r="K292" s="174"/>
      <c r="L292" s="178"/>
      <c r="M292" s="178"/>
      <c r="N292" s="181" t="str">
        <f>IF(OR(Tabla3[[#This Row],[META PROGRAMADA]]="",Tabla3[[#This Row],[META ALCANZADA]]=""),"",Tabla3[[#This Row],[META ALCANZADA]]/Tabla3[[#This Row],[META PROGRAMADA]])</f>
        <v/>
      </c>
      <c r="O292" s="175">
        <v>1</v>
      </c>
      <c r="P292" s="175"/>
      <c r="Q292" s="181" t="str">
        <f>IF(OR(Tabla3[[#This Row],[META PROGRAMADA2]]="",Tabla3[[#This Row],[META ALCANZADA2]]=""),"",Tabla3[[#This Row],[META ALCANZADA2]]/Tabla3[[#This Row],[META PROGRAMADA2]])</f>
        <v/>
      </c>
      <c r="R292" s="175">
        <v>1</v>
      </c>
      <c r="S292" s="145"/>
      <c r="T292" s="181" t="str">
        <f>IF(OR(Tabla3[[#This Row],[META PROGRAMADA3]]="",Tabla3[[#This Row],[META ALCANZADA3]]=""),"",Tabla3[[#This Row],[META ALCANZADA3]]/Tabla3[[#This Row],[META PROGRAMADA3]])</f>
        <v/>
      </c>
      <c r="U292" s="175">
        <v>1</v>
      </c>
      <c r="V292" s="145"/>
      <c r="W292" s="181" t="str">
        <f>IF(OR(Tabla3[[#This Row],[META PROGRAMADA4]]="",Tabla3[[#This Row],[META ALCANZADA4]]=""),"",Tabla3[[#This Row],[META ALCANZADA4]]/Tabla3[[#This Row],[META PROGRAMADA4]])</f>
        <v/>
      </c>
      <c r="X292" s="174">
        <f>SUM(Tabla3[[#This Row],[META PROGRAMADA]]+Tabla3[[#This Row],[META PROGRAMADA2]]+Tabla3[[#This Row],[META PROGRAMADA3]]+Tabla3[[#This Row],[META PROGRAMADA4]])</f>
        <v>3</v>
      </c>
      <c r="Y292" s="164"/>
      <c r="Z292" s="164"/>
      <c r="AA292" s="164"/>
      <c r="AB292" s="164"/>
      <c r="AC292" s="164"/>
      <c r="AD292" s="164"/>
      <c r="AE292" s="164"/>
      <c r="AF292" s="164"/>
      <c r="AG292" s="164"/>
      <c r="AH292" s="164"/>
      <c r="AI292" s="164"/>
      <c r="AJ292" s="164"/>
      <c r="AK292" s="164"/>
      <c r="AL292" s="164"/>
      <c r="AM292" s="164"/>
      <c r="AN292" s="164"/>
      <c r="AO292" s="164"/>
      <c r="AP292" s="164"/>
      <c r="AQ292" s="164"/>
      <c r="AR292" s="164"/>
      <c r="AS292" s="164"/>
      <c r="AT292" s="164"/>
      <c r="AU292" s="164"/>
      <c r="AV292" s="164"/>
      <c r="AW292" s="164"/>
      <c r="AX292" s="164"/>
      <c r="AY292" s="164"/>
      <c r="AZ292" s="164"/>
      <c r="BA292" s="164"/>
      <c r="BB292" s="164"/>
      <c r="BC292" s="164"/>
      <c r="BD292" s="164"/>
      <c r="BE292" s="164"/>
      <c r="BF292" s="164"/>
      <c r="BG292" s="164"/>
      <c r="BH292" s="164"/>
      <c r="BI292" s="164"/>
      <c r="BJ292" s="164"/>
      <c r="BK292" s="164"/>
      <c r="BL292" s="164"/>
      <c r="BM292" s="164"/>
      <c r="BN292" s="164"/>
      <c r="BO292" s="164"/>
    </row>
    <row r="293" spans="1:67" s="165" customFormat="1" ht="58.5" customHeight="1" x14ac:dyDescent="0.2">
      <c r="A293" s="177" t="s">
        <v>184</v>
      </c>
      <c r="B293" s="167" t="s">
        <v>319</v>
      </c>
      <c r="C293" s="166" t="s">
        <v>158</v>
      </c>
      <c r="D293" s="171" t="s">
        <v>212</v>
      </c>
      <c r="E293" s="238" t="s">
        <v>44</v>
      </c>
      <c r="F293" s="240" t="s">
        <v>66</v>
      </c>
      <c r="G293" s="168" t="s">
        <v>870</v>
      </c>
      <c r="H293" s="238" t="s">
        <v>872</v>
      </c>
      <c r="I293" s="238"/>
      <c r="J293" s="280" t="s">
        <v>871</v>
      </c>
      <c r="K293" s="174"/>
      <c r="L293" s="178"/>
      <c r="M293" s="178"/>
      <c r="N293" s="181" t="str">
        <f>IF(OR(Tabla3[[#This Row],[META PROGRAMADA]]="",Tabla3[[#This Row],[META ALCANZADA]]=""),"",Tabla3[[#This Row],[META ALCANZADA]]/Tabla3[[#This Row],[META PROGRAMADA]])</f>
        <v/>
      </c>
      <c r="O293" s="175">
        <v>1</v>
      </c>
      <c r="P293" s="175"/>
      <c r="Q293" s="181" t="str">
        <f>IF(OR(Tabla3[[#This Row],[META PROGRAMADA2]]="",Tabla3[[#This Row],[META ALCANZADA2]]=""),"",Tabla3[[#This Row],[META ALCANZADA2]]/Tabla3[[#This Row],[META PROGRAMADA2]])</f>
        <v/>
      </c>
      <c r="R293" s="175">
        <v>1</v>
      </c>
      <c r="S293" s="145"/>
      <c r="T293" s="181" t="str">
        <f>IF(OR(Tabla3[[#This Row],[META PROGRAMADA3]]="",Tabla3[[#This Row],[META ALCANZADA3]]=""),"",Tabla3[[#This Row],[META ALCANZADA3]]/Tabla3[[#This Row],[META PROGRAMADA3]])</f>
        <v/>
      </c>
      <c r="U293" s="175">
        <v>1</v>
      </c>
      <c r="V293" s="145"/>
      <c r="W293" s="181" t="str">
        <f>IF(OR(Tabla3[[#This Row],[META PROGRAMADA4]]="",Tabla3[[#This Row],[META ALCANZADA4]]=""),"",Tabla3[[#This Row],[META ALCANZADA4]]/Tabla3[[#This Row],[META PROGRAMADA4]])</f>
        <v/>
      </c>
      <c r="X293" s="174">
        <f>SUM(Tabla3[[#This Row],[META PROGRAMADA]]+Tabla3[[#This Row],[META PROGRAMADA2]]+Tabla3[[#This Row],[META PROGRAMADA3]]+Tabla3[[#This Row],[META PROGRAMADA4]])</f>
        <v>3</v>
      </c>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c r="AV293" s="164"/>
      <c r="AW293" s="164"/>
      <c r="AX293" s="164"/>
      <c r="AY293" s="164"/>
      <c r="AZ293" s="164"/>
      <c r="BA293" s="164"/>
      <c r="BB293" s="164"/>
      <c r="BC293" s="164"/>
      <c r="BD293" s="164"/>
      <c r="BE293" s="164"/>
      <c r="BF293" s="164"/>
      <c r="BG293" s="164"/>
      <c r="BH293" s="164"/>
      <c r="BI293" s="164"/>
      <c r="BJ293" s="164"/>
      <c r="BK293" s="164"/>
      <c r="BL293" s="164"/>
      <c r="BM293" s="164"/>
      <c r="BN293" s="164"/>
      <c r="BO293" s="164"/>
    </row>
    <row r="294" spans="1:67" s="165" customFormat="1" ht="58.5" customHeight="1" x14ac:dyDescent="0.2">
      <c r="A294" s="177" t="s">
        <v>184</v>
      </c>
      <c r="B294" s="167" t="s">
        <v>319</v>
      </c>
      <c r="C294" s="166" t="s">
        <v>158</v>
      </c>
      <c r="D294" s="265" t="s">
        <v>208</v>
      </c>
      <c r="E294" s="238" t="s">
        <v>33</v>
      </c>
      <c r="F294" s="240" t="s">
        <v>66</v>
      </c>
      <c r="G294" s="168" t="s">
        <v>870</v>
      </c>
      <c r="H294" s="238" t="s">
        <v>872</v>
      </c>
      <c r="I294" s="238"/>
      <c r="J294" s="280" t="s">
        <v>871</v>
      </c>
      <c r="K294" s="174"/>
      <c r="L294" s="178"/>
      <c r="M294" s="178"/>
      <c r="N294" s="181" t="str">
        <f>IF(OR(Tabla3[[#This Row],[META PROGRAMADA]]="",Tabla3[[#This Row],[META ALCANZADA]]=""),"",Tabla3[[#This Row],[META ALCANZADA]]/Tabla3[[#This Row],[META PROGRAMADA]])</f>
        <v/>
      </c>
      <c r="O294" s="175">
        <v>1</v>
      </c>
      <c r="P294" s="175"/>
      <c r="Q294" s="181" t="str">
        <f>IF(OR(Tabla3[[#This Row],[META PROGRAMADA2]]="",Tabla3[[#This Row],[META ALCANZADA2]]=""),"",Tabla3[[#This Row],[META ALCANZADA2]]/Tabla3[[#This Row],[META PROGRAMADA2]])</f>
        <v/>
      </c>
      <c r="R294" s="175">
        <v>1</v>
      </c>
      <c r="S294" s="145"/>
      <c r="T294" s="181" t="str">
        <f>IF(OR(Tabla3[[#This Row],[META PROGRAMADA3]]="",Tabla3[[#This Row],[META ALCANZADA3]]=""),"",Tabla3[[#This Row],[META ALCANZADA3]]/Tabla3[[#This Row],[META PROGRAMADA3]])</f>
        <v/>
      </c>
      <c r="U294" s="175">
        <v>1</v>
      </c>
      <c r="V294" s="145"/>
      <c r="W294" s="181" t="str">
        <f>IF(OR(Tabla3[[#This Row],[META PROGRAMADA4]]="",Tabla3[[#This Row],[META ALCANZADA4]]=""),"",Tabla3[[#This Row],[META ALCANZADA4]]/Tabla3[[#This Row],[META PROGRAMADA4]])</f>
        <v/>
      </c>
      <c r="X294" s="174">
        <f>SUM(Tabla3[[#This Row],[META PROGRAMADA]]+Tabla3[[#This Row],[META PROGRAMADA2]]+Tabla3[[#This Row],[META PROGRAMADA3]]+Tabla3[[#This Row],[META PROGRAMADA4]])</f>
        <v>3</v>
      </c>
      <c r="Y294" s="164"/>
      <c r="Z294" s="164"/>
      <c r="AA294" s="164"/>
      <c r="AB294" s="164"/>
      <c r="AC294" s="164"/>
      <c r="AD294" s="164"/>
      <c r="AE294" s="164"/>
      <c r="AF294" s="164"/>
      <c r="AG294" s="164"/>
      <c r="AH294" s="164"/>
      <c r="AI294" s="164"/>
      <c r="AJ294" s="164"/>
      <c r="AK294" s="164"/>
      <c r="AL294" s="164"/>
      <c r="AM294" s="164"/>
      <c r="AN294" s="164"/>
      <c r="AO294" s="164"/>
      <c r="AP294" s="164"/>
      <c r="AQ294" s="164"/>
      <c r="AR294" s="164"/>
      <c r="AS294" s="164"/>
      <c r="AT294" s="164"/>
      <c r="AU294" s="164"/>
      <c r="AV294" s="164"/>
      <c r="AW294" s="164"/>
      <c r="AX294" s="164"/>
      <c r="AY294" s="164"/>
      <c r="AZ294" s="164"/>
      <c r="BA294" s="164"/>
      <c r="BB294" s="164"/>
      <c r="BC294" s="164"/>
      <c r="BD294" s="164"/>
      <c r="BE294" s="164"/>
      <c r="BF294" s="164"/>
      <c r="BG294" s="164"/>
      <c r="BH294" s="164"/>
      <c r="BI294" s="164"/>
      <c r="BJ294" s="164"/>
      <c r="BK294" s="164"/>
      <c r="BL294" s="164"/>
      <c r="BM294" s="164"/>
      <c r="BN294" s="164"/>
      <c r="BO294" s="164"/>
    </row>
    <row r="295" spans="1:67" s="165" customFormat="1" ht="58.5" customHeight="1" x14ac:dyDescent="0.2">
      <c r="A295" s="177" t="s">
        <v>184</v>
      </c>
      <c r="B295" s="167" t="s">
        <v>319</v>
      </c>
      <c r="C295" s="166" t="s">
        <v>158</v>
      </c>
      <c r="D295" s="215" t="s">
        <v>216</v>
      </c>
      <c r="E295" s="238" t="s">
        <v>36</v>
      </c>
      <c r="F295" s="240" t="s">
        <v>66</v>
      </c>
      <c r="G295" s="168" t="s">
        <v>870</v>
      </c>
      <c r="H295" s="238" t="s">
        <v>872</v>
      </c>
      <c r="I295" s="238"/>
      <c r="J295" s="280" t="s">
        <v>871</v>
      </c>
      <c r="K295" s="174"/>
      <c r="L295" s="178"/>
      <c r="M295" s="178"/>
      <c r="N295" s="181" t="str">
        <f>IF(OR(Tabla3[[#This Row],[META PROGRAMADA]]="",Tabla3[[#This Row],[META ALCANZADA]]=""),"",Tabla3[[#This Row],[META ALCANZADA]]/Tabla3[[#This Row],[META PROGRAMADA]])</f>
        <v/>
      </c>
      <c r="O295" s="175">
        <v>1</v>
      </c>
      <c r="P295" s="175"/>
      <c r="Q295" s="181" t="str">
        <f>IF(OR(Tabla3[[#This Row],[META PROGRAMADA2]]="",Tabla3[[#This Row],[META ALCANZADA2]]=""),"",Tabla3[[#This Row],[META ALCANZADA2]]/Tabla3[[#This Row],[META PROGRAMADA2]])</f>
        <v/>
      </c>
      <c r="R295" s="175">
        <v>1</v>
      </c>
      <c r="S295" s="145"/>
      <c r="T295" s="181" t="str">
        <f>IF(OR(Tabla3[[#This Row],[META PROGRAMADA3]]="",Tabla3[[#This Row],[META ALCANZADA3]]=""),"",Tabla3[[#This Row],[META ALCANZADA3]]/Tabla3[[#This Row],[META PROGRAMADA3]])</f>
        <v/>
      </c>
      <c r="U295" s="175">
        <v>1</v>
      </c>
      <c r="V295" s="145"/>
      <c r="W295" s="181" t="str">
        <f>IF(OR(Tabla3[[#This Row],[META PROGRAMADA4]]="",Tabla3[[#This Row],[META ALCANZADA4]]=""),"",Tabla3[[#This Row],[META ALCANZADA4]]/Tabla3[[#This Row],[META PROGRAMADA4]])</f>
        <v/>
      </c>
      <c r="X295" s="174">
        <f>SUM(Tabla3[[#This Row],[META PROGRAMADA]]+Tabla3[[#This Row],[META PROGRAMADA2]]+Tabla3[[#This Row],[META PROGRAMADA3]]+Tabla3[[#This Row],[META PROGRAMADA4]])</f>
        <v>3</v>
      </c>
      <c r="Y295" s="164"/>
      <c r="Z295" s="164"/>
      <c r="AA295" s="164"/>
      <c r="AB295" s="164"/>
      <c r="AC295" s="164"/>
      <c r="AD295" s="164"/>
      <c r="AE295" s="164"/>
      <c r="AF295" s="164"/>
      <c r="AG295" s="164"/>
      <c r="AH295" s="164"/>
      <c r="AI295" s="164"/>
      <c r="AJ295" s="164"/>
      <c r="AK295" s="164"/>
      <c r="AL295" s="164"/>
      <c r="AM295" s="164"/>
      <c r="AN295" s="164"/>
      <c r="AO295" s="164"/>
      <c r="AP295" s="164"/>
      <c r="AQ295" s="164"/>
      <c r="AR295" s="164"/>
      <c r="AS295" s="164"/>
      <c r="AT295" s="164"/>
      <c r="AU295" s="164"/>
      <c r="AV295" s="164"/>
      <c r="AW295" s="164"/>
      <c r="AX295" s="164"/>
      <c r="AY295" s="164"/>
      <c r="AZ295" s="164"/>
      <c r="BA295" s="164"/>
      <c r="BB295" s="164"/>
      <c r="BC295" s="164"/>
      <c r="BD295" s="164"/>
      <c r="BE295" s="164"/>
      <c r="BF295" s="164"/>
      <c r="BG295" s="164"/>
      <c r="BH295" s="164"/>
      <c r="BI295" s="164"/>
      <c r="BJ295" s="164"/>
      <c r="BK295" s="164"/>
      <c r="BL295" s="164"/>
      <c r="BM295" s="164"/>
      <c r="BN295" s="164"/>
      <c r="BO295" s="164"/>
    </row>
    <row r="296" spans="1:67" s="165" customFormat="1" ht="58.5" customHeight="1" x14ac:dyDescent="0.2">
      <c r="A296" s="177" t="s">
        <v>184</v>
      </c>
      <c r="B296" s="167" t="s">
        <v>319</v>
      </c>
      <c r="C296" s="166" t="s">
        <v>158</v>
      </c>
      <c r="D296" s="171" t="s">
        <v>221</v>
      </c>
      <c r="E296" s="238" t="s">
        <v>43</v>
      </c>
      <c r="F296" s="240" t="s">
        <v>66</v>
      </c>
      <c r="G296" s="168" t="s">
        <v>870</v>
      </c>
      <c r="H296" s="238" t="s">
        <v>873</v>
      </c>
      <c r="I296" s="238"/>
      <c r="J296" s="280" t="s">
        <v>871</v>
      </c>
      <c r="K296" s="174"/>
      <c r="L296" s="178"/>
      <c r="M296" s="178"/>
      <c r="N296" s="181" t="str">
        <f>IF(OR(Tabla3[[#This Row],[META PROGRAMADA]]="",Tabla3[[#This Row],[META ALCANZADA]]=""),"",Tabla3[[#This Row],[META ALCANZADA]]/Tabla3[[#This Row],[META PROGRAMADA]])</f>
        <v/>
      </c>
      <c r="O296" s="218">
        <v>1</v>
      </c>
      <c r="P296" s="218"/>
      <c r="Q296" s="181" t="str">
        <f>IF(OR(Tabla3[[#This Row],[META PROGRAMADA2]]="",Tabla3[[#This Row],[META ALCANZADA2]]=""),"",Tabla3[[#This Row],[META ALCANZADA2]]/Tabla3[[#This Row],[META PROGRAMADA2]])</f>
        <v/>
      </c>
      <c r="R296" s="218">
        <v>1</v>
      </c>
      <c r="S296" s="217"/>
      <c r="T296" s="181" t="str">
        <f>IF(OR(Tabla3[[#This Row],[META PROGRAMADA3]]="",Tabla3[[#This Row],[META ALCANZADA3]]=""),"",Tabla3[[#This Row],[META ALCANZADA3]]/Tabla3[[#This Row],[META PROGRAMADA3]])</f>
        <v/>
      </c>
      <c r="U296" s="218">
        <v>1</v>
      </c>
      <c r="V296" s="145"/>
      <c r="W296" s="181" t="str">
        <f>IF(OR(Tabla3[[#This Row],[META PROGRAMADA4]]="",Tabla3[[#This Row],[META ALCANZADA4]]=""),"",Tabla3[[#This Row],[META ALCANZADA4]]/Tabla3[[#This Row],[META PROGRAMADA4]])</f>
        <v/>
      </c>
      <c r="X296" s="174">
        <f>SUM(Tabla3[[#This Row],[META PROGRAMADA]]+Tabla3[[#This Row],[META PROGRAMADA2]]+Tabla3[[#This Row],[META PROGRAMADA3]]+Tabla3[[#This Row],[META PROGRAMADA4]])</f>
        <v>3</v>
      </c>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64"/>
      <c r="AU296" s="164"/>
      <c r="AV296" s="164"/>
      <c r="AW296" s="164"/>
      <c r="AX296" s="164"/>
      <c r="AY296" s="164"/>
      <c r="AZ296" s="164"/>
      <c r="BA296" s="164"/>
      <c r="BB296" s="164"/>
      <c r="BC296" s="164"/>
      <c r="BD296" s="164"/>
      <c r="BE296" s="164"/>
      <c r="BF296" s="164"/>
      <c r="BG296" s="164"/>
      <c r="BH296" s="164"/>
      <c r="BI296" s="164"/>
      <c r="BJ296" s="164"/>
      <c r="BK296" s="164"/>
      <c r="BL296" s="164"/>
      <c r="BM296" s="164"/>
      <c r="BN296" s="164"/>
      <c r="BO296" s="164"/>
    </row>
    <row r="297" spans="1:67" s="165" customFormat="1" ht="58.5" customHeight="1" x14ac:dyDescent="0.2">
      <c r="A297" s="177" t="s">
        <v>184</v>
      </c>
      <c r="B297" s="170" t="s">
        <v>319</v>
      </c>
      <c r="C297" s="170" t="s">
        <v>153</v>
      </c>
      <c r="D297" s="230" t="s">
        <v>206</v>
      </c>
      <c r="E297" s="238" t="s">
        <v>866</v>
      </c>
      <c r="F297" s="240" t="s">
        <v>69</v>
      </c>
      <c r="G297" s="168" t="s">
        <v>567</v>
      </c>
      <c r="H297" s="238" t="s">
        <v>552</v>
      </c>
      <c r="I297" s="238" t="s">
        <v>553</v>
      </c>
      <c r="J297" s="288" t="s">
        <v>553</v>
      </c>
      <c r="K297" s="174"/>
      <c r="L297" s="217"/>
      <c r="M297" s="217"/>
      <c r="N297" s="181" t="str">
        <f>IF(OR(Tabla3[[#This Row],[META PROGRAMADA]]="",Tabla3[[#This Row],[META ALCANZADA]]=""),"",Tabla3[[#This Row],[META ALCANZADA]]/Tabla3[[#This Row],[META PROGRAMADA]])</f>
        <v/>
      </c>
      <c r="O297" s="332">
        <v>397502737</v>
      </c>
      <c r="P297" s="218"/>
      <c r="Q297" s="181" t="str">
        <f>IF(OR(Tabla3[[#This Row],[META PROGRAMADA2]]="",Tabla3[[#This Row],[META ALCANZADA2]]=""),"",Tabla3[[#This Row],[META ALCANZADA2]]/Tabla3[[#This Row],[META PROGRAMADA2]])</f>
        <v/>
      </c>
      <c r="R297" s="281"/>
      <c r="S297" s="217"/>
      <c r="T297" s="181" t="str">
        <f>IF(OR(Tabla3[[#This Row],[META PROGRAMADA3]]="",Tabla3[[#This Row],[META ALCANZADA3]]=""),"",Tabla3[[#This Row],[META ALCANZADA3]]/Tabla3[[#This Row],[META PROGRAMADA3]])</f>
        <v/>
      </c>
      <c r="U297" s="281"/>
      <c r="V297" s="217"/>
      <c r="W297" s="181" t="str">
        <f>IF(OR(Tabla3[[#This Row],[META PROGRAMADA4]]="",Tabla3[[#This Row],[META ALCANZADA4]]=""),"",Tabla3[[#This Row],[META ALCANZADA4]]/Tabla3[[#This Row],[META PROGRAMADA4]])</f>
        <v/>
      </c>
      <c r="X297" s="174"/>
      <c r="Y297" s="164"/>
      <c r="Z297" s="164"/>
      <c r="AA297" s="164"/>
      <c r="AB297" s="164"/>
      <c r="AC297" s="164"/>
      <c r="AD297" s="164"/>
      <c r="AE297" s="164"/>
      <c r="AF297" s="164"/>
      <c r="AG297" s="164"/>
      <c r="AH297" s="164"/>
      <c r="AI297" s="164"/>
      <c r="AJ297" s="164"/>
      <c r="AK297" s="164"/>
      <c r="AL297" s="164"/>
      <c r="AM297" s="164"/>
      <c r="AN297" s="164"/>
      <c r="AO297" s="164"/>
      <c r="AP297" s="164"/>
      <c r="AQ297" s="164"/>
      <c r="AR297" s="164"/>
      <c r="AS297" s="164"/>
      <c r="AT297" s="164"/>
      <c r="AU297" s="164"/>
      <c r="AV297" s="164"/>
      <c r="AW297" s="164"/>
      <c r="AX297" s="164"/>
      <c r="AY297" s="164"/>
      <c r="AZ297" s="164"/>
      <c r="BA297" s="164"/>
      <c r="BB297" s="164"/>
      <c r="BC297" s="164"/>
      <c r="BD297" s="164"/>
      <c r="BE297" s="164"/>
      <c r="BF297" s="164"/>
      <c r="BG297" s="164"/>
      <c r="BH297" s="164"/>
      <c r="BI297" s="164"/>
      <c r="BJ297" s="164"/>
      <c r="BK297" s="164"/>
      <c r="BL297" s="164"/>
      <c r="BM297" s="164"/>
      <c r="BN297" s="164"/>
      <c r="BO297" s="164"/>
    </row>
    <row r="298" spans="1:67" s="165" customFormat="1" ht="58.5" customHeight="1" x14ac:dyDescent="0.2">
      <c r="A298" s="177" t="s">
        <v>184</v>
      </c>
      <c r="B298" s="170" t="s">
        <v>319</v>
      </c>
      <c r="C298" s="170" t="s">
        <v>153</v>
      </c>
      <c r="D298" s="171" t="s">
        <v>235</v>
      </c>
      <c r="E298" s="238" t="s">
        <v>906</v>
      </c>
      <c r="F298" s="240" t="s">
        <v>66</v>
      </c>
      <c r="G298" s="168" t="s">
        <v>567</v>
      </c>
      <c r="H298" s="238" t="s">
        <v>552</v>
      </c>
      <c r="I298" s="238" t="s">
        <v>553</v>
      </c>
      <c r="J298" s="288" t="s">
        <v>553</v>
      </c>
      <c r="K298" s="174"/>
      <c r="L298" s="217"/>
      <c r="M298" s="217"/>
      <c r="N298" s="181" t="str">
        <f>IF(OR(Tabla3[[#This Row],[META PROGRAMADA]]="",Tabla3[[#This Row],[META ALCANZADA]]=""),"",Tabla3[[#This Row],[META ALCANZADA]]/Tabla3[[#This Row],[META PROGRAMADA]])</f>
        <v/>
      </c>
      <c r="O298" s="332">
        <v>7429776</v>
      </c>
      <c r="P298" s="218"/>
      <c r="Q298" s="181" t="str">
        <f>IF(OR(Tabla3[[#This Row],[META PROGRAMADA2]]="",Tabla3[[#This Row],[META ALCANZADA2]]=""),"",Tabla3[[#This Row],[META ALCANZADA2]]/Tabla3[[#This Row],[META PROGRAMADA2]])</f>
        <v/>
      </c>
      <c r="R298" s="281"/>
      <c r="S298" s="217"/>
      <c r="T298" s="181" t="str">
        <f>IF(OR(Tabla3[[#This Row],[META PROGRAMADA3]]="",Tabla3[[#This Row],[META ALCANZADA3]]=""),"",Tabla3[[#This Row],[META ALCANZADA3]]/Tabla3[[#This Row],[META PROGRAMADA3]])</f>
        <v/>
      </c>
      <c r="U298" s="281"/>
      <c r="V298" s="217"/>
      <c r="W298" s="181" t="str">
        <f>IF(OR(Tabla3[[#This Row],[META PROGRAMADA4]]="",Tabla3[[#This Row],[META ALCANZADA4]]=""),"",Tabla3[[#This Row],[META ALCANZADA4]]/Tabla3[[#This Row],[META PROGRAMADA4]])</f>
        <v/>
      </c>
      <c r="X298" s="17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64"/>
      <c r="BN298" s="164"/>
      <c r="BO298" s="164"/>
    </row>
    <row r="299" spans="1:67" s="165" customFormat="1" ht="58.5" customHeight="1" x14ac:dyDescent="0.2">
      <c r="A299" s="177" t="s">
        <v>184</v>
      </c>
      <c r="B299" s="170" t="s">
        <v>319</v>
      </c>
      <c r="C299" s="170" t="s">
        <v>153</v>
      </c>
      <c r="D299" s="171" t="s">
        <v>222</v>
      </c>
      <c r="E299" s="238" t="s">
        <v>32</v>
      </c>
      <c r="F299" s="240" t="s">
        <v>67</v>
      </c>
      <c r="G299" s="168" t="s">
        <v>567</v>
      </c>
      <c r="H299" s="238" t="s">
        <v>552</v>
      </c>
      <c r="I299" s="238" t="s">
        <v>553</v>
      </c>
      <c r="J299" s="288" t="s">
        <v>553</v>
      </c>
      <c r="K299" s="174" t="s">
        <v>362</v>
      </c>
      <c r="L299" s="217"/>
      <c r="M299" s="217"/>
      <c r="N299" s="181" t="str">
        <f>IF(OR(Tabla3[[#This Row],[META PROGRAMADA]]="",Tabla3[[#This Row],[META ALCANZADA]]=""),"",Tabla3[[#This Row],[META ALCANZADA]]/Tabla3[[#This Row],[META PROGRAMADA]])</f>
        <v/>
      </c>
      <c r="O299" s="332">
        <v>210660575</v>
      </c>
      <c r="P299" s="218"/>
      <c r="Q299" s="181" t="str">
        <f>IF(OR(Tabla3[[#This Row],[META PROGRAMADA2]]="",Tabla3[[#This Row],[META ALCANZADA2]]=""),"",Tabla3[[#This Row],[META ALCANZADA2]]/Tabla3[[#This Row],[META PROGRAMADA2]])</f>
        <v/>
      </c>
      <c r="R299" s="281"/>
      <c r="S299" s="217"/>
      <c r="T299" s="181" t="str">
        <f>IF(OR(Tabla3[[#This Row],[META PROGRAMADA3]]="",Tabla3[[#This Row],[META ALCANZADA3]]=""),"",Tabla3[[#This Row],[META ALCANZADA3]]/Tabla3[[#This Row],[META PROGRAMADA3]])</f>
        <v/>
      </c>
      <c r="U299" s="281"/>
      <c r="V299" s="217"/>
      <c r="W299" s="181" t="str">
        <f>IF(OR(Tabla3[[#This Row],[META PROGRAMADA4]]="",Tabla3[[#This Row],[META ALCANZADA4]]=""),"",Tabla3[[#This Row],[META ALCANZADA4]]/Tabla3[[#This Row],[META PROGRAMADA4]])</f>
        <v/>
      </c>
      <c r="X299" s="17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64"/>
      <c r="AU299" s="164"/>
      <c r="AV299" s="164"/>
      <c r="AW299" s="164"/>
      <c r="AX299" s="164"/>
      <c r="AY299" s="164"/>
      <c r="AZ299" s="164"/>
      <c r="BA299" s="164"/>
      <c r="BB299" s="164"/>
      <c r="BC299" s="164"/>
      <c r="BD299" s="164"/>
      <c r="BE299" s="164"/>
      <c r="BF299" s="164"/>
      <c r="BG299" s="164"/>
      <c r="BH299" s="164"/>
      <c r="BI299" s="164"/>
      <c r="BJ299" s="164"/>
      <c r="BK299" s="164"/>
      <c r="BL299" s="164"/>
      <c r="BM299" s="164"/>
      <c r="BN299" s="164"/>
      <c r="BO299" s="164"/>
    </row>
    <row r="300" spans="1:67" s="165" customFormat="1" ht="58.5" customHeight="1" x14ac:dyDescent="0.2">
      <c r="A300" s="177" t="s">
        <v>184</v>
      </c>
      <c r="B300" s="170" t="s">
        <v>319</v>
      </c>
      <c r="C300" s="170" t="s">
        <v>153</v>
      </c>
      <c r="D300" s="193" t="s">
        <v>225</v>
      </c>
      <c r="E300" s="238" t="s">
        <v>907</v>
      </c>
      <c r="F300" s="240" t="s">
        <v>67</v>
      </c>
      <c r="G300" s="168" t="s">
        <v>567</v>
      </c>
      <c r="H300" s="238" t="s">
        <v>552</v>
      </c>
      <c r="I300" s="238" t="s">
        <v>553</v>
      </c>
      <c r="J300" s="288" t="s">
        <v>553</v>
      </c>
      <c r="K300" s="174"/>
      <c r="L300" s="217"/>
      <c r="M300" s="217"/>
      <c r="N300" s="181" t="str">
        <f>IF(OR(Tabla3[[#This Row],[META PROGRAMADA]]="",Tabla3[[#This Row],[META ALCANZADA]]=""),"",Tabla3[[#This Row],[META ALCANZADA]]/Tabla3[[#This Row],[META PROGRAMADA]])</f>
        <v/>
      </c>
      <c r="O300" s="332">
        <v>425213518</v>
      </c>
      <c r="P300" s="218"/>
      <c r="Q300" s="181" t="str">
        <f>IF(OR(Tabla3[[#This Row],[META PROGRAMADA2]]="",Tabla3[[#This Row],[META ALCANZADA2]]=""),"",Tabla3[[#This Row],[META ALCANZADA2]]/Tabla3[[#This Row],[META PROGRAMADA2]])</f>
        <v/>
      </c>
      <c r="R300" s="281"/>
      <c r="S300" s="217"/>
      <c r="T300" s="181" t="str">
        <f>IF(OR(Tabla3[[#This Row],[META PROGRAMADA3]]="",Tabla3[[#This Row],[META ALCANZADA3]]=""),"",Tabla3[[#This Row],[META ALCANZADA3]]/Tabla3[[#This Row],[META PROGRAMADA3]])</f>
        <v/>
      </c>
      <c r="U300" s="281"/>
      <c r="V300" s="217"/>
      <c r="W300" s="181" t="str">
        <f>IF(OR(Tabla3[[#This Row],[META PROGRAMADA4]]="",Tabla3[[#This Row],[META ALCANZADA4]]=""),"",Tabla3[[#This Row],[META ALCANZADA4]]/Tabla3[[#This Row],[META PROGRAMADA4]])</f>
        <v/>
      </c>
      <c r="X300" s="174"/>
      <c r="Y300" s="164"/>
      <c r="Z300" s="164"/>
      <c r="AA300" s="164"/>
      <c r="AB300" s="164"/>
      <c r="AC300" s="164"/>
      <c r="AD300" s="164"/>
      <c r="AE300" s="164"/>
      <c r="AF300" s="164"/>
      <c r="AG300" s="164"/>
      <c r="AH300" s="164"/>
      <c r="AI300" s="164"/>
      <c r="AJ300" s="164"/>
      <c r="AK300" s="164"/>
      <c r="AL300" s="164"/>
      <c r="AM300" s="164"/>
      <c r="AN300" s="164"/>
      <c r="AO300" s="164"/>
      <c r="AP300" s="164"/>
      <c r="AQ300" s="164"/>
      <c r="AR300" s="164"/>
      <c r="AS300" s="164"/>
      <c r="AT300" s="164"/>
      <c r="AU300" s="164"/>
      <c r="AV300" s="164"/>
      <c r="AW300" s="164"/>
      <c r="AX300" s="164"/>
      <c r="AY300" s="164"/>
      <c r="AZ300" s="164"/>
      <c r="BA300" s="164"/>
      <c r="BB300" s="164"/>
      <c r="BC300" s="164"/>
      <c r="BD300" s="164"/>
      <c r="BE300" s="164"/>
      <c r="BF300" s="164"/>
      <c r="BG300" s="164"/>
      <c r="BH300" s="164"/>
      <c r="BI300" s="164"/>
      <c r="BJ300" s="164"/>
      <c r="BK300" s="164"/>
      <c r="BL300" s="164"/>
      <c r="BM300" s="164"/>
      <c r="BN300" s="164"/>
      <c r="BO300" s="164"/>
    </row>
    <row r="301" spans="1:67" s="165" customFormat="1" ht="58.5" customHeight="1" x14ac:dyDescent="0.2">
      <c r="A301" s="177" t="s">
        <v>184</v>
      </c>
      <c r="B301" s="170" t="s">
        <v>319</v>
      </c>
      <c r="C301" s="170" t="s">
        <v>153</v>
      </c>
      <c r="D301" s="171" t="s">
        <v>224</v>
      </c>
      <c r="E301" s="238" t="s">
        <v>908</v>
      </c>
      <c r="F301" s="240" t="s">
        <v>66</v>
      </c>
      <c r="G301" s="168" t="s">
        <v>567</v>
      </c>
      <c r="H301" s="238" t="s">
        <v>552</v>
      </c>
      <c r="I301" s="238" t="s">
        <v>553</v>
      </c>
      <c r="J301" s="288" t="s">
        <v>553</v>
      </c>
      <c r="K301" s="174"/>
      <c r="L301" s="217"/>
      <c r="M301" s="217"/>
      <c r="N301" s="181" t="str">
        <f>IF(OR(Tabla3[[#This Row],[META PROGRAMADA]]="",Tabla3[[#This Row],[META ALCANZADA]]=""),"",Tabla3[[#This Row],[META ALCANZADA]]/Tabla3[[#This Row],[META PROGRAMADA]])</f>
        <v/>
      </c>
      <c r="O301" s="332">
        <v>33793210</v>
      </c>
      <c r="P301" s="218"/>
      <c r="Q301" s="181" t="str">
        <f>IF(OR(Tabla3[[#This Row],[META PROGRAMADA2]]="",Tabla3[[#This Row],[META ALCANZADA2]]=""),"",Tabla3[[#This Row],[META ALCANZADA2]]/Tabla3[[#This Row],[META PROGRAMADA2]])</f>
        <v/>
      </c>
      <c r="R301" s="281"/>
      <c r="S301" s="217"/>
      <c r="T301" s="181" t="str">
        <f>IF(OR(Tabla3[[#This Row],[META PROGRAMADA3]]="",Tabla3[[#This Row],[META ALCANZADA3]]=""),"",Tabla3[[#This Row],[META ALCANZADA3]]/Tabla3[[#This Row],[META PROGRAMADA3]])</f>
        <v/>
      </c>
      <c r="U301" s="281"/>
      <c r="V301" s="217"/>
      <c r="W301" s="181" t="str">
        <f>IF(OR(Tabla3[[#This Row],[META PROGRAMADA4]]="",Tabla3[[#This Row],[META ALCANZADA4]]=""),"",Tabla3[[#This Row],[META ALCANZADA4]]/Tabla3[[#This Row],[META PROGRAMADA4]])</f>
        <v/>
      </c>
      <c r="X301" s="174"/>
      <c r="Y301" s="164"/>
      <c r="Z301" s="164"/>
      <c r="AA301" s="164"/>
      <c r="AB301" s="164"/>
      <c r="AC301" s="164"/>
      <c r="AD301" s="164"/>
      <c r="AE301" s="164"/>
      <c r="AF301" s="164"/>
      <c r="AG301" s="164"/>
      <c r="AH301" s="164"/>
      <c r="AI301" s="164"/>
      <c r="AJ301" s="164"/>
      <c r="AK301" s="164"/>
      <c r="AL301" s="164"/>
      <c r="AM301" s="164"/>
      <c r="AN301" s="164"/>
      <c r="AO301" s="164"/>
      <c r="AP301" s="164"/>
      <c r="AQ301" s="164"/>
      <c r="AR301" s="164"/>
      <c r="AS301" s="164"/>
      <c r="AT301" s="164"/>
      <c r="AU301" s="164"/>
      <c r="AV301" s="164"/>
      <c r="AW301" s="164"/>
      <c r="AX301" s="164"/>
      <c r="AY301" s="164"/>
      <c r="AZ301" s="164"/>
      <c r="BA301" s="164"/>
      <c r="BB301" s="164"/>
      <c r="BC301" s="164"/>
      <c r="BD301" s="164"/>
      <c r="BE301" s="164"/>
      <c r="BF301" s="164"/>
      <c r="BG301" s="164"/>
      <c r="BH301" s="164"/>
      <c r="BI301" s="164"/>
      <c r="BJ301" s="164"/>
      <c r="BK301" s="164"/>
      <c r="BL301" s="164"/>
      <c r="BM301" s="164"/>
      <c r="BN301" s="164"/>
      <c r="BO301" s="164"/>
    </row>
    <row r="302" spans="1:67" s="165" customFormat="1" ht="58.5" customHeight="1" x14ac:dyDescent="0.2">
      <c r="A302" s="177" t="s">
        <v>184</v>
      </c>
      <c r="B302" s="170" t="s">
        <v>319</v>
      </c>
      <c r="C302" s="170" t="s">
        <v>153</v>
      </c>
      <c r="D302" s="327" t="s">
        <v>226</v>
      </c>
      <c r="E302" s="238" t="s">
        <v>909</v>
      </c>
      <c r="F302" s="240" t="s">
        <v>66</v>
      </c>
      <c r="G302" s="168" t="s">
        <v>567</v>
      </c>
      <c r="H302" s="238" t="s">
        <v>552</v>
      </c>
      <c r="I302" s="238" t="s">
        <v>553</v>
      </c>
      <c r="J302" s="288" t="s">
        <v>553</v>
      </c>
      <c r="K302" s="174"/>
      <c r="L302" s="178"/>
      <c r="M302" s="178"/>
      <c r="N302" s="181" t="str">
        <f>IF(OR(Tabla3[[#This Row],[META PROGRAMADA]]="",Tabla3[[#This Row],[META ALCANZADA]]=""),"",Tabla3[[#This Row],[META ALCANZADA]]/Tabla3[[#This Row],[META PROGRAMADA]])</f>
        <v/>
      </c>
      <c r="O302" s="332">
        <v>104249597</v>
      </c>
      <c r="P302" s="175"/>
      <c r="Q302" s="181" t="str">
        <f>IF(OR(Tabla3[[#This Row],[META PROGRAMADA2]]="",Tabla3[[#This Row],[META ALCANZADA2]]=""),"",Tabla3[[#This Row],[META ALCANZADA2]]/Tabla3[[#This Row],[META PROGRAMADA2]])</f>
        <v/>
      </c>
      <c r="R302" s="179"/>
      <c r="S302" s="145"/>
      <c r="T302" s="181" t="str">
        <f>IF(OR(Tabla3[[#This Row],[META PROGRAMADA3]]="",Tabla3[[#This Row],[META ALCANZADA3]]=""),"",Tabla3[[#This Row],[META ALCANZADA3]]/Tabla3[[#This Row],[META PROGRAMADA3]])</f>
        <v/>
      </c>
      <c r="U302" s="179"/>
      <c r="V302" s="145"/>
      <c r="W302" s="181" t="str">
        <f>IF(OR(Tabla3[[#This Row],[META PROGRAMADA4]]="",Tabla3[[#This Row],[META ALCANZADA4]]=""),"",Tabla3[[#This Row],[META ALCANZADA4]]/Tabla3[[#This Row],[META PROGRAMADA4]])</f>
        <v/>
      </c>
      <c r="X302" s="17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64"/>
      <c r="AU302" s="164"/>
      <c r="AV302" s="164"/>
      <c r="AW302" s="164"/>
      <c r="AX302" s="164"/>
      <c r="AY302" s="164"/>
      <c r="AZ302" s="164"/>
      <c r="BA302" s="164"/>
      <c r="BB302" s="164"/>
      <c r="BC302" s="164"/>
      <c r="BD302" s="164"/>
      <c r="BE302" s="164"/>
      <c r="BF302" s="164"/>
      <c r="BG302" s="164"/>
      <c r="BH302" s="164"/>
      <c r="BI302" s="164"/>
      <c r="BJ302" s="164"/>
      <c r="BK302" s="164"/>
      <c r="BL302" s="164"/>
      <c r="BM302" s="164"/>
      <c r="BN302" s="164"/>
      <c r="BO302" s="164"/>
    </row>
    <row r="303" spans="1:67" s="165" customFormat="1" ht="58.5" customHeight="1" x14ac:dyDescent="0.2">
      <c r="A303" s="177" t="s">
        <v>184</v>
      </c>
      <c r="B303" s="170" t="s">
        <v>319</v>
      </c>
      <c r="C303" s="170" t="s">
        <v>153</v>
      </c>
      <c r="D303" s="171" t="s">
        <v>207</v>
      </c>
      <c r="E303" s="238" t="s">
        <v>910</v>
      </c>
      <c r="F303" s="240" t="s">
        <v>66</v>
      </c>
      <c r="G303" s="168" t="s">
        <v>567</v>
      </c>
      <c r="H303" s="238" t="s">
        <v>552</v>
      </c>
      <c r="I303" s="238" t="s">
        <v>553</v>
      </c>
      <c r="J303" s="288" t="s">
        <v>553</v>
      </c>
      <c r="K303" s="174"/>
      <c r="L303" s="178"/>
      <c r="M303" s="178"/>
      <c r="N303" s="181" t="str">
        <f>IF(OR(Tabla3[[#This Row],[META PROGRAMADA]]="",Tabla3[[#This Row],[META ALCANZADA]]=""),"",Tabla3[[#This Row],[META ALCANZADA]]/Tabla3[[#This Row],[META PROGRAMADA]])</f>
        <v/>
      </c>
      <c r="O303" s="332">
        <v>6201293725</v>
      </c>
      <c r="P303" s="175"/>
      <c r="Q303" s="181" t="str">
        <f>IF(OR(Tabla3[[#This Row],[META PROGRAMADA2]]="",Tabla3[[#This Row],[META ALCANZADA2]]=""),"",Tabla3[[#This Row],[META ALCANZADA2]]/Tabla3[[#This Row],[META PROGRAMADA2]])</f>
        <v/>
      </c>
      <c r="R303" s="179"/>
      <c r="S303" s="145"/>
      <c r="T303" s="181" t="str">
        <f>IF(OR(Tabla3[[#This Row],[META PROGRAMADA3]]="",Tabla3[[#This Row],[META ALCANZADA3]]=""),"",Tabla3[[#This Row],[META ALCANZADA3]]/Tabla3[[#This Row],[META PROGRAMADA3]])</f>
        <v/>
      </c>
      <c r="U303" s="179"/>
      <c r="V303" s="145"/>
      <c r="W303" s="181" t="str">
        <f>IF(OR(Tabla3[[#This Row],[META PROGRAMADA4]]="",Tabla3[[#This Row],[META ALCANZADA4]]=""),"",Tabla3[[#This Row],[META ALCANZADA4]]/Tabla3[[#This Row],[META PROGRAMADA4]])</f>
        <v/>
      </c>
      <c r="X303" s="174"/>
      <c r="Y303" s="164"/>
      <c r="Z303" s="164"/>
      <c r="AA303" s="164"/>
      <c r="AB303" s="164"/>
      <c r="AC303" s="164"/>
      <c r="AD303" s="164"/>
      <c r="AE303" s="164"/>
      <c r="AF303" s="164"/>
      <c r="AG303" s="164"/>
      <c r="AH303" s="164"/>
      <c r="AI303" s="164"/>
      <c r="AJ303" s="164"/>
      <c r="AK303" s="164"/>
      <c r="AL303" s="164"/>
      <c r="AM303" s="164"/>
      <c r="AN303" s="164"/>
      <c r="AO303" s="164"/>
      <c r="AP303" s="164"/>
      <c r="AQ303" s="164"/>
      <c r="AR303" s="164"/>
      <c r="AS303" s="164"/>
      <c r="AT303" s="164"/>
      <c r="AU303" s="164"/>
      <c r="AV303" s="164"/>
      <c r="AW303" s="164"/>
      <c r="AX303" s="164"/>
      <c r="AY303" s="164"/>
      <c r="AZ303" s="164"/>
      <c r="BA303" s="164"/>
      <c r="BB303" s="164"/>
      <c r="BC303" s="164"/>
      <c r="BD303" s="164"/>
      <c r="BE303" s="164"/>
      <c r="BF303" s="164"/>
      <c r="BG303" s="164"/>
      <c r="BH303" s="164"/>
      <c r="BI303" s="164"/>
      <c r="BJ303" s="164"/>
      <c r="BK303" s="164"/>
      <c r="BL303" s="164"/>
      <c r="BM303" s="164"/>
      <c r="BN303" s="164"/>
      <c r="BO303" s="164"/>
    </row>
    <row r="304" spans="1:67" s="165" customFormat="1" ht="58.5" customHeight="1" x14ac:dyDescent="0.2">
      <c r="A304" s="177" t="s">
        <v>184</v>
      </c>
      <c r="B304" s="167" t="s">
        <v>319</v>
      </c>
      <c r="C304" s="170" t="s">
        <v>153</v>
      </c>
      <c r="D304" s="171" t="s">
        <v>215</v>
      </c>
      <c r="E304" s="238" t="s">
        <v>911</v>
      </c>
      <c r="F304" s="240" t="s">
        <v>66</v>
      </c>
      <c r="G304" s="168" t="s">
        <v>567</v>
      </c>
      <c r="H304" s="238" t="s">
        <v>552</v>
      </c>
      <c r="I304" s="238" t="s">
        <v>553</v>
      </c>
      <c r="J304" s="288" t="s">
        <v>553</v>
      </c>
      <c r="K304" s="174"/>
      <c r="L304" s="178"/>
      <c r="M304" s="178"/>
      <c r="N304" s="181" t="str">
        <f>IF(OR(Tabla3[[#This Row],[META PROGRAMADA]]="",Tabla3[[#This Row],[META ALCANZADA]]=""),"",Tabla3[[#This Row],[META ALCANZADA]]/Tabla3[[#This Row],[META PROGRAMADA]])</f>
        <v/>
      </c>
      <c r="O304" s="332">
        <v>22892995545</v>
      </c>
      <c r="P304" s="175"/>
      <c r="Q304" s="181" t="str">
        <f>IF(OR(Tabla3[[#This Row],[META PROGRAMADA2]]="",Tabla3[[#This Row],[META ALCANZADA2]]=""),"",Tabla3[[#This Row],[META ALCANZADA2]]/Tabla3[[#This Row],[META PROGRAMADA2]])</f>
        <v/>
      </c>
      <c r="R304" s="179"/>
      <c r="S304" s="145"/>
      <c r="T304" s="181" t="str">
        <f>IF(OR(Tabla3[[#This Row],[META PROGRAMADA3]]="",Tabla3[[#This Row],[META ALCANZADA3]]=""),"",Tabla3[[#This Row],[META ALCANZADA3]]/Tabla3[[#This Row],[META PROGRAMADA3]])</f>
        <v/>
      </c>
      <c r="U304" s="179"/>
      <c r="V304" s="145"/>
      <c r="W304" s="181" t="str">
        <f>IF(OR(Tabla3[[#This Row],[META PROGRAMADA4]]="",Tabla3[[#This Row],[META ALCANZADA4]]=""),"",Tabla3[[#This Row],[META ALCANZADA4]]/Tabla3[[#This Row],[META PROGRAMADA4]])</f>
        <v/>
      </c>
      <c r="X304" s="174"/>
      <c r="Y304" s="164"/>
      <c r="Z304" s="164"/>
      <c r="AA304" s="164"/>
      <c r="AB304" s="164"/>
      <c r="AC304" s="164"/>
      <c r="AD304" s="164"/>
      <c r="AE304" s="164"/>
      <c r="AF304" s="164"/>
      <c r="AG304" s="164"/>
      <c r="AH304" s="164"/>
      <c r="AI304" s="164"/>
      <c r="AJ304" s="164"/>
      <c r="AK304" s="164"/>
      <c r="AL304" s="164"/>
      <c r="AM304" s="164"/>
      <c r="AN304" s="164"/>
      <c r="AO304" s="164"/>
      <c r="AP304" s="164"/>
      <c r="AQ304" s="164"/>
      <c r="AR304" s="164"/>
      <c r="AS304" s="164"/>
      <c r="AT304" s="164"/>
      <c r="AU304" s="164"/>
      <c r="AV304" s="164"/>
      <c r="AW304" s="164"/>
      <c r="AX304" s="164"/>
      <c r="AY304" s="164"/>
      <c r="AZ304" s="164"/>
      <c r="BA304" s="164"/>
      <c r="BB304" s="164"/>
      <c r="BC304" s="164"/>
      <c r="BD304" s="164"/>
      <c r="BE304" s="164"/>
      <c r="BF304" s="164"/>
      <c r="BG304" s="164"/>
      <c r="BH304" s="164"/>
      <c r="BI304" s="164"/>
      <c r="BJ304" s="164"/>
      <c r="BK304" s="164"/>
      <c r="BL304" s="164"/>
      <c r="BM304" s="164"/>
      <c r="BN304" s="164"/>
      <c r="BO304" s="164"/>
    </row>
    <row r="305" spans="1:67" s="165" customFormat="1" ht="58.5" customHeight="1" x14ac:dyDescent="0.2">
      <c r="A305" s="177" t="s">
        <v>184</v>
      </c>
      <c r="B305" s="170" t="s">
        <v>319</v>
      </c>
      <c r="C305" s="170" t="s">
        <v>153</v>
      </c>
      <c r="D305" s="230" t="s">
        <v>218</v>
      </c>
      <c r="E305" s="238" t="s">
        <v>34</v>
      </c>
      <c r="F305" s="240" t="s">
        <v>67</v>
      </c>
      <c r="G305" s="168" t="s">
        <v>567</v>
      </c>
      <c r="H305" s="238" t="s">
        <v>552</v>
      </c>
      <c r="I305" s="238" t="s">
        <v>553</v>
      </c>
      <c r="J305" s="288" t="s">
        <v>553</v>
      </c>
      <c r="K305" s="174"/>
      <c r="L305" s="178"/>
      <c r="M305" s="178"/>
      <c r="N305" s="181" t="str">
        <f>IF(OR(Tabla3[[#This Row],[META PROGRAMADA]]="",Tabla3[[#This Row],[META ALCANZADA]]=""),"",Tabla3[[#This Row],[META ALCANZADA]]/Tabla3[[#This Row],[META PROGRAMADA]])</f>
        <v/>
      </c>
      <c r="O305" s="332">
        <v>1026990404</v>
      </c>
      <c r="P305" s="175"/>
      <c r="Q305" s="181" t="str">
        <f>IF(OR(Tabla3[[#This Row],[META PROGRAMADA2]]="",Tabla3[[#This Row],[META ALCANZADA2]]=""),"",Tabla3[[#This Row],[META ALCANZADA2]]/Tabla3[[#This Row],[META PROGRAMADA2]])</f>
        <v/>
      </c>
      <c r="R305" s="179"/>
      <c r="S305" s="145"/>
      <c r="T305" s="181" t="str">
        <f>IF(OR(Tabla3[[#This Row],[META PROGRAMADA3]]="",Tabla3[[#This Row],[META ALCANZADA3]]=""),"",Tabla3[[#This Row],[META ALCANZADA3]]/Tabla3[[#This Row],[META PROGRAMADA3]])</f>
        <v/>
      </c>
      <c r="U305" s="179"/>
      <c r="V305" s="145"/>
      <c r="W305" s="181" t="str">
        <f>IF(OR(Tabla3[[#This Row],[META PROGRAMADA4]]="",Tabla3[[#This Row],[META ALCANZADA4]]=""),"",Tabla3[[#This Row],[META ALCANZADA4]]/Tabla3[[#This Row],[META PROGRAMADA4]])</f>
        <v/>
      </c>
      <c r="X305" s="174"/>
      <c r="Y305" s="164"/>
      <c r="Z305" s="164"/>
      <c r="AA305" s="164"/>
      <c r="AB305" s="164"/>
      <c r="AC305" s="164"/>
      <c r="AD305" s="164"/>
      <c r="AE305" s="164"/>
      <c r="AF305" s="164"/>
      <c r="AG305" s="164"/>
      <c r="AH305" s="164"/>
      <c r="AI305" s="164"/>
      <c r="AJ305" s="164"/>
      <c r="AK305" s="164"/>
      <c r="AL305" s="164"/>
      <c r="AM305" s="164"/>
      <c r="AN305" s="164"/>
      <c r="AO305" s="164"/>
      <c r="AP305" s="164"/>
      <c r="AQ305" s="164"/>
      <c r="AR305" s="164"/>
      <c r="AS305" s="164"/>
      <c r="AT305" s="164"/>
      <c r="AU305" s="164"/>
      <c r="AV305" s="164"/>
      <c r="AW305" s="164"/>
      <c r="AX305" s="164"/>
      <c r="AY305" s="164"/>
      <c r="AZ305" s="164"/>
      <c r="BA305" s="164"/>
      <c r="BB305" s="164"/>
      <c r="BC305" s="164"/>
      <c r="BD305" s="164"/>
      <c r="BE305" s="164"/>
      <c r="BF305" s="164"/>
      <c r="BG305" s="164"/>
      <c r="BH305" s="164"/>
      <c r="BI305" s="164"/>
      <c r="BJ305" s="164"/>
      <c r="BK305" s="164"/>
      <c r="BL305" s="164"/>
      <c r="BM305" s="164"/>
      <c r="BN305" s="164"/>
      <c r="BO305" s="164"/>
    </row>
    <row r="306" spans="1:67" s="165" customFormat="1" ht="58.5" customHeight="1" x14ac:dyDescent="0.2">
      <c r="A306" s="177" t="s">
        <v>184</v>
      </c>
      <c r="B306" s="170" t="s">
        <v>319</v>
      </c>
      <c r="C306" s="170" t="s">
        <v>153</v>
      </c>
      <c r="D306" s="327" t="s">
        <v>226</v>
      </c>
      <c r="E306" s="238" t="s">
        <v>909</v>
      </c>
      <c r="F306" s="240" t="s">
        <v>66</v>
      </c>
      <c r="G306" s="168" t="s">
        <v>568</v>
      </c>
      <c r="H306" s="238" t="s">
        <v>569</v>
      </c>
      <c r="I306" s="238" t="s">
        <v>553</v>
      </c>
      <c r="J306" s="288" t="s">
        <v>553</v>
      </c>
      <c r="K306" s="174"/>
      <c r="L306" s="178"/>
      <c r="M306" s="178"/>
      <c r="N306" s="181" t="str">
        <f>IF(OR(Tabla3[[#This Row],[META PROGRAMADA]]="",Tabla3[[#This Row],[META ALCANZADA]]=""),"",Tabla3[[#This Row],[META ALCANZADA]]/Tabla3[[#This Row],[META PROGRAMADA]])</f>
        <v/>
      </c>
      <c r="O306" s="332">
        <v>3319282496</v>
      </c>
      <c r="P306" s="175"/>
      <c r="Q306" s="181" t="str">
        <f>IF(OR(Tabla3[[#This Row],[META PROGRAMADA2]]="",Tabla3[[#This Row],[META ALCANZADA2]]=""),"",Tabla3[[#This Row],[META ALCANZADA2]]/Tabla3[[#This Row],[META PROGRAMADA2]])</f>
        <v/>
      </c>
      <c r="R306" s="179"/>
      <c r="S306" s="145"/>
      <c r="T306" s="181" t="str">
        <f>IF(OR(Tabla3[[#This Row],[META PROGRAMADA3]]="",Tabla3[[#This Row],[META ALCANZADA3]]=""),"",Tabla3[[#This Row],[META ALCANZADA3]]/Tabla3[[#This Row],[META PROGRAMADA3]])</f>
        <v/>
      </c>
      <c r="U306" s="179"/>
      <c r="V306" s="145"/>
      <c r="W306" s="181" t="str">
        <f>IF(OR(Tabla3[[#This Row],[META PROGRAMADA4]]="",Tabla3[[#This Row],[META ALCANZADA4]]=""),"",Tabla3[[#This Row],[META ALCANZADA4]]/Tabla3[[#This Row],[META PROGRAMADA4]])</f>
        <v/>
      </c>
      <c r="X306" s="174"/>
      <c r="Y306" s="164"/>
      <c r="Z306" s="164"/>
      <c r="AA306" s="164"/>
      <c r="AB306" s="164"/>
      <c r="AC306" s="164"/>
      <c r="AD306" s="164"/>
      <c r="AE306" s="164"/>
      <c r="AF306" s="164"/>
      <c r="AG306" s="164"/>
      <c r="AH306" s="164"/>
      <c r="AI306" s="164"/>
      <c r="AJ306" s="164"/>
      <c r="AK306" s="164"/>
      <c r="AL306" s="164"/>
      <c r="AM306" s="164"/>
      <c r="AN306" s="164"/>
      <c r="AO306" s="164"/>
      <c r="AP306" s="164"/>
      <c r="AQ306" s="164"/>
      <c r="AR306" s="164"/>
      <c r="AS306" s="164"/>
      <c r="AT306" s="164"/>
      <c r="AU306" s="164"/>
      <c r="AV306" s="164"/>
      <c r="AW306" s="164"/>
      <c r="AX306" s="164"/>
      <c r="AY306" s="164"/>
      <c r="AZ306" s="164"/>
      <c r="BA306" s="164"/>
      <c r="BB306" s="164"/>
      <c r="BC306" s="164"/>
      <c r="BD306" s="164"/>
      <c r="BE306" s="164"/>
      <c r="BF306" s="164"/>
      <c r="BG306" s="164"/>
      <c r="BH306" s="164"/>
      <c r="BI306" s="164"/>
      <c r="BJ306" s="164"/>
      <c r="BK306" s="164"/>
      <c r="BL306" s="164"/>
      <c r="BM306" s="164"/>
      <c r="BN306" s="164"/>
      <c r="BO306" s="164"/>
    </row>
    <row r="307" spans="1:67" s="165" customFormat="1" ht="58.5" customHeight="1" x14ac:dyDescent="0.2">
      <c r="A307" s="177" t="s">
        <v>184</v>
      </c>
      <c r="B307" s="170" t="s">
        <v>319</v>
      </c>
      <c r="C307" s="170" t="s">
        <v>153</v>
      </c>
      <c r="D307" s="171" t="s">
        <v>224</v>
      </c>
      <c r="E307" s="238" t="s">
        <v>908</v>
      </c>
      <c r="F307" s="240" t="s">
        <v>67</v>
      </c>
      <c r="G307" s="168" t="s">
        <v>568</v>
      </c>
      <c r="H307" s="238" t="s">
        <v>569</v>
      </c>
      <c r="I307" s="238" t="s">
        <v>553</v>
      </c>
      <c r="J307" s="288" t="s">
        <v>553</v>
      </c>
      <c r="K307" s="174"/>
      <c r="L307" s="178"/>
      <c r="M307" s="178"/>
      <c r="N307" s="181" t="str">
        <f>IF(OR(Tabla3[[#This Row],[META PROGRAMADA]]="",Tabla3[[#This Row],[META ALCANZADA]]=""),"",Tabla3[[#This Row],[META ALCANZADA]]/Tabla3[[#This Row],[META PROGRAMADA]])</f>
        <v/>
      </c>
      <c r="O307" s="332">
        <v>225469574</v>
      </c>
      <c r="P307" s="175"/>
      <c r="Q307" s="181" t="str">
        <f>IF(OR(Tabla3[[#This Row],[META PROGRAMADA2]]="",Tabla3[[#This Row],[META ALCANZADA2]]=""),"",Tabla3[[#This Row],[META ALCANZADA2]]/Tabla3[[#This Row],[META PROGRAMADA2]])</f>
        <v/>
      </c>
      <c r="R307" s="179"/>
      <c r="S307" s="145"/>
      <c r="T307" s="181" t="str">
        <f>IF(OR(Tabla3[[#This Row],[META PROGRAMADA3]]="",Tabla3[[#This Row],[META ALCANZADA3]]=""),"",Tabla3[[#This Row],[META ALCANZADA3]]/Tabla3[[#This Row],[META PROGRAMADA3]])</f>
        <v/>
      </c>
      <c r="U307" s="179"/>
      <c r="V307" s="145"/>
      <c r="W307" s="181" t="str">
        <f>IF(OR(Tabla3[[#This Row],[META PROGRAMADA4]]="",Tabla3[[#This Row],[META ALCANZADA4]]=""),"",Tabla3[[#This Row],[META ALCANZADA4]]/Tabla3[[#This Row],[META PROGRAMADA4]])</f>
        <v/>
      </c>
      <c r="X307" s="174"/>
      <c r="Y307" s="164"/>
      <c r="Z307" s="164"/>
      <c r="AA307" s="164"/>
      <c r="AB307" s="164"/>
      <c r="AC307" s="164"/>
      <c r="AD307" s="164"/>
      <c r="AE307" s="164"/>
      <c r="AF307" s="164"/>
      <c r="AG307" s="164"/>
      <c r="AH307" s="164"/>
      <c r="AI307" s="164"/>
      <c r="AJ307" s="164"/>
      <c r="AK307" s="164"/>
      <c r="AL307" s="164"/>
      <c r="AM307" s="164"/>
      <c r="AN307" s="164"/>
      <c r="AO307" s="164"/>
      <c r="AP307" s="164"/>
      <c r="AQ307" s="164"/>
      <c r="AR307" s="164"/>
      <c r="AS307" s="164"/>
      <c r="AT307" s="164"/>
      <c r="AU307" s="164"/>
      <c r="AV307" s="164"/>
      <c r="AW307" s="164"/>
      <c r="AX307" s="164"/>
      <c r="AY307" s="164"/>
      <c r="AZ307" s="164"/>
      <c r="BA307" s="164"/>
      <c r="BB307" s="164"/>
      <c r="BC307" s="164"/>
      <c r="BD307" s="164"/>
      <c r="BE307" s="164"/>
      <c r="BF307" s="164"/>
      <c r="BG307" s="164"/>
      <c r="BH307" s="164"/>
      <c r="BI307" s="164"/>
      <c r="BJ307" s="164"/>
      <c r="BK307" s="164"/>
      <c r="BL307" s="164"/>
      <c r="BM307" s="164"/>
      <c r="BN307" s="164"/>
      <c r="BO307" s="164"/>
    </row>
    <row r="308" spans="1:67" s="165" customFormat="1" ht="58.5" customHeight="1" x14ac:dyDescent="0.2">
      <c r="A308" s="177" t="s">
        <v>184</v>
      </c>
      <c r="B308" s="170" t="s">
        <v>319</v>
      </c>
      <c r="C308" s="170" t="s">
        <v>153</v>
      </c>
      <c r="D308" s="193" t="s">
        <v>225</v>
      </c>
      <c r="E308" s="238" t="s">
        <v>907</v>
      </c>
      <c r="F308" s="240" t="s">
        <v>67</v>
      </c>
      <c r="G308" s="168" t="s">
        <v>568</v>
      </c>
      <c r="H308" s="238" t="s">
        <v>569</v>
      </c>
      <c r="I308" s="238" t="s">
        <v>553</v>
      </c>
      <c r="J308" s="288" t="s">
        <v>553</v>
      </c>
      <c r="K308" s="174"/>
      <c r="L308" s="178"/>
      <c r="M308" s="178"/>
      <c r="N308" s="181" t="str">
        <f>IF(OR(Tabla3[[#This Row],[META PROGRAMADA]]="",Tabla3[[#This Row],[META ALCANZADA]]=""),"",Tabla3[[#This Row],[META ALCANZADA]]/Tabla3[[#This Row],[META PROGRAMADA]])</f>
        <v/>
      </c>
      <c r="O308" s="332">
        <v>4072352141</v>
      </c>
      <c r="P308" s="175"/>
      <c r="Q308" s="181" t="str">
        <f>IF(OR(Tabla3[[#This Row],[META PROGRAMADA2]]="",Tabla3[[#This Row],[META ALCANZADA2]]=""),"",Tabla3[[#This Row],[META ALCANZADA2]]/Tabla3[[#This Row],[META PROGRAMADA2]])</f>
        <v/>
      </c>
      <c r="R308" s="179"/>
      <c r="S308" s="145"/>
      <c r="T308" s="181" t="str">
        <f>IF(OR(Tabla3[[#This Row],[META PROGRAMADA3]]="",Tabla3[[#This Row],[META ALCANZADA3]]=""),"",Tabla3[[#This Row],[META ALCANZADA3]]/Tabla3[[#This Row],[META PROGRAMADA3]])</f>
        <v/>
      </c>
      <c r="U308" s="179"/>
      <c r="V308" s="145"/>
      <c r="W308" s="181" t="str">
        <f>IF(OR(Tabla3[[#This Row],[META PROGRAMADA4]]="",Tabla3[[#This Row],[META ALCANZADA4]]=""),"",Tabla3[[#This Row],[META ALCANZADA4]]/Tabla3[[#This Row],[META PROGRAMADA4]])</f>
        <v/>
      </c>
      <c r="X308" s="174"/>
      <c r="Y308" s="164"/>
      <c r="Z308" s="164"/>
      <c r="AA308" s="164"/>
      <c r="AB308" s="164"/>
      <c r="AC308" s="164"/>
      <c r="AD308" s="164"/>
      <c r="AE308" s="164"/>
      <c r="AF308" s="164"/>
      <c r="AG308" s="164"/>
      <c r="AH308" s="164"/>
      <c r="AI308" s="164"/>
      <c r="AJ308" s="164"/>
      <c r="AK308" s="164"/>
      <c r="AL308" s="164"/>
      <c r="AM308" s="164"/>
      <c r="AN308" s="164"/>
      <c r="AO308" s="164"/>
      <c r="AP308" s="164"/>
      <c r="AQ308" s="164"/>
      <c r="AR308" s="164"/>
      <c r="AS308" s="164"/>
      <c r="AT308" s="164"/>
      <c r="AU308" s="164"/>
      <c r="AV308" s="164"/>
      <c r="AW308" s="164"/>
      <c r="AX308" s="164"/>
      <c r="AY308" s="164"/>
      <c r="AZ308" s="164"/>
      <c r="BA308" s="164"/>
      <c r="BB308" s="164"/>
      <c r="BC308" s="164"/>
      <c r="BD308" s="164"/>
      <c r="BE308" s="164"/>
      <c r="BF308" s="164"/>
      <c r="BG308" s="164"/>
      <c r="BH308" s="164"/>
      <c r="BI308" s="164"/>
      <c r="BJ308" s="164"/>
      <c r="BK308" s="164"/>
      <c r="BL308" s="164"/>
      <c r="BM308" s="164"/>
      <c r="BN308" s="164"/>
      <c r="BO308" s="164"/>
    </row>
    <row r="309" spans="1:67" s="165" customFormat="1" ht="58.5" customHeight="1" x14ac:dyDescent="0.2">
      <c r="A309" s="177" t="s">
        <v>184</v>
      </c>
      <c r="B309" s="170" t="s">
        <v>319</v>
      </c>
      <c r="C309" s="170" t="s">
        <v>153</v>
      </c>
      <c r="D309" s="171" t="s">
        <v>235</v>
      </c>
      <c r="E309" s="238" t="s">
        <v>906</v>
      </c>
      <c r="F309" s="240" t="s">
        <v>66</v>
      </c>
      <c r="G309" s="168" t="s">
        <v>568</v>
      </c>
      <c r="H309" s="238" t="s">
        <v>569</v>
      </c>
      <c r="I309" s="238" t="s">
        <v>553</v>
      </c>
      <c r="J309" s="288" t="s">
        <v>553</v>
      </c>
      <c r="K309" s="174"/>
      <c r="L309" s="178"/>
      <c r="M309" s="178"/>
      <c r="N309" s="181" t="str">
        <f>IF(OR(Tabla3[[#This Row],[META PROGRAMADA]]="",Tabla3[[#This Row],[META ALCANZADA]]=""),"",Tabla3[[#This Row],[META ALCANZADA]]/Tabla3[[#This Row],[META PROGRAMADA]])</f>
        <v/>
      </c>
      <c r="O309" s="332">
        <v>616536667</v>
      </c>
      <c r="P309" s="175"/>
      <c r="Q309" s="181" t="str">
        <f>IF(OR(Tabla3[[#This Row],[META PROGRAMADA2]]="",Tabla3[[#This Row],[META ALCANZADA2]]=""),"",Tabla3[[#This Row],[META ALCANZADA2]]/Tabla3[[#This Row],[META PROGRAMADA2]])</f>
        <v/>
      </c>
      <c r="R309" s="179"/>
      <c r="S309" s="145"/>
      <c r="T309" s="181" t="str">
        <f>IF(OR(Tabla3[[#This Row],[META PROGRAMADA3]]="",Tabla3[[#This Row],[META ALCANZADA3]]=""),"",Tabla3[[#This Row],[META ALCANZADA3]]/Tabla3[[#This Row],[META PROGRAMADA3]])</f>
        <v/>
      </c>
      <c r="U309" s="179"/>
      <c r="V309" s="145"/>
      <c r="W309" s="181" t="str">
        <f>IF(OR(Tabla3[[#This Row],[META PROGRAMADA4]]="",Tabla3[[#This Row],[META ALCANZADA4]]=""),"",Tabla3[[#This Row],[META ALCANZADA4]]/Tabla3[[#This Row],[META PROGRAMADA4]])</f>
        <v/>
      </c>
      <c r="X309" s="174"/>
      <c r="Y309" s="164"/>
      <c r="Z309" s="164"/>
      <c r="AA309" s="164"/>
      <c r="AB309" s="164"/>
      <c r="AC309" s="164"/>
      <c r="AD309" s="164"/>
      <c r="AE309" s="164"/>
      <c r="AF309" s="164"/>
      <c r="AG309" s="164"/>
      <c r="AH309" s="164"/>
      <c r="AI309" s="164"/>
      <c r="AJ309" s="164"/>
      <c r="AK309" s="164"/>
      <c r="AL309" s="164"/>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c r="BJ309" s="164"/>
      <c r="BK309" s="164"/>
      <c r="BL309" s="164"/>
      <c r="BM309" s="164"/>
      <c r="BN309" s="164"/>
      <c r="BO309" s="164"/>
    </row>
    <row r="310" spans="1:67" s="165" customFormat="1" ht="58.5" customHeight="1" x14ac:dyDescent="0.2">
      <c r="A310" s="177" t="s">
        <v>184</v>
      </c>
      <c r="B310" s="170" t="s">
        <v>319</v>
      </c>
      <c r="C310" s="170" t="s">
        <v>153</v>
      </c>
      <c r="D310" s="171" t="s">
        <v>236</v>
      </c>
      <c r="E310" s="238" t="s">
        <v>912</v>
      </c>
      <c r="F310" s="240" t="s">
        <v>66</v>
      </c>
      <c r="G310" s="168" t="s">
        <v>568</v>
      </c>
      <c r="H310" s="238" t="s">
        <v>569</v>
      </c>
      <c r="I310" s="238" t="s">
        <v>553</v>
      </c>
      <c r="J310" s="288" t="s">
        <v>553</v>
      </c>
      <c r="K310" s="174"/>
      <c r="L310" s="178"/>
      <c r="M310" s="178"/>
      <c r="N310" s="181" t="str">
        <f>IF(OR(Tabla3[[#This Row],[META PROGRAMADA]]="",Tabla3[[#This Row],[META ALCANZADA]]=""),"",Tabla3[[#This Row],[META ALCANZADA]]/Tabla3[[#This Row],[META PROGRAMADA]])</f>
        <v/>
      </c>
      <c r="O310" s="332">
        <v>46440366</v>
      </c>
      <c r="P310" s="175"/>
      <c r="Q310" s="181" t="str">
        <f>IF(OR(Tabla3[[#This Row],[META PROGRAMADA2]]="",Tabla3[[#This Row],[META ALCANZADA2]]=""),"",Tabla3[[#This Row],[META ALCANZADA2]]/Tabla3[[#This Row],[META PROGRAMADA2]])</f>
        <v/>
      </c>
      <c r="R310" s="179"/>
      <c r="S310" s="145"/>
      <c r="T310" s="181" t="str">
        <f>IF(OR(Tabla3[[#This Row],[META PROGRAMADA3]]="",Tabla3[[#This Row],[META ALCANZADA3]]=""),"",Tabla3[[#This Row],[META ALCANZADA3]]/Tabla3[[#This Row],[META PROGRAMADA3]])</f>
        <v/>
      </c>
      <c r="U310" s="179"/>
      <c r="V310" s="145"/>
      <c r="W310" s="181" t="str">
        <f>IF(OR(Tabla3[[#This Row],[META PROGRAMADA4]]="",Tabla3[[#This Row],[META ALCANZADA4]]=""),"",Tabla3[[#This Row],[META ALCANZADA4]]/Tabla3[[#This Row],[META PROGRAMADA4]])</f>
        <v/>
      </c>
      <c r="X310" s="174"/>
      <c r="Y310" s="164"/>
      <c r="Z310" s="164"/>
      <c r="AA310" s="164"/>
      <c r="AB310" s="164"/>
      <c r="AC310" s="164"/>
      <c r="AD310" s="164"/>
      <c r="AE310" s="164"/>
      <c r="AF310" s="164"/>
      <c r="AG310" s="164"/>
      <c r="AH310" s="164"/>
      <c r="AI310" s="164"/>
      <c r="AJ310" s="164"/>
      <c r="AK310" s="164"/>
      <c r="AL310" s="164"/>
      <c r="AM310" s="164"/>
      <c r="AN310" s="164"/>
      <c r="AO310" s="164"/>
      <c r="AP310" s="164"/>
      <c r="AQ310" s="164"/>
      <c r="AR310" s="164"/>
      <c r="AS310" s="164"/>
      <c r="AT310" s="164"/>
      <c r="AU310" s="164"/>
      <c r="AV310" s="164"/>
      <c r="AW310" s="164"/>
      <c r="AX310" s="164"/>
      <c r="AY310" s="164"/>
      <c r="AZ310" s="164"/>
      <c r="BA310" s="164"/>
      <c r="BB310" s="164"/>
      <c r="BC310" s="164"/>
      <c r="BD310" s="164"/>
      <c r="BE310" s="164"/>
      <c r="BF310" s="164"/>
      <c r="BG310" s="164"/>
      <c r="BH310" s="164"/>
      <c r="BI310" s="164"/>
      <c r="BJ310" s="164"/>
      <c r="BK310" s="164"/>
      <c r="BL310" s="164"/>
      <c r="BM310" s="164"/>
      <c r="BN310" s="164"/>
      <c r="BO310" s="164"/>
    </row>
    <row r="311" spans="1:67" s="165" customFormat="1" ht="58.5" customHeight="1" x14ac:dyDescent="0.2">
      <c r="A311" s="177" t="s">
        <v>184</v>
      </c>
      <c r="B311" s="170" t="s">
        <v>319</v>
      </c>
      <c r="C311" s="170" t="s">
        <v>153</v>
      </c>
      <c r="D311" s="171" t="s">
        <v>222</v>
      </c>
      <c r="E311" s="238" t="s">
        <v>32</v>
      </c>
      <c r="F311" s="240" t="s">
        <v>67</v>
      </c>
      <c r="G311" s="168" t="s">
        <v>568</v>
      </c>
      <c r="H311" s="238" t="s">
        <v>569</v>
      </c>
      <c r="I311" s="238" t="s">
        <v>553</v>
      </c>
      <c r="J311" s="288" t="s">
        <v>553</v>
      </c>
      <c r="K311" s="174" t="s">
        <v>362</v>
      </c>
      <c r="L311" s="178"/>
      <c r="M311" s="178"/>
      <c r="N311" s="181" t="str">
        <f>IF(OR(Tabla3[[#This Row],[META PROGRAMADA]]="",Tabla3[[#This Row],[META ALCANZADA]]=""),"",Tabla3[[#This Row],[META ALCANZADA]]/Tabla3[[#This Row],[META PROGRAMADA]])</f>
        <v/>
      </c>
      <c r="O311" s="332">
        <v>2490437344</v>
      </c>
      <c r="P311" s="175"/>
      <c r="Q311" s="181" t="str">
        <f>IF(OR(Tabla3[[#This Row],[META PROGRAMADA2]]="",Tabla3[[#This Row],[META ALCANZADA2]]=""),"",Tabla3[[#This Row],[META ALCANZADA2]]/Tabla3[[#This Row],[META PROGRAMADA2]])</f>
        <v/>
      </c>
      <c r="R311" s="179"/>
      <c r="S311" s="145"/>
      <c r="T311" s="181" t="str">
        <f>IF(OR(Tabla3[[#This Row],[META PROGRAMADA3]]="",Tabla3[[#This Row],[META ALCANZADA3]]=""),"",Tabla3[[#This Row],[META ALCANZADA3]]/Tabla3[[#This Row],[META PROGRAMADA3]])</f>
        <v/>
      </c>
      <c r="U311" s="179"/>
      <c r="V311" s="145"/>
      <c r="W311" s="181" t="str">
        <f>IF(OR(Tabla3[[#This Row],[META PROGRAMADA4]]="",Tabla3[[#This Row],[META ALCANZADA4]]=""),"",Tabla3[[#This Row],[META ALCANZADA4]]/Tabla3[[#This Row],[META PROGRAMADA4]])</f>
        <v/>
      </c>
      <c r="X311" s="17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64"/>
      <c r="BK311" s="164"/>
      <c r="BL311" s="164"/>
      <c r="BM311" s="164"/>
      <c r="BN311" s="164"/>
      <c r="BO311" s="164"/>
    </row>
    <row r="312" spans="1:67" s="165" customFormat="1" ht="58.5" customHeight="1" x14ac:dyDescent="0.2">
      <c r="A312" s="177" t="s">
        <v>184</v>
      </c>
      <c r="B312" s="170" t="s">
        <v>319</v>
      </c>
      <c r="C312" s="170" t="s">
        <v>153</v>
      </c>
      <c r="D312" s="171" t="s">
        <v>207</v>
      </c>
      <c r="E312" s="238" t="s">
        <v>910</v>
      </c>
      <c r="F312" s="240" t="s">
        <v>66</v>
      </c>
      <c r="G312" s="168" t="s">
        <v>568</v>
      </c>
      <c r="H312" s="238" t="s">
        <v>569</v>
      </c>
      <c r="I312" s="238" t="s">
        <v>553</v>
      </c>
      <c r="J312" s="288" t="s">
        <v>553</v>
      </c>
      <c r="K312" s="174"/>
      <c r="L312" s="178"/>
      <c r="M312" s="178"/>
      <c r="N312" s="181" t="str">
        <f>IF(OR(Tabla3[[#This Row],[META PROGRAMADA]]="",Tabla3[[#This Row],[META ALCANZADA]]=""),"",Tabla3[[#This Row],[META ALCANZADA]]/Tabla3[[#This Row],[META PROGRAMADA]])</f>
        <v/>
      </c>
      <c r="O312" s="332">
        <v>2786458844</v>
      </c>
      <c r="P312" s="175"/>
      <c r="Q312" s="181" t="str">
        <f>IF(OR(Tabla3[[#This Row],[META PROGRAMADA2]]="",Tabla3[[#This Row],[META ALCANZADA2]]=""),"",Tabla3[[#This Row],[META ALCANZADA2]]/Tabla3[[#This Row],[META PROGRAMADA2]])</f>
        <v/>
      </c>
      <c r="R312" s="179"/>
      <c r="S312" s="145"/>
      <c r="T312" s="181" t="str">
        <f>IF(OR(Tabla3[[#This Row],[META PROGRAMADA3]]="",Tabla3[[#This Row],[META ALCANZADA3]]=""),"",Tabla3[[#This Row],[META ALCANZADA3]]/Tabla3[[#This Row],[META PROGRAMADA3]])</f>
        <v/>
      </c>
      <c r="U312" s="179"/>
      <c r="V312" s="145"/>
      <c r="W312" s="181" t="str">
        <f>IF(OR(Tabla3[[#This Row],[META PROGRAMADA4]]="",Tabla3[[#This Row],[META ALCANZADA4]]=""),"",Tabla3[[#This Row],[META ALCANZADA4]]/Tabla3[[#This Row],[META PROGRAMADA4]])</f>
        <v/>
      </c>
      <c r="X312" s="174"/>
      <c r="Y312" s="164"/>
      <c r="Z312" s="164"/>
      <c r="AA312" s="164"/>
      <c r="AB312" s="164"/>
      <c r="AC312" s="164"/>
      <c r="AD312" s="164"/>
      <c r="AE312" s="164"/>
      <c r="AF312" s="164"/>
      <c r="AG312" s="164"/>
      <c r="AH312" s="164"/>
      <c r="AI312" s="164"/>
      <c r="AJ312" s="164"/>
      <c r="AK312" s="164"/>
      <c r="AL312" s="164"/>
      <c r="AM312" s="164"/>
      <c r="AN312" s="164"/>
      <c r="AO312" s="164"/>
      <c r="AP312" s="164"/>
      <c r="AQ312" s="164"/>
      <c r="AR312" s="164"/>
      <c r="AS312" s="164"/>
      <c r="AT312" s="164"/>
      <c r="AU312" s="164"/>
      <c r="AV312" s="164"/>
      <c r="AW312" s="164"/>
      <c r="AX312" s="164"/>
      <c r="AY312" s="164"/>
      <c r="AZ312" s="164"/>
      <c r="BA312" s="164"/>
      <c r="BB312" s="164"/>
      <c r="BC312" s="164"/>
      <c r="BD312" s="164"/>
      <c r="BE312" s="164"/>
      <c r="BF312" s="164"/>
      <c r="BG312" s="164"/>
      <c r="BH312" s="164"/>
      <c r="BI312" s="164"/>
      <c r="BJ312" s="164"/>
      <c r="BK312" s="164"/>
      <c r="BL312" s="164"/>
      <c r="BM312" s="164"/>
      <c r="BN312" s="164"/>
      <c r="BO312" s="164"/>
    </row>
    <row r="313" spans="1:67" s="165" customFormat="1" ht="58.5" customHeight="1" x14ac:dyDescent="0.2">
      <c r="A313" s="177" t="s">
        <v>184</v>
      </c>
      <c r="B313" s="170" t="s">
        <v>319</v>
      </c>
      <c r="C313" s="170" t="s">
        <v>153</v>
      </c>
      <c r="D313" s="171" t="s">
        <v>215</v>
      </c>
      <c r="E313" s="238" t="s">
        <v>911</v>
      </c>
      <c r="F313" s="240" t="s">
        <v>66</v>
      </c>
      <c r="G313" s="168" t="s">
        <v>568</v>
      </c>
      <c r="H313" s="238" t="s">
        <v>569</v>
      </c>
      <c r="I313" s="238" t="s">
        <v>553</v>
      </c>
      <c r="J313" s="288" t="s">
        <v>553</v>
      </c>
      <c r="K313" s="174"/>
      <c r="L313" s="178"/>
      <c r="M313" s="178"/>
      <c r="N313" s="181" t="str">
        <f>IF(OR(Tabla3[[#This Row],[META PROGRAMADA]]="",Tabla3[[#This Row],[META ALCANZADA]]=""),"",Tabla3[[#This Row],[META ALCANZADA]]/Tabla3[[#This Row],[META PROGRAMADA]])</f>
        <v/>
      </c>
      <c r="O313" s="332">
        <v>134074386776</v>
      </c>
      <c r="P313" s="175"/>
      <c r="Q313" s="181" t="str">
        <f>IF(OR(Tabla3[[#This Row],[META PROGRAMADA2]]="",Tabla3[[#This Row],[META ALCANZADA2]]=""),"",Tabla3[[#This Row],[META ALCANZADA2]]/Tabla3[[#This Row],[META PROGRAMADA2]])</f>
        <v/>
      </c>
      <c r="R313" s="179"/>
      <c r="S313" s="145"/>
      <c r="T313" s="181" t="str">
        <f>IF(OR(Tabla3[[#This Row],[META PROGRAMADA3]]="",Tabla3[[#This Row],[META ALCANZADA3]]=""),"",Tabla3[[#This Row],[META ALCANZADA3]]/Tabla3[[#This Row],[META PROGRAMADA3]])</f>
        <v/>
      </c>
      <c r="U313" s="179"/>
      <c r="V313" s="145"/>
      <c r="W313" s="181" t="str">
        <f>IF(OR(Tabla3[[#This Row],[META PROGRAMADA4]]="",Tabla3[[#This Row],[META ALCANZADA4]]=""),"",Tabla3[[#This Row],[META ALCANZADA4]]/Tabla3[[#This Row],[META PROGRAMADA4]])</f>
        <v/>
      </c>
      <c r="X313" s="174"/>
      <c r="Y313" s="164"/>
      <c r="Z313" s="164"/>
      <c r="AA313" s="164"/>
      <c r="AB313" s="164"/>
      <c r="AC313" s="164"/>
      <c r="AD313" s="164"/>
      <c r="AE313" s="164"/>
      <c r="AF313" s="164"/>
      <c r="AG313" s="164"/>
      <c r="AH313" s="164"/>
      <c r="AI313" s="164"/>
      <c r="AJ313" s="164"/>
      <c r="AK313" s="164"/>
      <c r="AL313" s="164"/>
      <c r="AM313" s="164"/>
      <c r="AN313" s="164"/>
      <c r="AO313" s="164"/>
      <c r="AP313" s="164"/>
      <c r="AQ313" s="164"/>
      <c r="AR313" s="164"/>
      <c r="AS313" s="164"/>
      <c r="AT313" s="164"/>
      <c r="AU313" s="164"/>
      <c r="AV313" s="164"/>
      <c r="AW313" s="164"/>
      <c r="AX313" s="164"/>
      <c r="AY313" s="164"/>
      <c r="AZ313" s="164"/>
      <c r="BA313" s="164"/>
      <c r="BB313" s="164"/>
      <c r="BC313" s="164"/>
      <c r="BD313" s="164"/>
      <c r="BE313" s="164"/>
      <c r="BF313" s="164"/>
      <c r="BG313" s="164"/>
      <c r="BH313" s="164"/>
      <c r="BI313" s="164"/>
      <c r="BJ313" s="164"/>
      <c r="BK313" s="164"/>
      <c r="BL313" s="164"/>
      <c r="BM313" s="164"/>
      <c r="BN313" s="164"/>
      <c r="BO313" s="164"/>
    </row>
    <row r="314" spans="1:67" s="165" customFormat="1" ht="58.5" customHeight="1" x14ac:dyDescent="0.2">
      <c r="A314" s="177" t="s">
        <v>184</v>
      </c>
      <c r="B314" s="170" t="s">
        <v>319</v>
      </c>
      <c r="C314" s="170" t="s">
        <v>153</v>
      </c>
      <c r="D314" s="171" t="s">
        <v>221</v>
      </c>
      <c r="E314" s="238" t="s">
        <v>867</v>
      </c>
      <c r="F314" s="240" t="s">
        <v>67</v>
      </c>
      <c r="G314" s="168" t="s">
        <v>568</v>
      </c>
      <c r="H314" s="238" t="s">
        <v>569</v>
      </c>
      <c r="I314" s="238" t="s">
        <v>553</v>
      </c>
      <c r="J314" s="288" t="s">
        <v>553</v>
      </c>
      <c r="K314" s="174"/>
      <c r="L314" s="178"/>
      <c r="M314" s="178"/>
      <c r="N314" s="181" t="str">
        <f>IF(OR(Tabla3[[#This Row],[META PROGRAMADA]]="",Tabla3[[#This Row],[META ALCANZADA]]=""),"",Tabla3[[#This Row],[META ALCANZADA]]/Tabla3[[#This Row],[META PROGRAMADA]])</f>
        <v/>
      </c>
      <c r="O314" s="332">
        <v>1130540405</v>
      </c>
      <c r="P314" s="175"/>
      <c r="Q314" s="181" t="str">
        <f>IF(OR(Tabla3[[#This Row],[META PROGRAMADA2]]="",Tabla3[[#This Row],[META ALCANZADA2]]=""),"",Tabla3[[#This Row],[META ALCANZADA2]]/Tabla3[[#This Row],[META PROGRAMADA2]])</f>
        <v/>
      </c>
      <c r="R314" s="179"/>
      <c r="S314" s="145"/>
      <c r="T314" s="181" t="str">
        <f>IF(OR(Tabla3[[#This Row],[META PROGRAMADA3]]="",Tabla3[[#This Row],[META ALCANZADA3]]=""),"",Tabla3[[#This Row],[META ALCANZADA3]]/Tabla3[[#This Row],[META PROGRAMADA3]])</f>
        <v/>
      </c>
      <c r="U314" s="179"/>
      <c r="V314" s="145"/>
      <c r="W314" s="181" t="str">
        <f>IF(OR(Tabla3[[#This Row],[META PROGRAMADA4]]="",Tabla3[[#This Row],[META ALCANZADA4]]=""),"",Tabla3[[#This Row],[META ALCANZADA4]]/Tabla3[[#This Row],[META PROGRAMADA4]])</f>
        <v/>
      </c>
      <c r="X314" s="17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c r="BJ314" s="164"/>
      <c r="BK314" s="164"/>
      <c r="BL314" s="164"/>
      <c r="BM314" s="164"/>
      <c r="BN314" s="164"/>
      <c r="BO314" s="164"/>
    </row>
    <row r="315" spans="1:67" s="165" customFormat="1" ht="58.5" customHeight="1" x14ac:dyDescent="0.2">
      <c r="A315" s="177" t="s">
        <v>184</v>
      </c>
      <c r="B315" s="170" t="s">
        <v>319</v>
      </c>
      <c r="C315" s="170" t="s">
        <v>153</v>
      </c>
      <c r="D315" s="230" t="s">
        <v>218</v>
      </c>
      <c r="E315" s="238" t="s">
        <v>34</v>
      </c>
      <c r="F315" s="240" t="s">
        <v>67</v>
      </c>
      <c r="G315" s="168" t="s">
        <v>568</v>
      </c>
      <c r="H315" s="238" t="s">
        <v>569</v>
      </c>
      <c r="I315" s="238" t="s">
        <v>553</v>
      </c>
      <c r="J315" s="288" t="s">
        <v>553</v>
      </c>
      <c r="K315" s="174"/>
      <c r="L315" s="178"/>
      <c r="M315" s="178"/>
      <c r="N315" s="181" t="str">
        <f>IF(OR(Tabla3[[#This Row],[META PROGRAMADA]]="",Tabla3[[#This Row],[META ALCANZADA]]=""),"",Tabla3[[#This Row],[META ALCANZADA]]/Tabla3[[#This Row],[META PROGRAMADA]])</f>
        <v/>
      </c>
      <c r="O315" s="332">
        <v>151262708</v>
      </c>
      <c r="P315" s="175"/>
      <c r="Q315" s="181" t="str">
        <f>IF(OR(Tabla3[[#This Row],[META PROGRAMADA2]]="",Tabla3[[#This Row],[META ALCANZADA2]]=""),"",Tabla3[[#This Row],[META ALCANZADA2]]/Tabla3[[#This Row],[META PROGRAMADA2]])</f>
        <v/>
      </c>
      <c r="R315" s="179"/>
      <c r="S315" s="145"/>
      <c r="T315" s="181" t="str">
        <f>IF(OR(Tabla3[[#This Row],[META PROGRAMADA3]]="",Tabla3[[#This Row],[META ALCANZADA3]]=""),"",Tabla3[[#This Row],[META ALCANZADA3]]/Tabla3[[#This Row],[META PROGRAMADA3]])</f>
        <v/>
      </c>
      <c r="U315" s="179"/>
      <c r="V315" s="145"/>
      <c r="W315" s="181" t="str">
        <f>IF(OR(Tabla3[[#This Row],[META PROGRAMADA4]]="",Tabla3[[#This Row],[META ALCANZADA4]]=""),"",Tabla3[[#This Row],[META ALCANZADA4]]/Tabla3[[#This Row],[META PROGRAMADA4]])</f>
        <v/>
      </c>
      <c r="X315" s="174"/>
      <c r="Y315" s="164"/>
      <c r="Z315" s="164"/>
      <c r="AA315" s="164"/>
      <c r="AB315" s="164"/>
      <c r="AC315" s="164"/>
      <c r="AD315" s="164"/>
      <c r="AE315" s="164"/>
      <c r="AF315" s="164"/>
      <c r="AG315" s="164"/>
      <c r="AH315" s="164"/>
      <c r="AI315" s="164"/>
      <c r="AJ315" s="164"/>
      <c r="AK315" s="164"/>
      <c r="AL315" s="164"/>
      <c r="AM315" s="164"/>
      <c r="AN315" s="164"/>
      <c r="AO315" s="164"/>
      <c r="AP315" s="164"/>
      <c r="AQ315" s="164"/>
      <c r="AR315" s="164"/>
      <c r="AS315" s="164"/>
      <c r="AT315" s="164"/>
      <c r="AU315" s="164"/>
      <c r="AV315" s="164"/>
      <c r="AW315" s="164"/>
      <c r="AX315" s="164"/>
      <c r="AY315" s="164"/>
      <c r="AZ315" s="164"/>
      <c r="BA315" s="164"/>
      <c r="BB315" s="164"/>
      <c r="BC315" s="164"/>
      <c r="BD315" s="164"/>
      <c r="BE315" s="164"/>
      <c r="BF315" s="164"/>
      <c r="BG315" s="164"/>
      <c r="BH315" s="164"/>
      <c r="BI315" s="164"/>
      <c r="BJ315" s="164"/>
      <c r="BK315" s="164"/>
      <c r="BL315" s="164"/>
      <c r="BM315" s="164"/>
      <c r="BN315" s="164"/>
      <c r="BO315" s="164"/>
    </row>
    <row r="316" spans="1:67" s="165" customFormat="1" ht="58.5" customHeight="1" x14ac:dyDescent="0.2">
      <c r="A316" s="177" t="s">
        <v>184</v>
      </c>
      <c r="B316" s="170" t="s">
        <v>319</v>
      </c>
      <c r="C316" s="170" t="s">
        <v>153</v>
      </c>
      <c r="D316" s="171" t="s">
        <v>223</v>
      </c>
      <c r="E316" s="238" t="s">
        <v>864</v>
      </c>
      <c r="F316" s="240" t="s">
        <v>69</v>
      </c>
      <c r="G316" s="168" t="s">
        <v>570</v>
      </c>
      <c r="H316" s="238" t="s">
        <v>571</v>
      </c>
      <c r="I316" s="238" t="s">
        <v>553</v>
      </c>
      <c r="J316" s="333" t="s">
        <v>239</v>
      </c>
      <c r="K316" s="174"/>
      <c r="L316" s="178"/>
      <c r="M316" s="178"/>
      <c r="N316" s="181" t="str">
        <f>IF(OR(Tabla3[[#This Row],[META PROGRAMADA]]="",Tabla3[[#This Row],[META ALCANZADA]]=""),"",Tabla3[[#This Row],[META ALCANZADA]]/Tabla3[[#This Row],[META PROGRAMADA]])</f>
        <v/>
      </c>
      <c r="O316" s="332">
        <v>29278930312</v>
      </c>
      <c r="P316" s="175"/>
      <c r="Q316" s="181" t="str">
        <f>IF(OR(Tabla3[[#This Row],[META PROGRAMADA2]]="",Tabla3[[#This Row],[META ALCANZADA2]]=""),"",Tabla3[[#This Row],[META ALCANZADA2]]/Tabla3[[#This Row],[META PROGRAMADA2]])</f>
        <v/>
      </c>
      <c r="R316" s="179"/>
      <c r="S316" s="145"/>
      <c r="T316" s="181" t="str">
        <f>IF(OR(Tabla3[[#This Row],[META PROGRAMADA3]]="",Tabla3[[#This Row],[META ALCANZADA3]]=""),"",Tabla3[[#This Row],[META ALCANZADA3]]/Tabla3[[#This Row],[META PROGRAMADA3]])</f>
        <v/>
      </c>
      <c r="U316" s="179"/>
      <c r="V316" s="145"/>
      <c r="W316" s="181" t="str">
        <f>IF(OR(Tabla3[[#This Row],[META PROGRAMADA4]]="",Tabla3[[#This Row],[META ALCANZADA4]]=""),"",Tabla3[[#This Row],[META ALCANZADA4]]/Tabla3[[#This Row],[META PROGRAMADA4]])</f>
        <v/>
      </c>
      <c r="X316" s="174"/>
      <c r="Y316" s="164"/>
      <c r="Z316" s="164"/>
      <c r="AA316" s="164"/>
      <c r="AB316" s="164"/>
      <c r="AC316" s="164"/>
      <c r="AD316" s="164"/>
      <c r="AE316" s="164"/>
      <c r="AF316" s="164"/>
      <c r="AG316" s="164"/>
      <c r="AH316" s="164"/>
      <c r="AI316" s="164"/>
      <c r="AJ316" s="164"/>
      <c r="AK316" s="164"/>
      <c r="AL316" s="164"/>
      <c r="AM316" s="164"/>
      <c r="AN316" s="164"/>
      <c r="AO316" s="164"/>
      <c r="AP316" s="164"/>
      <c r="AQ316" s="164"/>
      <c r="AR316" s="164"/>
      <c r="AS316" s="164"/>
      <c r="AT316" s="164"/>
      <c r="AU316" s="164"/>
      <c r="AV316" s="164"/>
      <c r="AW316" s="164"/>
      <c r="AX316" s="164"/>
      <c r="AY316" s="164"/>
      <c r="AZ316" s="164"/>
      <c r="BA316" s="164"/>
      <c r="BB316" s="164"/>
      <c r="BC316" s="164"/>
      <c r="BD316" s="164"/>
      <c r="BE316" s="164"/>
      <c r="BF316" s="164"/>
      <c r="BG316" s="164"/>
      <c r="BH316" s="164"/>
      <c r="BI316" s="164"/>
      <c r="BJ316" s="164"/>
      <c r="BK316" s="164"/>
      <c r="BL316" s="164"/>
      <c r="BM316" s="164"/>
      <c r="BN316" s="164"/>
      <c r="BO316" s="164"/>
    </row>
    <row r="317" spans="1:67" s="165" customFormat="1" ht="58.5" customHeight="1" x14ac:dyDescent="0.2">
      <c r="A317" s="177" t="s">
        <v>184</v>
      </c>
      <c r="B317" s="170" t="s">
        <v>319</v>
      </c>
      <c r="C317" s="170" t="s">
        <v>153</v>
      </c>
      <c r="D317" s="171" t="s">
        <v>207</v>
      </c>
      <c r="E317" s="238" t="s">
        <v>910</v>
      </c>
      <c r="F317" s="240" t="s">
        <v>67</v>
      </c>
      <c r="G317" s="168" t="s">
        <v>570</v>
      </c>
      <c r="H317" s="238" t="s">
        <v>571</v>
      </c>
      <c r="I317" s="238" t="s">
        <v>553</v>
      </c>
      <c r="J317" s="333" t="s">
        <v>239</v>
      </c>
      <c r="K317" s="174"/>
      <c r="L317" s="178"/>
      <c r="M317" s="178"/>
      <c r="N317" s="181" t="str">
        <f>IF(OR(Tabla3[[#This Row],[META PROGRAMADA]]="",Tabla3[[#This Row],[META ALCANZADA]]=""),"",Tabla3[[#This Row],[META ALCANZADA]]/Tabla3[[#This Row],[META PROGRAMADA]])</f>
        <v/>
      </c>
      <c r="O317" s="332">
        <v>59221654000</v>
      </c>
      <c r="P317" s="175"/>
      <c r="Q317" s="181" t="str">
        <f>IF(OR(Tabla3[[#This Row],[META PROGRAMADA2]]="",Tabla3[[#This Row],[META ALCANZADA2]]=""),"",Tabla3[[#This Row],[META ALCANZADA2]]/Tabla3[[#This Row],[META PROGRAMADA2]])</f>
        <v/>
      </c>
      <c r="R317" s="179"/>
      <c r="S317" s="145"/>
      <c r="T317" s="181" t="str">
        <f>IF(OR(Tabla3[[#This Row],[META PROGRAMADA3]]="",Tabla3[[#This Row],[META ALCANZADA3]]=""),"",Tabla3[[#This Row],[META ALCANZADA3]]/Tabla3[[#This Row],[META PROGRAMADA3]])</f>
        <v/>
      </c>
      <c r="U317" s="179"/>
      <c r="V317" s="145"/>
      <c r="W317" s="181" t="str">
        <f>IF(OR(Tabla3[[#This Row],[META PROGRAMADA4]]="",Tabla3[[#This Row],[META ALCANZADA4]]=""),"",Tabla3[[#This Row],[META ALCANZADA4]]/Tabla3[[#This Row],[META PROGRAMADA4]])</f>
        <v/>
      </c>
      <c r="X317" s="174"/>
      <c r="Y317" s="164"/>
      <c r="Z317" s="164"/>
      <c r="AA317" s="164"/>
      <c r="AB317" s="164"/>
      <c r="AC317" s="164"/>
      <c r="AD317" s="164"/>
      <c r="AE317" s="164"/>
      <c r="AF317" s="164"/>
      <c r="AG317" s="164"/>
      <c r="AH317" s="164"/>
      <c r="AI317" s="164"/>
      <c r="AJ317" s="164"/>
      <c r="AK317" s="164"/>
      <c r="AL317" s="164"/>
      <c r="AM317" s="164"/>
      <c r="AN317" s="164"/>
      <c r="AO317" s="164"/>
      <c r="AP317" s="164"/>
      <c r="AQ317" s="164"/>
      <c r="AR317" s="164"/>
      <c r="AS317" s="164"/>
      <c r="AT317" s="164"/>
      <c r="AU317" s="164"/>
      <c r="AV317" s="164"/>
      <c r="AW317" s="164"/>
      <c r="AX317" s="164"/>
      <c r="AY317" s="164"/>
      <c r="AZ317" s="164"/>
      <c r="BA317" s="164"/>
      <c r="BB317" s="164"/>
      <c r="BC317" s="164"/>
      <c r="BD317" s="164"/>
      <c r="BE317" s="164"/>
      <c r="BF317" s="164"/>
      <c r="BG317" s="164"/>
      <c r="BH317" s="164"/>
      <c r="BI317" s="164"/>
      <c r="BJ317" s="164"/>
      <c r="BK317" s="164"/>
      <c r="BL317" s="164"/>
      <c r="BM317" s="164"/>
      <c r="BN317" s="164"/>
      <c r="BO317" s="164"/>
    </row>
    <row r="318" spans="1:67" s="165" customFormat="1" ht="58.5" customHeight="1" x14ac:dyDescent="0.2">
      <c r="A318" s="177" t="s">
        <v>184</v>
      </c>
      <c r="B318" s="170" t="s">
        <v>319</v>
      </c>
      <c r="C318" s="170" t="s">
        <v>153</v>
      </c>
      <c r="D318" s="171" t="s">
        <v>221</v>
      </c>
      <c r="E318" s="238" t="s">
        <v>867</v>
      </c>
      <c r="F318" s="240" t="s">
        <v>67</v>
      </c>
      <c r="G318" s="168" t="s">
        <v>570</v>
      </c>
      <c r="H318" s="238" t="s">
        <v>571</v>
      </c>
      <c r="I318" s="238" t="s">
        <v>553</v>
      </c>
      <c r="J318" s="333" t="s">
        <v>239</v>
      </c>
      <c r="K318" s="174"/>
      <c r="L318" s="178"/>
      <c r="M318" s="178"/>
      <c r="N318" s="181" t="str">
        <f>IF(OR(Tabla3[[#This Row],[META PROGRAMADA]]="",Tabla3[[#This Row],[META ALCANZADA]]=""),"",Tabla3[[#This Row],[META ALCANZADA]]/Tabla3[[#This Row],[META PROGRAMADA]])</f>
        <v/>
      </c>
      <c r="O318" s="332">
        <v>14000000000</v>
      </c>
      <c r="P318" s="175"/>
      <c r="Q318" s="181" t="str">
        <f>IF(OR(Tabla3[[#This Row],[META PROGRAMADA2]]="",Tabla3[[#This Row],[META ALCANZADA2]]=""),"",Tabla3[[#This Row],[META ALCANZADA2]]/Tabla3[[#This Row],[META PROGRAMADA2]])</f>
        <v/>
      </c>
      <c r="R318" s="179"/>
      <c r="S318" s="145"/>
      <c r="T318" s="181" t="str">
        <f>IF(OR(Tabla3[[#This Row],[META PROGRAMADA3]]="",Tabla3[[#This Row],[META ALCANZADA3]]=""),"",Tabla3[[#This Row],[META ALCANZADA3]]/Tabla3[[#This Row],[META PROGRAMADA3]])</f>
        <v/>
      </c>
      <c r="U318" s="179"/>
      <c r="V318" s="145"/>
      <c r="W318" s="181" t="str">
        <f>IF(OR(Tabla3[[#This Row],[META PROGRAMADA4]]="",Tabla3[[#This Row],[META ALCANZADA4]]=""),"",Tabla3[[#This Row],[META ALCANZADA4]]/Tabla3[[#This Row],[META PROGRAMADA4]])</f>
        <v/>
      </c>
      <c r="X318" s="174"/>
      <c r="Y318" s="164"/>
      <c r="Z318" s="164"/>
      <c r="AA318" s="164"/>
      <c r="AB318" s="164"/>
      <c r="AC318" s="164"/>
      <c r="AD318" s="164"/>
      <c r="AE318" s="164"/>
      <c r="AF318" s="164"/>
      <c r="AG318" s="164"/>
      <c r="AH318" s="164"/>
      <c r="AI318" s="164"/>
      <c r="AJ318" s="164"/>
      <c r="AK318" s="164"/>
      <c r="AL318" s="164"/>
      <c r="AM318" s="164"/>
      <c r="AN318" s="164"/>
      <c r="AO318" s="164"/>
      <c r="AP318" s="164"/>
      <c r="AQ318" s="164"/>
      <c r="AR318" s="164"/>
      <c r="AS318" s="164"/>
      <c r="AT318" s="164"/>
      <c r="AU318" s="164"/>
      <c r="AV318" s="164"/>
      <c r="AW318" s="164"/>
      <c r="AX318" s="164"/>
      <c r="AY318" s="164"/>
      <c r="AZ318" s="164"/>
      <c r="BA318" s="164"/>
      <c r="BB318" s="164"/>
      <c r="BC318" s="164"/>
      <c r="BD318" s="164"/>
      <c r="BE318" s="164"/>
      <c r="BF318" s="164"/>
      <c r="BG318" s="164"/>
      <c r="BH318" s="164"/>
      <c r="BI318" s="164"/>
      <c r="BJ318" s="164"/>
      <c r="BK318" s="164"/>
      <c r="BL318" s="164"/>
      <c r="BM318" s="164"/>
      <c r="BN318" s="164"/>
      <c r="BO318" s="164"/>
    </row>
    <row r="319" spans="1:67" s="165" customFormat="1" ht="58.5" customHeight="1" x14ac:dyDescent="0.2">
      <c r="A319" s="177" t="s">
        <v>184</v>
      </c>
      <c r="B319" s="170" t="s">
        <v>319</v>
      </c>
      <c r="C319" s="170" t="s">
        <v>153</v>
      </c>
      <c r="D319" s="171" t="s">
        <v>215</v>
      </c>
      <c r="E319" s="238" t="s">
        <v>911</v>
      </c>
      <c r="F319" s="240" t="s">
        <v>66</v>
      </c>
      <c r="G319" s="168" t="s">
        <v>570</v>
      </c>
      <c r="H319" s="238" t="s">
        <v>571</v>
      </c>
      <c r="I319" s="238" t="s">
        <v>553</v>
      </c>
      <c r="J319" s="333" t="s">
        <v>239</v>
      </c>
      <c r="K319" s="174"/>
      <c r="L319" s="178"/>
      <c r="M319" s="178"/>
      <c r="N319" s="181" t="str">
        <f>IF(OR(Tabla3[[#This Row],[META PROGRAMADA]]="",Tabla3[[#This Row],[META ALCANZADA]]=""),"",Tabla3[[#This Row],[META ALCANZADA]]/Tabla3[[#This Row],[META PROGRAMADA]])</f>
        <v/>
      </c>
      <c r="O319" s="332">
        <v>351664063000</v>
      </c>
      <c r="P319" s="175"/>
      <c r="Q319" s="181" t="str">
        <f>IF(OR(Tabla3[[#This Row],[META PROGRAMADA2]]="",Tabla3[[#This Row],[META ALCANZADA2]]=""),"",Tabla3[[#This Row],[META ALCANZADA2]]/Tabla3[[#This Row],[META PROGRAMADA2]])</f>
        <v/>
      </c>
      <c r="R319" s="179"/>
      <c r="S319" s="145"/>
      <c r="T319" s="181" t="str">
        <f>IF(OR(Tabla3[[#This Row],[META PROGRAMADA3]]="",Tabla3[[#This Row],[META ALCANZADA3]]=""),"",Tabla3[[#This Row],[META ALCANZADA3]]/Tabla3[[#This Row],[META PROGRAMADA3]])</f>
        <v/>
      </c>
      <c r="U319" s="179"/>
      <c r="V319" s="145"/>
      <c r="W319" s="181" t="str">
        <f>IF(OR(Tabla3[[#This Row],[META PROGRAMADA4]]="",Tabla3[[#This Row],[META ALCANZADA4]]=""),"",Tabla3[[#This Row],[META ALCANZADA4]]/Tabla3[[#This Row],[META PROGRAMADA4]])</f>
        <v/>
      </c>
      <c r="X319" s="17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64"/>
      <c r="AU319" s="164"/>
      <c r="AV319" s="164"/>
      <c r="AW319" s="164"/>
      <c r="AX319" s="164"/>
      <c r="AY319" s="164"/>
      <c r="AZ319" s="164"/>
      <c r="BA319" s="164"/>
      <c r="BB319" s="164"/>
      <c r="BC319" s="164"/>
      <c r="BD319" s="164"/>
      <c r="BE319" s="164"/>
      <c r="BF319" s="164"/>
      <c r="BG319" s="164"/>
      <c r="BH319" s="164"/>
      <c r="BI319" s="164"/>
      <c r="BJ319" s="164"/>
      <c r="BK319" s="164"/>
      <c r="BL319" s="164"/>
      <c r="BM319" s="164"/>
      <c r="BN319" s="164"/>
      <c r="BO319" s="164"/>
    </row>
    <row r="320" spans="1:67" s="165" customFormat="1" ht="58.5" customHeight="1" x14ac:dyDescent="0.2">
      <c r="A320" s="177" t="s">
        <v>184</v>
      </c>
      <c r="B320" s="170" t="s">
        <v>319</v>
      </c>
      <c r="C320" s="170" t="s">
        <v>153</v>
      </c>
      <c r="D320" s="171" t="s">
        <v>207</v>
      </c>
      <c r="E320" s="238" t="s">
        <v>868</v>
      </c>
      <c r="F320" s="240" t="s">
        <v>67</v>
      </c>
      <c r="G320" s="168" t="s">
        <v>570</v>
      </c>
      <c r="H320" s="238" t="s">
        <v>571</v>
      </c>
      <c r="I320" s="238" t="s">
        <v>553</v>
      </c>
      <c r="J320" s="333" t="s">
        <v>239</v>
      </c>
      <c r="K320" s="174"/>
      <c r="L320" s="178"/>
      <c r="M320" s="178"/>
      <c r="N320" s="181" t="str">
        <f>IF(OR(Tabla3[[#This Row],[META PROGRAMADA]]="",Tabla3[[#This Row],[META ALCANZADA]]=""),"",Tabla3[[#This Row],[META ALCANZADA]]/Tabla3[[#This Row],[META PROGRAMADA]])</f>
        <v/>
      </c>
      <c r="O320" s="332">
        <v>7623999495</v>
      </c>
      <c r="P320" s="175"/>
      <c r="Q320" s="181" t="str">
        <f>IF(OR(Tabla3[[#This Row],[META PROGRAMADA2]]="",Tabla3[[#This Row],[META ALCANZADA2]]=""),"",Tabla3[[#This Row],[META ALCANZADA2]]/Tabla3[[#This Row],[META PROGRAMADA2]])</f>
        <v/>
      </c>
      <c r="R320" s="179"/>
      <c r="S320" s="145"/>
      <c r="T320" s="181" t="str">
        <f>IF(OR(Tabla3[[#This Row],[META PROGRAMADA3]]="",Tabla3[[#This Row],[META ALCANZADA3]]=""),"",Tabla3[[#This Row],[META ALCANZADA3]]/Tabla3[[#This Row],[META PROGRAMADA3]])</f>
        <v/>
      </c>
      <c r="U320" s="179"/>
      <c r="V320" s="145"/>
      <c r="W320" s="181" t="str">
        <f>IF(OR(Tabla3[[#This Row],[META PROGRAMADA4]]="",Tabla3[[#This Row],[META ALCANZADA4]]=""),"",Tabla3[[#This Row],[META ALCANZADA4]]/Tabla3[[#This Row],[META PROGRAMADA4]])</f>
        <v/>
      </c>
      <c r="X320" s="174"/>
      <c r="Y320" s="164"/>
      <c r="Z320" s="164"/>
      <c r="AA320" s="164"/>
      <c r="AB320" s="164"/>
      <c r="AC320" s="164"/>
      <c r="AD320" s="164"/>
      <c r="AE320" s="164"/>
      <c r="AF320" s="164"/>
      <c r="AG320" s="164"/>
      <c r="AH320" s="164"/>
      <c r="AI320" s="164"/>
      <c r="AJ320" s="164"/>
      <c r="AK320" s="164"/>
      <c r="AL320" s="164"/>
      <c r="AM320" s="164"/>
      <c r="AN320" s="164"/>
      <c r="AO320" s="164"/>
      <c r="AP320" s="164"/>
      <c r="AQ320" s="164"/>
      <c r="AR320" s="164"/>
      <c r="AS320" s="164"/>
      <c r="AT320" s="164"/>
      <c r="AU320" s="164"/>
      <c r="AV320" s="164"/>
      <c r="AW320" s="164"/>
      <c r="AX320" s="164"/>
      <c r="AY320" s="164"/>
      <c r="AZ320" s="164"/>
      <c r="BA320" s="164"/>
      <c r="BB320" s="164"/>
      <c r="BC320" s="164"/>
      <c r="BD320" s="164"/>
      <c r="BE320" s="164"/>
      <c r="BF320" s="164"/>
      <c r="BG320" s="164"/>
      <c r="BH320" s="164"/>
      <c r="BI320" s="164"/>
      <c r="BJ320" s="164"/>
      <c r="BK320" s="164"/>
      <c r="BL320" s="164"/>
      <c r="BM320" s="164"/>
      <c r="BN320" s="164"/>
      <c r="BO320" s="164"/>
    </row>
    <row r="321" spans="1:67" s="165" customFormat="1" ht="58.5" customHeight="1" x14ac:dyDescent="0.2">
      <c r="A321" s="177" t="s">
        <v>184</v>
      </c>
      <c r="B321" s="170" t="s">
        <v>319</v>
      </c>
      <c r="C321" s="170" t="s">
        <v>153</v>
      </c>
      <c r="D321" s="230" t="s">
        <v>206</v>
      </c>
      <c r="E321" s="238" t="s">
        <v>866</v>
      </c>
      <c r="F321" s="240" t="s">
        <v>66</v>
      </c>
      <c r="G321" s="168" t="s">
        <v>570</v>
      </c>
      <c r="H321" s="238" t="s">
        <v>571</v>
      </c>
      <c r="I321" s="238" t="s">
        <v>553</v>
      </c>
      <c r="J321" s="333" t="s">
        <v>239</v>
      </c>
      <c r="K321" s="174"/>
      <c r="L321" s="178"/>
      <c r="M321" s="178"/>
      <c r="N321" s="181" t="str">
        <f>IF(OR(Tabla3[[#This Row],[META PROGRAMADA]]="",Tabla3[[#This Row],[META ALCANZADA]]=""),"",Tabla3[[#This Row],[META ALCANZADA]]/Tabla3[[#This Row],[META PROGRAMADA]])</f>
        <v/>
      </c>
      <c r="O321" s="332">
        <v>7420000000</v>
      </c>
      <c r="P321" s="175"/>
      <c r="Q321" s="181" t="str">
        <f>IF(OR(Tabla3[[#This Row],[META PROGRAMADA2]]="",Tabla3[[#This Row],[META ALCANZADA2]]=""),"",Tabla3[[#This Row],[META ALCANZADA2]]/Tabla3[[#This Row],[META PROGRAMADA2]])</f>
        <v/>
      </c>
      <c r="R321" s="179"/>
      <c r="S321" s="145"/>
      <c r="T321" s="181" t="str">
        <f>IF(OR(Tabla3[[#This Row],[META PROGRAMADA3]]="",Tabla3[[#This Row],[META ALCANZADA3]]=""),"",Tabla3[[#This Row],[META ALCANZADA3]]/Tabla3[[#This Row],[META PROGRAMADA3]])</f>
        <v/>
      </c>
      <c r="U321" s="179"/>
      <c r="V321" s="145"/>
      <c r="W321" s="181" t="str">
        <f>IF(OR(Tabla3[[#This Row],[META PROGRAMADA4]]="",Tabla3[[#This Row],[META ALCANZADA4]]=""),"",Tabla3[[#This Row],[META ALCANZADA4]]/Tabla3[[#This Row],[META PROGRAMADA4]])</f>
        <v/>
      </c>
      <c r="X321" s="174"/>
      <c r="Y321" s="164"/>
      <c r="Z321" s="164"/>
      <c r="AA321" s="164"/>
      <c r="AB321" s="164"/>
      <c r="AC321" s="164"/>
      <c r="AD321" s="164"/>
      <c r="AE321" s="164"/>
      <c r="AF321" s="164"/>
      <c r="AG321" s="164"/>
      <c r="AH321" s="164"/>
      <c r="AI321" s="164"/>
      <c r="AJ321" s="164"/>
      <c r="AK321" s="164"/>
      <c r="AL321" s="164"/>
      <c r="AM321" s="164"/>
      <c r="AN321" s="164"/>
      <c r="AO321" s="164"/>
      <c r="AP321" s="164"/>
      <c r="AQ321" s="164"/>
      <c r="AR321" s="164"/>
      <c r="AS321" s="164"/>
      <c r="AT321" s="164"/>
      <c r="AU321" s="164"/>
      <c r="AV321" s="164"/>
      <c r="AW321" s="164"/>
      <c r="AX321" s="164"/>
      <c r="AY321" s="164"/>
      <c r="AZ321" s="164"/>
      <c r="BA321" s="164"/>
      <c r="BB321" s="164"/>
      <c r="BC321" s="164"/>
      <c r="BD321" s="164"/>
      <c r="BE321" s="164"/>
      <c r="BF321" s="164"/>
      <c r="BG321" s="164"/>
      <c r="BH321" s="164"/>
      <c r="BI321" s="164"/>
      <c r="BJ321" s="164"/>
      <c r="BK321" s="164"/>
      <c r="BL321" s="164"/>
      <c r="BM321" s="164"/>
      <c r="BN321" s="164"/>
      <c r="BO321" s="164"/>
    </row>
    <row r="322" spans="1:67" s="165" customFormat="1" ht="58.5" customHeight="1" x14ac:dyDescent="0.2">
      <c r="A322" s="177" t="s">
        <v>184</v>
      </c>
      <c r="B322" s="170" t="s">
        <v>319</v>
      </c>
      <c r="C322" s="170" t="s">
        <v>153</v>
      </c>
      <c r="D322" s="171" t="s">
        <v>235</v>
      </c>
      <c r="E322" s="238" t="s">
        <v>906</v>
      </c>
      <c r="F322" s="240" t="s">
        <v>66</v>
      </c>
      <c r="G322" s="168" t="s">
        <v>570</v>
      </c>
      <c r="H322" s="238" t="s">
        <v>571</v>
      </c>
      <c r="I322" s="238" t="s">
        <v>553</v>
      </c>
      <c r="J322" s="333" t="s">
        <v>239</v>
      </c>
      <c r="K322" s="174"/>
      <c r="L322" s="178"/>
      <c r="M322" s="178"/>
      <c r="N322" s="181" t="str">
        <f>IF(OR(Tabla3[[#This Row],[META PROGRAMADA]]="",Tabla3[[#This Row],[META ALCANZADA]]=""),"",Tabla3[[#This Row],[META ALCANZADA]]/Tabla3[[#This Row],[META PROGRAMADA]])</f>
        <v/>
      </c>
      <c r="O322" s="332">
        <v>1000000000</v>
      </c>
      <c r="P322" s="175"/>
      <c r="Q322" s="181" t="str">
        <f>IF(OR(Tabla3[[#This Row],[META PROGRAMADA2]]="",Tabla3[[#This Row],[META ALCANZADA2]]=""),"",Tabla3[[#This Row],[META ALCANZADA2]]/Tabla3[[#This Row],[META PROGRAMADA2]])</f>
        <v/>
      </c>
      <c r="R322" s="179"/>
      <c r="S322" s="145"/>
      <c r="T322" s="181" t="str">
        <f>IF(OR(Tabla3[[#This Row],[META PROGRAMADA3]]="",Tabla3[[#This Row],[META ALCANZADA3]]=""),"",Tabla3[[#This Row],[META ALCANZADA3]]/Tabla3[[#This Row],[META PROGRAMADA3]])</f>
        <v/>
      </c>
      <c r="U322" s="179"/>
      <c r="V322" s="145"/>
      <c r="W322" s="181" t="str">
        <f>IF(OR(Tabla3[[#This Row],[META PROGRAMADA4]]="",Tabla3[[#This Row],[META ALCANZADA4]]=""),"",Tabla3[[#This Row],[META ALCANZADA4]]/Tabla3[[#This Row],[META PROGRAMADA4]])</f>
        <v/>
      </c>
      <c r="X322" s="174"/>
      <c r="Y322" s="164"/>
      <c r="Z322" s="164"/>
      <c r="AA322" s="164"/>
      <c r="AB322" s="164"/>
      <c r="AC322" s="164"/>
      <c r="AD322" s="164"/>
      <c r="AE322" s="164"/>
      <c r="AF322" s="164"/>
      <c r="AG322" s="164"/>
      <c r="AH322" s="164"/>
      <c r="AI322" s="164"/>
      <c r="AJ322" s="164"/>
      <c r="AK322" s="164"/>
      <c r="AL322" s="164"/>
      <c r="AM322" s="164"/>
      <c r="AN322" s="164"/>
      <c r="AO322" s="164"/>
      <c r="AP322" s="164"/>
      <c r="AQ322" s="164"/>
      <c r="AR322" s="164"/>
      <c r="AS322" s="164"/>
      <c r="AT322" s="164"/>
      <c r="AU322" s="164"/>
      <c r="AV322" s="164"/>
      <c r="AW322" s="164"/>
      <c r="AX322" s="164"/>
      <c r="AY322" s="164"/>
      <c r="AZ322" s="164"/>
      <c r="BA322" s="164"/>
      <c r="BB322" s="164"/>
      <c r="BC322" s="164"/>
      <c r="BD322" s="164"/>
      <c r="BE322" s="164"/>
      <c r="BF322" s="164"/>
      <c r="BG322" s="164"/>
      <c r="BH322" s="164"/>
      <c r="BI322" s="164"/>
      <c r="BJ322" s="164"/>
      <c r="BK322" s="164"/>
      <c r="BL322" s="164"/>
      <c r="BM322" s="164"/>
      <c r="BN322" s="164"/>
      <c r="BO322" s="164"/>
    </row>
    <row r="323" spans="1:67" s="165" customFormat="1" ht="58.5" customHeight="1" x14ac:dyDescent="0.2">
      <c r="A323" s="177" t="s">
        <v>184</v>
      </c>
      <c r="B323" s="170" t="s">
        <v>319</v>
      </c>
      <c r="C323" s="170" t="s">
        <v>153</v>
      </c>
      <c r="D323" s="171" t="s">
        <v>236</v>
      </c>
      <c r="E323" s="238" t="s">
        <v>912</v>
      </c>
      <c r="F323" s="240" t="s">
        <v>66</v>
      </c>
      <c r="G323" s="168" t="s">
        <v>570</v>
      </c>
      <c r="H323" s="238" t="s">
        <v>571</v>
      </c>
      <c r="I323" s="238" t="s">
        <v>553</v>
      </c>
      <c r="J323" s="333" t="s">
        <v>239</v>
      </c>
      <c r="K323" s="174"/>
      <c r="L323" s="178"/>
      <c r="M323" s="178"/>
      <c r="N323" s="181" t="str">
        <f>IF(OR(Tabla3[[#This Row],[META PROGRAMADA]]="",Tabla3[[#This Row],[META ALCANZADA]]=""),"",Tabla3[[#This Row],[META ALCANZADA]]/Tabla3[[#This Row],[META PROGRAMADA]])</f>
        <v/>
      </c>
      <c r="O323" s="332">
        <v>100000000</v>
      </c>
      <c r="P323" s="175"/>
      <c r="Q323" s="181" t="str">
        <f>IF(OR(Tabla3[[#This Row],[META PROGRAMADA2]]="",Tabla3[[#This Row],[META ALCANZADA2]]=""),"",Tabla3[[#This Row],[META ALCANZADA2]]/Tabla3[[#This Row],[META PROGRAMADA2]])</f>
        <v/>
      </c>
      <c r="R323" s="179"/>
      <c r="S323" s="145"/>
      <c r="T323" s="181" t="str">
        <f>IF(OR(Tabla3[[#This Row],[META PROGRAMADA3]]="",Tabla3[[#This Row],[META ALCANZADA3]]=""),"",Tabla3[[#This Row],[META ALCANZADA3]]/Tabla3[[#This Row],[META PROGRAMADA3]])</f>
        <v/>
      </c>
      <c r="U323" s="179"/>
      <c r="V323" s="145"/>
      <c r="W323" s="181" t="str">
        <f>IF(OR(Tabla3[[#This Row],[META PROGRAMADA4]]="",Tabla3[[#This Row],[META ALCANZADA4]]=""),"",Tabla3[[#This Row],[META ALCANZADA4]]/Tabla3[[#This Row],[META PROGRAMADA4]])</f>
        <v/>
      </c>
      <c r="X323" s="17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64"/>
      <c r="AU323" s="164"/>
      <c r="AV323" s="164"/>
      <c r="AW323" s="164"/>
      <c r="AX323" s="164"/>
      <c r="AY323" s="164"/>
      <c r="AZ323" s="164"/>
      <c r="BA323" s="164"/>
      <c r="BB323" s="164"/>
      <c r="BC323" s="164"/>
      <c r="BD323" s="164"/>
      <c r="BE323" s="164"/>
      <c r="BF323" s="164"/>
      <c r="BG323" s="164"/>
      <c r="BH323" s="164"/>
      <c r="BI323" s="164"/>
      <c r="BJ323" s="164"/>
      <c r="BK323" s="164"/>
      <c r="BL323" s="164"/>
      <c r="BM323" s="164"/>
      <c r="BN323" s="164"/>
      <c r="BO323" s="164"/>
    </row>
    <row r="324" spans="1:67" s="165" customFormat="1" ht="58.5" customHeight="1" x14ac:dyDescent="0.2">
      <c r="A324" s="177" t="s">
        <v>184</v>
      </c>
      <c r="B324" s="170" t="s">
        <v>319</v>
      </c>
      <c r="C324" s="170" t="s">
        <v>153</v>
      </c>
      <c r="D324" s="171" t="s">
        <v>234</v>
      </c>
      <c r="E324" s="238" t="s">
        <v>913</v>
      </c>
      <c r="F324" s="240" t="s">
        <v>85</v>
      </c>
      <c r="G324" s="168" t="s">
        <v>570</v>
      </c>
      <c r="H324" s="238" t="s">
        <v>571</v>
      </c>
      <c r="I324" s="238" t="s">
        <v>553</v>
      </c>
      <c r="J324" s="333" t="s">
        <v>239</v>
      </c>
      <c r="K324" s="174"/>
      <c r="L324" s="178"/>
      <c r="M324" s="178"/>
      <c r="N324" s="181" t="str">
        <f>IF(OR(Tabla3[[#This Row],[META PROGRAMADA]]="",Tabla3[[#This Row],[META ALCANZADA]]=""),"",Tabla3[[#This Row],[META ALCANZADA]]/Tabla3[[#This Row],[META PROGRAMADA]])</f>
        <v/>
      </c>
      <c r="O324" s="332">
        <v>261300000</v>
      </c>
      <c r="P324" s="175"/>
      <c r="Q324" s="181" t="str">
        <f>IF(OR(Tabla3[[#This Row],[META PROGRAMADA2]]="",Tabla3[[#This Row],[META ALCANZADA2]]=""),"",Tabla3[[#This Row],[META ALCANZADA2]]/Tabla3[[#This Row],[META PROGRAMADA2]])</f>
        <v/>
      </c>
      <c r="R324" s="179"/>
      <c r="S324" s="145"/>
      <c r="T324" s="181" t="str">
        <f>IF(OR(Tabla3[[#This Row],[META PROGRAMADA3]]="",Tabla3[[#This Row],[META ALCANZADA3]]=""),"",Tabla3[[#This Row],[META ALCANZADA3]]/Tabla3[[#This Row],[META PROGRAMADA3]])</f>
        <v/>
      </c>
      <c r="U324" s="179"/>
      <c r="V324" s="145"/>
      <c r="W324" s="181" t="str">
        <f>IF(OR(Tabla3[[#This Row],[META PROGRAMADA4]]="",Tabla3[[#This Row],[META ALCANZADA4]]=""),"",Tabla3[[#This Row],[META ALCANZADA4]]/Tabla3[[#This Row],[META PROGRAMADA4]])</f>
        <v/>
      </c>
      <c r="X324" s="17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c r="BJ324" s="164"/>
      <c r="BK324" s="164"/>
      <c r="BL324" s="164"/>
      <c r="BM324" s="164"/>
      <c r="BN324" s="164"/>
      <c r="BO324" s="164"/>
    </row>
    <row r="325" spans="1:67" s="165" customFormat="1" ht="58.5" customHeight="1" x14ac:dyDescent="0.2">
      <c r="A325" s="177" t="s">
        <v>184</v>
      </c>
      <c r="B325" s="170" t="s">
        <v>319</v>
      </c>
      <c r="C325" s="170" t="s">
        <v>153</v>
      </c>
      <c r="D325" s="230" t="s">
        <v>218</v>
      </c>
      <c r="E325" s="238" t="s">
        <v>34</v>
      </c>
      <c r="F325" s="240" t="s">
        <v>67</v>
      </c>
      <c r="G325" s="168" t="s">
        <v>570</v>
      </c>
      <c r="H325" s="238" t="s">
        <v>571</v>
      </c>
      <c r="I325" s="238" t="s">
        <v>553</v>
      </c>
      <c r="J325" s="333" t="s">
        <v>239</v>
      </c>
      <c r="K325" s="174"/>
      <c r="L325" s="178"/>
      <c r="M325" s="178"/>
      <c r="N325" s="181" t="str">
        <f>IF(OR(Tabla3[[#This Row],[META PROGRAMADA]]="",Tabla3[[#This Row],[META ALCANZADA]]=""),"",Tabla3[[#This Row],[META ALCANZADA]]/Tabla3[[#This Row],[META PROGRAMADA]])</f>
        <v/>
      </c>
      <c r="O325" s="332">
        <v>508139000</v>
      </c>
      <c r="P325" s="175"/>
      <c r="Q325" s="181" t="str">
        <f>IF(OR(Tabla3[[#This Row],[META PROGRAMADA2]]="",Tabla3[[#This Row],[META ALCANZADA2]]=""),"",Tabla3[[#This Row],[META ALCANZADA2]]/Tabla3[[#This Row],[META PROGRAMADA2]])</f>
        <v/>
      </c>
      <c r="R325" s="179"/>
      <c r="S325" s="145"/>
      <c r="T325" s="181" t="str">
        <f>IF(OR(Tabla3[[#This Row],[META PROGRAMADA3]]="",Tabla3[[#This Row],[META ALCANZADA3]]=""),"",Tabla3[[#This Row],[META ALCANZADA3]]/Tabla3[[#This Row],[META PROGRAMADA3]])</f>
        <v/>
      </c>
      <c r="U325" s="179"/>
      <c r="V325" s="145"/>
      <c r="W325" s="181" t="str">
        <f>IF(OR(Tabla3[[#This Row],[META PROGRAMADA4]]="",Tabla3[[#This Row],[META ALCANZADA4]]=""),"",Tabla3[[#This Row],[META ALCANZADA4]]/Tabla3[[#This Row],[META PROGRAMADA4]])</f>
        <v/>
      </c>
      <c r="X325" s="174"/>
      <c r="Y325" s="164"/>
      <c r="Z325" s="164"/>
      <c r="AA325" s="164"/>
      <c r="AB325" s="164"/>
      <c r="AC325" s="164"/>
      <c r="AD325" s="164"/>
      <c r="AE325" s="164"/>
      <c r="AF325" s="164"/>
      <c r="AG325" s="164"/>
      <c r="AH325" s="164"/>
      <c r="AI325" s="164"/>
      <c r="AJ325" s="164"/>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c r="BJ325" s="164"/>
      <c r="BK325" s="164"/>
      <c r="BL325" s="164"/>
      <c r="BM325" s="164"/>
      <c r="BN325" s="164"/>
      <c r="BO325" s="164"/>
    </row>
    <row r="326" spans="1:67" s="165" customFormat="1" ht="58.5" customHeight="1" x14ac:dyDescent="0.2">
      <c r="A326" s="177" t="s">
        <v>184</v>
      </c>
      <c r="B326" s="170" t="s">
        <v>319</v>
      </c>
      <c r="C326" s="170" t="s">
        <v>153</v>
      </c>
      <c r="D326" s="171" t="s">
        <v>222</v>
      </c>
      <c r="E326" s="238" t="s">
        <v>32</v>
      </c>
      <c r="F326" s="240" t="s">
        <v>67</v>
      </c>
      <c r="G326" s="168" t="s">
        <v>570</v>
      </c>
      <c r="H326" s="238" t="s">
        <v>571</v>
      </c>
      <c r="I326" s="238" t="s">
        <v>553</v>
      </c>
      <c r="J326" s="333" t="s">
        <v>239</v>
      </c>
      <c r="K326" s="174" t="s">
        <v>362</v>
      </c>
      <c r="L326" s="178"/>
      <c r="M326" s="178"/>
      <c r="N326" s="181" t="str">
        <f>IF(OR(Tabla3[[#This Row],[META PROGRAMADA]]="",Tabla3[[#This Row],[META ALCANZADA]]=""),"",Tabla3[[#This Row],[META ALCANZADA]]/Tabla3[[#This Row],[META PROGRAMADA]])</f>
        <v/>
      </c>
      <c r="O326" s="332">
        <v>65900889688</v>
      </c>
      <c r="P326" s="175"/>
      <c r="Q326" s="181" t="str">
        <f>IF(OR(Tabla3[[#This Row],[META PROGRAMADA2]]="",Tabla3[[#This Row],[META ALCANZADA2]]=""),"",Tabla3[[#This Row],[META ALCANZADA2]]/Tabla3[[#This Row],[META PROGRAMADA2]])</f>
        <v/>
      </c>
      <c r="R326" s="179"/>
      <c r="S326" s="145"/>
      <c r="T326" s="181" t="str">
        <f>IF(OR(Tabla3[[#This Row],[META PROGRAMADA3]]="",Tabla3[[#This Row],[META ALCANZADA3]]=""),"",Tabla3[[#This Row],[META ALCANZADA3]]/Tabla3[[#This Row],[META PROGRAMADA3]])</f>
        <v/>
      </c>
      <c r="U326" s="179"/>
      <c r="V326" s="145"/>
      <c r="W326" s="181" t="str">
        <f>IF(OR(Tabla3[[#This Row],[META PROGRAMADA4]]="",Tabla3[[#This Row],[META ALCANZADA4]]=""),"",Tabla3[[#This Row],[META ALCANZADA4]]/Tabla3[[#This Row],[META PROGRAMADA4]])</f>
        <v/>
      </c>
      <c r="X326" s="174"/>
      <c r="Y326" s="164"/>
      <c r="Z326" s="164"/>
      <c r="AA326" s="164"/>
      <c r="AB326" s="164"/>
      <c r="AC326" s="164"/>
      <c r="AD326" s="164"/>
      <c r="AE326" s="164"/>
      <c r="AF326" s="164"/>
      <c r="AG326" s="164"/>
      <c r="AH326" s="164"/>
      <c r="AI326" s="164"/>
      <c r="AJ326" s="164"/>
      <c r="AK326" s="164"/>
      <c r="AL326" s="164"/>
      <c r="AM326" s="164"/>
      <c r="AN326" s="164"/>
      <c r="AO326" s="164"/>
      <c r="AP326" s="164"/>
      <c r="AQ326" s="164"/>
      <c r="AR326" s="164"/>
      <c r="AS326" s="164"/>
      <c r="AT326" s="164"/>
      <c r="AU326" s="164"/>
      <c r="AV326" s="164"/>
      <c r="AW326" s="164"/>
      <c r="AX326" s="164"/>
      <c r="AY326" s="164"/>
      <c r="AZ326" s="164"/>
      <c r="BA326" s="164"/>
      <c r="BB326" s="164"/>
      <c r="BC326" s="164"/>
      <c r="BD326" s="164"/>
      <c r="BE326" s="164"/>
      <c r="BF326" s="164"/>
      <c r="BG326" s="164"/>
      <c r="BH326" s="164"/>
      <c r="BI326" s="164"/>
      <c r="BJ326" s="164"/>
      <c r="BK326" s="164"/>
      <c r="BL326" s="164"/>
      <c r="BM326" s="164"/>
      <c r="BN326" s="164"/>
      <c r="BO326" s="164"/>
    </row>
    <row r="327" spans="1:67" s="165" customFormat="1" ht="58.5" customHeight="1" x14ac:dyDescent="0.2">
      <c r="A327" s="177" t="s">
        <v>184</v>
      </c>
      <c r="B327" s="170" t="s">
        <v>319</v>
      </c>
      <c r="C327" s="170" t="s">
        <v>153</v>
      </c>
      <c r="D327" s="171" t="s">
        <v>228</v>
      </c>
      <c r="E327" s="238" t="s">
        <v>914</v>
      </c>
      <c r="F327" s="240" t="s">
        <v>67</v>
      </c>
      <c r="G327" s="168" t="s">
        <v>570</v>
      </c>
      <c r="H327" s="238" t="s">
        <v>571</v>
      </c>
      <c r="I327" s="238" t="s">
        <v>553</v>
      </c>
      <c r="J327" s="333" t="s">
        <v>239</v>
      </c>
      <c r="K327" s="174"/>
      <c r="L327" s="178"/>
      <c r="M327" s="178"/>
      <c r="N327" s="181" t="str">
        <f>IF(OR(Tabla3[[#This Row],[META PROGRAMADA]]="",Tabla3[[#This Row],[META ALCANZADA]]=""),"",Tabla3[[#This Row],[META ALCANZADA]]/Tabla3[[#This Row],[META PROGRAMADA]])</f>
        <v/>
      </c>
      <c r="O327" s="332">
        <v>50000000000</v>
      </c>
      <c r="P327" s="175"/>
      <c r="Q327" s="181" t="str">
        <f>IF(OR(Tabla3[[#This Row],[META PROGRAMADA2]]="",Tabla3[[#This Row],[META ALCANZADA2]]=""),"",Tabla3[[#This Row],[META ALCANZADA2]]/Tabla3[[#This Row],[META PROGRAMADA2]])</f>
        <v/>
      </c>
      <c r="R327" s="179"/>
      <c r="S327" s="145"/>
      <c r="T327" s="181" t="str">
        <f>IF(OR(Tabla3[[#This Row],[META PROGRAMADA3]]="",Tabla3[[#This Row],[META ALCANZADA3]]=""),"",Tabla3[[#This Row],[META ALCANZADA3]]/Tabla3[[#This Row],[META PROGRAMADA3]])</f>
        <v/>
      </c>
      <c r="U327" s="179"/>
      <c r="V327" s="145"/>
      <c r="W327" s="181" t="str">
        <f>IF(OR(Tabla3[[#This Row],[META PROGRAMADA4]]="",Tabla3[[#This Row],[META ALCANZADA4]]=""),"",Tabla3[[#This Row],[META ALCANZADA4]]/Tabla3[[#This Row],[META PROGRAMADA4]])</f>
        <v/>
      </c>
      <c r="X327" s="174"/>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c r="BB327" s="164"/>
      <c r="BC327" s="164"/>
      <c r="BD327" s="164"/>
      <c r="BE327" s="164"/>
      <c r="BF327" s="164"/>
      <c r="BG327" s="164"/>
      <c r="BH327" s="164"/>
      <c r="BI327" s="164"/>
      <c r="BJ327" s="164"/>
      <c r="BK327" s="164"/>
      <c r="BL327" s="164"/>
      <c r="BM327" s="164"/>
      <c r="BN327" s="164"/>
      <c r="BO327" s="164"/>
    </row>
    <row r="328" spans="1:67" s="165" customFormat="1" ht="58.5" customHeight="1" x14ac:dyDescent="0.2">
      <c r="A328" s="177" t="s">
        <v>184</v>
      </c>
      <c r="B328" s="170" t="s">
        <v>319</v>
      </c>
      <c r="C328" s="166" t="s">
        <v>167</v>
      </c>
      <c r="D328" s="193" t="s">
        <v>227</v>
      </c>
      <c r="E328" s="238" t="s">
        <v>915</v>
      </c>
      <c r="F328" s="240" t="s">
        <v>67</v>
      </c>
      <c r="G328" s="168" t="s">
        <v>897</v>
      </c>
      <c r="H328" s="238" t="s">
        <v>869</v>
      </c>
      <c r="I328" s="238" t="s">
        <v>553</v>
      </c>
      <c r="J328" s="197" t="s">
        <v>254</v>
      </c>
      <c r="K328" s="174"/>
      <c r="L328" s="178"/>
      <c r="M328" s="178"/>
      <c r="N328" s="181" t="str">
        <f>IF(OR(Tabla3[[#This Row],[META PROGRAMADA]]="",Tabla3[[#This Row],[META ALCANZADA]]=""),"",Tabla3[[#This Row],[META ALCANZADA]]/Tabla3[[#This Row],[META PROGRAMADA]])</f>
        <v/>
      </c>
      <c r="O328" s="332">
        <v>12</v>
      </c>
      <c r="P328" s="175"/>
      <c r="Q328" s="181" t="str">
        <f>IF(OR(Tabla3[[#This Row],[META PROGRAMADA2]]="",Tabla3[[#This Row],[META ALCANZADA2]]=""),"",Tabla3[[#This Row],[META ALCANZADA2]]/Tabla3[[#This Row],[META PROGRAMADA2]])</f>
        <v/>
      </c>
      <c r="R328" s="179"/>
      <c r="S328" s="145"/>
      <c r="T328" s="181" t="str">
        <f>IF(OR(Tabla3[[#This Row],[META PROGRAMADA3]]="",Tabla3[[#This Row],[META ALCANZADA3]]=""),"",Tabla3[[#This Row],[META ALCANZADA3]]/Tabla3[[#This Row],[META PROGRAMADA3]])</f>
        <v/>
      </c>
      <c r="U328" s="179"/>
      <c r="V328" s="145"/>
      <c r="W328" s="181" t="str">
        <f>IF(OR(Tabla3[[#This Row],[META PROGRAMADA4]]="",Tabla3[[#This Row],[META ALCANZADA4]]=""),"",Tabla3[[#This Row],[META ALCANZADA4]]/Tabla3[[#This Row],[META PROGRAMADA4]])</f>
        <v/>
      </c>
      <c r="X328" s="174"/>
      <c r="Y328" s="164"/>
      <c r="Z328" s="164"/>
      <c r="AA328" s="164"/>
      <c r="AB328" s="164"/>
      <c r="AC328" s="164"/>
      <c r="AD328" s="164"/>
      <c r="AE328" s="164"/>
      <c r="AF328" s="164"/>
      <c r="AG328" s="164"/>
      <c r="AH328" s="164"/>
      <c r="AI328" s="164"/>
      <c r="AJ328" s="164"/>
      <c r="AK328" s="164"/>
      <c r="AL328" s="164"/>
      <c r="AM328" s="164"/>
      <c r="AN328" s="164"/>
      <c r="AO328" s="164"/>
      <c r="AP328" s="164"/>
      <c r="AQ328" s="164"/>
      <c r="AR328" s="164"/>
      <c r="AS328" s="164"/>
      <c r="AT328" s="164"/>
      <c r="AU328" s="164"/>
      <c r="AV328" s="164"/>
      <c r="AW328" s="164"/>
      <c r="AX328" s="164"/>
      <c r="AY328" s="164"/>
      <c r="AZ328" s="164"/>
      <c r="BA328" s="164"/>
      <c r="BB328" s="164"/>
      <c r="BC328" s="164"/>
      <c r="BD328" s="164"/>
      <c r="BE328" s="164"/>
      <c r="BF328" s="164"/>
      <c r="BG328" s="164"/>
      <c r="BH328" s="164"/>
      <c r="BI328" s="164"/>
      <c r="BJ328" s="164"/>
      <c r="BK328" s="164"/>
      <c r="BL328" s="164"/>
      <c r="BM328" s="164"/>
      <c r="BN328" s="164"/>
      <c r="BO328" s="164"/>
    </row>
    <row r="329" spans="1:67" s="165" customFormat="1" ht="58.5" customHeight="1" x14ac:dyDescent="0.2">
      <c r="A329" s="177" t="s">
        <v>184</v>
      </c>
      <c r="B329" s="170" t="s">
        <v>319</v>
      </c>
      <c r="C329" s="166" t="s">
        <v>167</v>
      </c>
      <c r="D329" s="171" t="s">
        <v>223</v>
      </c>
      <c r="E329" s="238" t="s">
        <v>864</v>
      </c>
      <c r="F329" s="240" t="s">
        <v>66</v>
      </c>
      <c r="G329" s="168" t="s">
        <v>573</v>
      </c>
      <c r="H329" s="238" t="s">
        <v>557</v>
      </c>
      <c r="I329" s="238" t="s">
        <v>553</v>
      </c>
      <c r="J329" s="197" t="s">
        <v>254</v>
      </c>
      <c r="K329" s="174"/>
      <c r="L329" s="178"/>
      <c r="M329" s="178"/>
      <c r="N329" s="181" t="str">
        <f>IF(OR(Tabla3[[#This Row],[META PROGRAMADA]]="",Tabla3[[#This Row],[META ALCANZADA]]=""),"",Tabla3[[#This Row],[META ALCANZADA]]/Tabla3[[#This Row],[META PROGRAMADA]])</f>
        <v/>
      </c>
      <c r="O329" s="332">
        <v>151524005700</v>
      </c>
      <c r="P329" s="175"/>
      <c r="Q329" s="181" t="str">
        <f>IF(OR(Tabla3[[#This Row],[META PROGRAMADA2]]="",Tabla3[[#This Row],[META ALCANZADA2]]=""),"",Tabla3[[#This Row],[META ALCANZADA2]]/Tabla3[[#This Row],[META PROGRAMADA2]])</f>
        <v/>
      </c>
      <c r="R329" s="179"/>
      <c r="S329" s="145"/>
      <c r="T329" s="181" t="str">
        <f>IF(OR(Tabla3[[#This Row],[META PROGRAMADA3]]="",Tabla3[[#This Row],[META ALCANZADA3]]=""),"",Tabla3[[#This Row],[META ALCANZADA3]]/Tabla3[[#This Row],[META PROGRAMADA3]])</f>
        <v/>
      </c>
      <c r="U329" s="179"/>
      <c r="V329" s="145"/>
      <c r="W329" s="181" t="str">
        <f>IF(OR(Tabla3[[#This Row],[META PROGRAMADA4]]="",Tabla3[[#This Row],[META ALCANZADA4]]=""),"",Tabla3[[#This Row],[META ALCANZADA4]]/Tabla3[[#This Row],[META PROGRAMADA4]])</f>
        <v/>
      </c>
      <c r="X329" s="174"/>
      <c r="Y329" s="164"/>
      <c r="Z329" s="164"/>
      <c r="AA329" s="164"/>
      <c r="AB329" s="164"/>
      <c r="AC329" s="164"/>
      <c r="AD329" s="164"/>
      <c r="AE329" s="164"/>
      <c r="AF329" s="164"/>
      <c r="AG329" s="164"/>
      <c r="AH329" s="164"/>
      <c r="AI329" s="164"/>
      <c r="AJ329" s="164"/>
      <c r="AK329" s="164"/>
      <c r="AL329" s="164"/>
      <c r="AM329" s="164"/>
      <c r="AN329" s="164"/>
      <c r="AO329" s="164"/>
      <c r="AP329" s="164"/>
      <c r="AQ329" s="164"/>
      <c r="AR329" s="164"/>
      <c r="AS329" s="164"/>
      <c r="AT329" s="164"/>
      <c r="AU329" s="164"/>
      <c r="AV329" s="164"/>
      <c r="AW329" s="164"/>
      <c r="AX329" s="164"/>
      <c r="AY329" s="164"/>
      <c r="AZ329" s="164"/>
      <c r="BA329" s="164"/>
      <c r="BB329" s="164"/>
      <c r="BC329" s="164"/>
      <c r="BD329" s="164"/>
      <c r="BE329" s="164"/>
      <c r="BF329" s="164"/>
      <c r="BG329" s="164"/>
      <c r="BH329" s="164"/>
      <c r="BI329" s="164"/>
      <c r="BJ329" s="164"/>
      <c r="BK329" s="164"/>
      <c r="BL329" s="164"/>
      <c r="BM329" s="164"/>
      <c r="BN329" s="164"/>
      <c r="BO329" s="164"/>
    </row>
    <row r="330" spans="1:67" s="165" customFormat="1" ht="58.5" customHeight="1" x14ac:dyDescent="0.2">
      <c r="A330" s="177" t="s">
        <v>184</v>
      </c>
      <c r="B330" s="170" t="s">
        <v>319</v>
      </c>
      <c r="C330" s="166" t="s">
        <v>167</v>
      </c>
      <c r="D330" s="171" t="s">
        <v>229</v>
      </c>
      <c r="E330" s="238" t="s">
        <v>916</v>
      </c>
      <c r="F330" s="240" t="s">
        <v>66</v>
      </c>
      <c r="G330" s="168" t="s">
        <v>573</v>
      </c>
      <c r="H330" s="238" t="s">
        <v>557</v>
      </c>
      <c r="I330" s="238" t="s">
        <v>553</v>
      </c>
      <c r="J330" s="197" t="s">
        <v>254</v>
      </c>
      <c r="K330" s="174"/>
      <c r="L330" s="178"/>
      <c r="M330" s="178"/>
      <c r="N330" s="181" t="str">
        <f>IF(OR(Tabla3[[#This Row],[META PROGRAMADA]]="",Tabla3[[#This Row],[META ALCANZADA]]=""),"",Tabla3[[#This Row],[META ALCANZADA]]/Tabla3[[#This Row],[META PROGRAMADA]])</f>
        <v/>
      </c>
      <c r="O330" s="332">
        <v>62941295567</v>
      </c>
      <c r="P330" s="175"/>
      <c r="Q330" s="181" t="str">
        <f>IF(OR(Tabla3[[#This Row],[META PROGRAMADA2]]="",Tabla3[[#This Row],[META ALCANZADA2]]=""),"",Tabla3[[#This Row],[META ALCANZADA2]]/Tabla3[[#This Row],[META PROGRAMADA2]])</f>
        <v/>
      </c>
      <c r="R330" s="179"/>
      <c r="S330" s="145"/>
      <c r="T330" s="181" t="str">
        <f>IF(OR(Tabla3[[#This Row],[META PROGRAMADA3]]="",Tabla3[[#This Row],[META ALCANZADA3]]=""),"",Tabla3[[#This Row],[META ALCANZADA3]]/Tabla3[[#This Row],[META PROGRAMADA3]])</f>
        <v/>
      </c>
      <c r="U330" s="179"/>
      <c r="V330" s="145"/>
      <c r="W330" s="181" t="str">
        <f>IF(OR(Tabla3[[#This Row],[META PROGRAMADA4]]="",Tabla3[[#This Row],[META ALCANZADA4]]=""),"",Tabla3[[#This Row],[META ALCANZADA4]]/Tabla3[[#This Row],[META PROGRAMADA4]])</f>
        <v/>
      </c>
      <c r="X330" s="174"/>
      <c r="Y330" s="164"/>
      <c r="Z330" s="164"/>
      <c r="AA330" s="164"/>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c r="AV330" s="164"/>
      <c r="AW330" s="164"/>
      <c r="AX330" s="164"/>
      <c r="AY330" s="164"/>
      <c r="AZ330" s="164"/>
      <c r="BA330" s="164"/>
      <c r="BB330" s="164"/>
      <c r="BC330" s="164"/>
      <c r="BD330" s="164"/>
      <c r="BE330" s="164"/>
      <c r="BF330" s="164"/>
      <c r="BG330" s="164"/>
      <c r="BH330" s="164"/>
      <c r="BI330" s="164"/>
      <c r="BJ330" s="164"/>
      <c r="BK330" s="164"/>
      <c r="BL330" s="164"/>
      <c r="BM330" s="164"/>
      <c r="BN330" s="164"/>
      <c r="BO330" s="164"/>
    </row>
    <row r="331" spans="1:67" s="165" customFormat="1" ht="58.5" customHeight="1" x14ac:dyDescent="0.2">
      <c r="A331" s="177" t="s">
        <v>184</v>
      </c>
      <c r="B331" s="170" t="s">
        <v>319</v>
      </c>
      <c r="C331" s="166" t="s">
        <v>167</v>
      </c>
      <c r="D331" s="215" t="s">
        <v>216</v>
      </c>
      <c r="E331" s="238" t="s">
        <v>865</v>
      </c>
      <c r="F331" s="240" t="s">
        <v>66</v>
      </c>
      <c r="G331" s="168" t="s">
        <v>573</v>
      </c>
      <c r="H331" s="238" t="s">
        <v>557</v>
      </c>
      <c r="I331" s="238" t="s">
        <v>553</v>
      </c>
      <c r="J331" s="197" t="s">
        <v>254</v>
      </c>
      <c r="K331" s="174"/>
      <c r="L331" s="178"/>
      <c r="M331" s="178"/>
      <c r="N331" s="181" t="str">
        <f>IF(OR(Tabla3[[#This Row],[META PROGRAMADA]]="",Tabla3[[#This Row],[META ALCANZADA]]=""),"",Tabla3[[#This Row],[META ALCANZADA]]/Tabla3[[#This Row],[META PROGRAMADA]])</f>
        <v/>
      </c>
      <c r="O331" s="332">
        <v>0</v>
      </c>
      <c r="P331" s="175"/>
      <c r="Q331" s="181" t="str">
        <f>IF(OR(Tabla3[[#This Row],[META PROGRAMADA2]]="",Tabla3[[#This Row],[META ALCANZADA2]]=""),"",Tabla3[[#This Row],[META ALCANZADA2]]/Tabla3[[#This Row],[META PROGRAMADA2]])</f>
        <v/>
      </c>
      <c r="R331" s="179"/>
      <c r="S331" s="145"/>
      <c r="T331" s="181" t="str">
        <f>IF(OR(Tabla3[[#This Row],[META PROGRAMADA3]]="",Tabla3[[#This Row],[META ALCANZADA3]]=""),"",Tabla3[[#This Row],[META ALCANZADA3]]/Tabla3[[#This Row],[META PROGRAMADA3]])</f>
        <v/>
      </c>
      <c r="U331" s="179"/>
      <c r="V331" s="145"/>
      <c r="W331" s="181" t="str">
        <f>IF(OR(Tabla3[[#This Row],[META PROGRAMADA4]]="",Tabla3[[#This Row],[META ALCANZADA4]]=""),"",Tabla3[[#This Row],[META ALCANZADA4]]/Tabla3[[#This Row],[META PROGRAMADA4]])</f>
        <v/>
      </c>
      <c r="X331" s="174"/>
      <c r="Y331" s="164"/>
      <c r="Z331" s="164"/>
      <c r="AA331" s="164"/>
      <c r="AB331" s="164"/>
      <c r="AC331" s="164"/>
      <c r="AD331" s="164"/>
      <c r="AE331" s="164"/>
      <c r="AF331" s="164"/>
      <c r="AG331" s="164"/>
      <c r="AH331" s="164"/>
      <c r="AI331" s="164"/>
      <c r="AJ331" s="164"/>
      <c r="AK331" s="164"/>
      <c r="AL331" s="164"/>
      <c r="AM331" s="164"/>
      <c r="AN331" s="164"/>
      <c r="AO331" s="164"/>
      <c r="AP331" s="164"/>
      <c r="AQ331" s="164"/>
      <c r="AR331" s="164"/>
      <c r="AS331" s="164"/>
      <c r="AT331" s="164"/>
      <c r="AU331" s="164"/>
      <c r="AV331" s="164"/>
      <c r="AW331" s="164"/>
      <c r="AX331" s="164"/>
      <c r="AY331" s="164"/>
      <c r="AZ331" s="164"/>
      <c r="BA331" s="164"/>
      <c r="BB331" s="164"/>
      <c r="BC331" s="164"/>
      <c r="BD331" s="164"/>
      <c r="BE331" s="164"/>
      <c r="BF331" s="164"/>
      <c r="BG331" s="164"/>
      <c r="BH331" s="164"/>
      <c r="BI331" s="164"/>
      <c r="BJ331" s="164"/>
      <c r="BK331" s="164"/>
      <c r="BL331" s="164"/>
      <c r="BM331" s="164"/>
      <c r="BN331" s="164"/>
      <c r="BO331" s="164"/>
    </row>
    <row r="332" spans="1:67" s="165" customFormat="1" ht="58.5" customHeight="1" x14ac:dyDescent="0.2">
      <c r="A332" s="177" t="s">
        <v>184</v>
      </c>
      <c r="B332" s="170" t="s">
        <v>319</v>
      </c>
      <c r="C332" s="166" t="s">
        <v>167</v>
      </c>
      <c r="D332" s="171" t="s">
        <v>207</v>
      </c>
      <c r="E332" s="238" t="s">
        <v>910</v>
      </c>
      <c r="F332" s="240" t="s">
        <v>66</v>
      </c>
      <c r="G332" s="168" t="s">
        <v>573</v>
      </c>
      <c r="H332" s="238" t="s">
        <v>557</v>
      </c>
      <c r="I332" s="238" t="s">
        <v>553</v>
      </c>
      <c r="J332" s="197" t="s">
        <v>254</v>
      </c>
      <c r="K332" s="174"/>
      <c r="L332" s="178"/>
      <c r="M332" s="178"/>
      <c r="N332" s="181" t="str">
        <f>IF(OR(Tabla3[[#This Row],[META PROGRAMADA]]="",Tabla3[[#This Row],[META ALCANZADA]]=""),"",Tabla3[[#This Row],[META ALCANZADA]]/Tabla3[[#This Row],[META PROGRAMADA]])</f>
        <v/>
      </c>
      <c r="O332" s="332">
        <v>46244352344</v>
      </c>
      <c r="P332" s="175"/>
      <c r="Q332" s="181" t="str">
        <f>IF(OR(Tabla3[[#This Row],[META PROGRAMADA2]]="",Tabla3[[#This Row],[META ALCANZADA2]]=""),"",Tabla3[[#This Row],[META ALCANZADA2]]/Tabla3[[#This Row],[META PROGRAMADA2]])</f>
        <v/>
      </c>
      <c r="R332" s="179"/>
      <c r="S332" s="145"/>
      <c r="T332" s="181" t="str">
        <f>IF(OR(Tabla3[[#This Row],[META PROGRAMADA3]]="",Tabla3[[#This Row],[META ALCANZADA3]]=""),"",Tabla3[[#This Row],[META ALCANZADA3]]/Tabla3[[#This Row],[META PROGRAMADA3]])</f>
        <v/>
      </c>
      <c r="U332" s="179"/>
      <c r="V332" s="145"/>
      <c r="W332" s="181" t="str">
        <f>IF(OR(Tabla3[[#This Row],[META PROGRAMADA4]]="",Tabla3[[#This Row],[META ALCANZADA4]]=""),"",Tabla3[[#This Row],[META ALCANZADA4]]/Tabla3[[#This Row],[META PROGRAMADA4]])</f>
        <v/>
      </c>
      <c r="X332" s="174"/>
      <c r="Y332" s="164"/>
      <c r="Z332" s="164"/>
      <c r="AA332" s="164"/>
      <c r="AB332" s="164"/>
      <c r="AC332" s="164"/>
      <c r="AD332" s="164"/>
      <c r="AE332" s="164"/>
      <c r="AF332" s="164"/>
      <c r="AG332" s="164"/>
      <c r="AH332" s="164"/>
      <c r="AI332" s="164"/>
      <c r="AJ332" s="164"/>
      <c r="AK332" s="164"/>
      <c r="AL332" s="164"/>
      <c r="AM332" s="164"/>
      <c r="AN332" s="164"/>
      <c r="AO332" s="164"/>
      <c r="AP332" s="164"/>
      <c r="AQ332" s="164"/>
      <c r="AR332" s="164"/>
      <c r="AS332" s="164"/>
      <c r="AT332" s="164"/>
      <c r="AU332" s="164"/>
      <c r="AV332" s="164"/>
      <c r="AW332" s="164"/>
      <c r="AX332" s="164"/>
      <c r="AY332" s="164"/>
      <c r="AZ332" s="164"/>
      <c r="BA332" s="164"/>
      <c r="BB332" s="164"/>
      <c r="BC332" s="164"/>
      <c r="BD332" s="164"/>
      <c r="BE332" s="164"/>
      <c r="BF332" s="164"/>
      <c r="BG332" s="164"/>
      <c r="BH332" s="164"/>
      <c r="BI332" s="164"/>
      <c r="BJ332" s="164"/>
      <c r="BK332" s="164"/>
      <c r="BL332" s="164"/>
      <c r="BM332" s="164"/>
      <c r="BN332" s="164"/>
      <c r="BO332" s="164"/>
    </row>
    <row r="333" spans="1:67" s="165" customFormat="1" ht="58.5" customHeight="1" x14ac:dyDescent="0.2">
      <c r="A333" s="177" t="s">
        <v>184</v>
      </c>
      <c r="B333" s="170" t="s">
        <v>319</v>
      </c>
      <c r="C333" s="166" t="s">
        <v>167</v>
      </c>
      <c r="D333" s="171" t="s">
        <v>215</v>
      </c>
      <c r="E333" s="238" t="s">
        <v>911</v>
      </c>
      <c r="F333" s="240" t="s">
        <v>66</v>
      </c>
      <c r="G333" s="168" t="s">
        <v>573</v>
      </c>
      <c r="H333" s="238" t="s">
        <v>557</v>
      </c>
      <c r="I333" s="238" t="s">
        <v>553</v>
      </c>
      <c r="J333" s="197" t="s">
        <v>254</v>
      </c>
      <c r="K333" s="174"/>
      <c r="L333" s="178"/>
      <c r="M333" s="178"/>
      <c r="N333" s="181" t="str">
        <f>IF(OR(Tabla3[[#This Row],[META PROGRAMADA]]="",Tabla3[[#This Row],[META ALCANZADA]]=""),"",Tabla3[[#This Row],[META ALCANZADA]]/Tabla3[[#This Row],[META PROGRAMADA]])</f>
        <v/>
      </c>
      <c r="O333" s="332">
        <v>488766782849</v>
      </c>
      <c r="P333" s="175"/>
      <c r="Q333" s="181" t="str">
        <f>IF(OR(Tabla3[[#This Row],[META PROGRAMADA2]]="",Tabla3[[#This Row],[META ALCANZADA2]]=""),"",Tabla3[[#This Row],[META ALCANZADA2]]/Tabla3[[#This Row],[META PROGRAMADA2]])</f>
        <v/>
      </c>
      <c r="R333" s="179"/>
      <c r="S333" s="145"/>
      <c r="T333" s="181" t="str">
        <f>IF(OR(Tabla3[[#This Row],[META PROGRAMADA3]]="",Tabla3[[#This Row],[META ALCANZADA3]]=""),"",Tabla3[[#This Row],[META ALCANZADA3]]/Tabla3[[#This Row],[META PROGRAMADA3]])</f>
        <v/>
      </c>
      <c r="U333" s="179"/>
      <c r="V333" s="145"/>
      <c r="W333" s="181" t="str">
        <f>IF(OR(Tabla3[[#This Row],[META PROGRAMADA4]]="",Tabla3[[#This Row],[META ALCANZADA4]]=""),"",Tabla3[[#This Row],[META ALCANZADA4]]/Tabla3[[#This Row],[META PROGRAMADA4]])</f>
        <v/>
      </c>
      <c r="X333" s="174"/>
      <c r="Y333" s="164"/>
      <c r="Z333" s="164"/>
      <c r="AA333" s="164"/>
      <c r="AB333" s="164"/>
      <c r="AC333" s="164"/>
      <c r="AD333" s="164"/>
      <c r="AE333" s="164"/>
      <c r="AF333" s="164"/>
      <c r="AG333" s="164"/>
      <c r="AH333" s="164"/>
      <c r="AI333" s="164"/>
      <c r="AJ333" s="164"/>
      <c r="AK333" s="164"/>
      <c r="AL333" s="164"/>
      <c r="AM333" s="164"/>
      <c r="AN333" s="164"/>
      <c r="AO333" s="164"/>
      <c r="AP333" s="164"/>
      <c r="AQ333" s="164"/>
      <c r="AR333" s="164"/>
      <c r="AS333" s="164"/>
      <c r="AT333" s="164"/>
      <c r="AU333" s="164"/>
      <c r="AV333" s="164"/>
      <c r="AW333" s="164"/>
      <c r="AX333" s="164"/>
      <c r="AY333" s="164"/>
      <c r="AZ333" s="164"/>
      <c r="BA333" s="164"/>
      <c r="BB333" s="164"/>
      <c r="BC333" s="164"/>
      <c r="BD333" s="164"/>
      <c r="BE333" s="164"/>
      <c r="BF333" s="164"/>
      <c r="BG333" s="164"/>
      <c r="BH333" s="164"/>
      <c r="BI333" s="164"/>
      <c r="BJ333" s="164"/>
      <c r="BK333" s="164"/>
      <c r="BL333" s="164"/>
      <c r="BM333" s="164"/>
      <c r="BN333" s="164"/>
      <c r="BO333" s="164"/>
    </row>
    <row r="334" spans="1:67" s="165" customFormat="1" ht="58.5" customHeight="1" x14ac:dyDescent="0.2">
      <c r="A334" s="177" t="s">
        <v>184</v>
      </c>
      <c r="B334" s="170" t="s">
        <v>319</v>
      </c>
      <c r="C334" s="166" t="s">
        <v>167</v>
      </c>
      <c r="D334" s="171" t="s">
        <v>221</v>
      </c>
      <c r="E334" s="238" t="s">
        <v>867</v>
      </c>
      <c r="F334" s="240" t="s">
        <v>66</v>
      </c>
      <c r="G334" s="168" t="s">
        <v>573</v>
      </c>
      <c r="H334" s="238" t="s">
        <v>557</v>
      </c>
      <c r="I334" s="238" t="s">
        <v>553</v>
      </c>
      <c r="J334" s="197" t="s">
        <v>254</v>
      </c>
      <c r="K334" s="174"/>
      <c r="L334" s="178"/>
      <c r="M334" s="178"/>
      <c r="N334" s="181" t="str">
        <f>IF(OR(Tabla3[[#This Row],[META PROGRAMADA]]="",Tabla3[[#This Row],[META ALCANZADA]]=""),"",Tabla3[[#This Row],[META ALCANZADA]]/Tabla3[[#This Row],[META PROGRAMADA]])</f>
        <v/>
      </c>
      <c r="O334" s="332">
        <v>12560970432</v>
      </c>
      <c r="P334" s="175"/>
      <c r="Q334" s="181" t="str">
        <f>IF(OR(Tabla3[[#This Row],[META PROGRAMADA2]]="",Tabla3[[#This Row],[META ALCANZADA2]]=""),"",Tabla3[[#This Row],[META ALCANZADA2]]/Tabla3[[#This Row],[META PROGRAMADA2]])</f>
        <v/>
      </c>
      <c r="R334" s="179"/>
      <c r="S334" s="145"/>
      <c r="T334" s="181" t="str">
        <f>IF(OR(Tabla3[[#This Row],[META PROGRAMADA3]]="",Tabla3[[#This Row],[META ALCANZADA3]]=""),"",Tabla3[[#This Row],[META ALCANZADA3]]/Tabla3[[#This Row],[META PROGRAMADA3]])</f>
        <v/>
      </c>
      <c r="U334" s="179"/>
      <c r="V334" s="145"/>
      <c r="W334" s="181" t="str">
        <f>IF(OR(Tabla3[[#This Row],[META PROGRAMADA4]]="",Tabla3[[#This Row],[META ALCANZADA4]]=""),"",Tabla3[[#This Row],[META ALCANZADA4]]/Tabla3[[#This Row],[META PROGRAMADA4]])</f>
        <v/>
      </c>
      <c r="X334" s="174"/>
      <c r="Y334" s="164"/>
      <c r="Z334" s="164"/>
      <c r="AA334" s="164"/>
      <c r="AB334" s="164"/>
      <c r="AC334" s="164"/>
      <c r="AD334" s="164"/>
      <c r="AE334" s="164"/>
      <c r="AF334" s="164"/>
      <c r="AG334" s="164"/>
      <c r="AH334" s="164"/>
      <c r="AI334" s="164"/>
      <c r="AJ334" s="164"/>
      <c r="AK334" s="164"/>
      <c r="AL334" s="164"/>
      <c r="AM334" s="164"/>
      <c r="AN334" s="164"/>
      <c r="AO334" s="164"/>
      <c r="AP334" s="164"/>
      <c r="AQ334" s="164"/>
      <c r="AR334" s="164"/>
      <c r="AS334" s="164"/>
      <c r="AT334" s="164"/>
      <c r="AU334" s="164"/>
      <c r="AV334" s="164"/>
      <c r="AW334" s="164"/>
      <c r="AX334" s="164"/>
      <c r="AY334" s="164"/>
      <c r="AZ334" s="164"/>
      <c r="BA334" s="164"/>
      <c r="BB334" s="164"/>
      <c r="BC334" s="164"/>
      <c r="BD334" s="164"/>
      <c r="BE334" s="164"/>
      <c r="BF334" s="164"/>
      <c r="BG334" s="164"/>
      <c r="BH334" s="164"/>
      <c r="BI334" s="164"/>
      <c r="BJ334" s="164"/>
      <c r="BK334" s="164"/>
      <c r="BL334" s="164"/>
      <c r="BM334" s="164"/>
      <c r="BN334" s="164"/>
      <c r="BO334" s="164"/>
    </row>
    <row r="335" spans="1:67" s="165" customFormat="1" ht="58.5" customHeight="1" x14ac:dyDescent="0.2">
      <c r="A335" s="177" t="s">
        <v>184</v>
      </c>
      <c r="B335" s="170" t="s">
        <v>319</v>
      </c>
      <c r="C335" s="166" t="s">
        <v>167</v>
      </c>
      <c r="D335" s="230" t="s">
        <v>206</v>
      </c>
      <c r="E335" s="238" t="s">
        <v>866</v>
      </c>
      <c r="F335" s="240" t="s">
        <v>66</v>
      </c>
      <c r="G335" s="168" t="s">
        <v>573</v>
      </c>
      <c r="H335" s="238" t="s">
        <v>557</v>
      </c>
      <c r="I335" s="238" t="s">
        <v>553</v>
      </c>
      <c r="J335" s="197" t="s">
        <v>254</v>
      </c>
      <c r="K335" s="174"/>
      <c r="L335" s="178"/>
      <c r="M335" s="178"/>
      <c r="N335" s="181" t="str">
        <f>IF(OR(Tabla3[[#This Row],[META PROGRAMADA]]="",Tabla3[[#This Row],[META ALCANZADA]]=""),"",Tabla3[[#This Row],[META ALCANZADA]]/Tabla3[[#This Row],[META PROGRAMADA]])</f>
        <v/>
      </c>
      <c r="O335" s="332">
        <v>2600002737</v>
      </c>
      <c r="P335" s="175"/>
      <c r="Q335" s="181" t="str">
        <f>IF(OR(Tabla3[[#This Row],[META PROGRAMADA2]]="",Tabla3[[#This Row],[META ALCANZADA2]]=""),"",Tabla3[[#This Row],[META ALCANZADA2]]/Tabla3[[#This Row],[META PROGRAMADA2]])</f>
        <v/>
      </c>
      <c r="R335" s="179"/>
      <c r="S335" s="145"/>
      <c r="T335" s="181" t="str">
        <f>IF(OR(Tabla3[[#This Row],[META PROGRAMADA3]]="",Tabla3[[#This Row],[META ALCANZADA3]]=""),"",Tabla3[[#This Row],[META ALCANZADA3]]/Tabla3[[#This Row],[META PROGRAMADA3]])</f>
        <v/>
      </c>
      <c r="U335" s="179"/>
      <c r="V335" s="145"/>
      <c r="W335" s="181" t="str">
        <f>IF(OR(Tabla3[[#This Row],[META PROGRAMADA4]]="",Tabla3[[#This Row],[META ALCANZADA4]]=""),"",Tabla3[[#This Row],[META ALCANZADA4]]/Tabla3[[#This Row],[META PROGRAMADA4]])</f>
        <v/>
      </c>
      <c r="X335" s="174"/>
      <c r="Y335" s="164"/>
      <c r="Z335" s="164"/>
      <c r="AA335" s="164"/>
      <c r="AB335" s="164"/>
      <c r="AC335" s="164"/>
      <c r="AD335" s="164"/>
      <c r="AE335" s="164"/>
      <c r="AF335" s="164"/>
      <c r="AG335" s="164"/>
      <c r="AH335" s="164"/>
      <c r="AI335" s="164"/>
      <c r="AJ335" s="164"/>
      <c r="AK335" s="164"/>
      <c r="AL335" s="164"/>
      <c r="AM335" s="164"/>
      <c r="AN335" s="164"/>
      <c r="AO335" s="164"/>
      <c r="AP335" s="164"/>
      <c r="AQ335" s="164"/>
      <c r="AR335" s="164"/>
      <c r="AS335" s="164"/>
      <c r="AT335" s="164"/>
      <c r="AU335" s="164"/>
      <c r="AV335" s="164"/>
      <c r="AW335" s="164"/>
      <c r="AX335" s="164"/>
      <c r="AY335" s="164"/>
      <c r="AZ335" s="164"/>
      <c r="BA335" s="164"/>
      <c r="BB335" s="164"/>
      <c r="BC335" s="164"/>
      <c r="BD335" s="164"/>
      <c r="BE335" s="164"/>
      <c r="BF335" s="164"/>
      <c r="BG335" s="164"/>
      <c r="BH335" s="164"/>
      <c r="BI335" s="164"/>
      <c r="BJ335" s="164"/>
      <c r="BK335" s="164"/>
      <c r="BL335" s="164"/>
      <c r="BM335" s="164"/>
      <c r="BN335" s="164"/>
      <c r="BO335" s="164"/>
    </row>
    <row r="336" spans="1:67" s="165" customFormat="1" ht="58.5" customHeight="1" x14ac:dyDescent="0.2">
      <c r="A336" s="177" t="s">
        <v>184</v>
      </c>
      <c r="B336" s="170" t="s">
        <v>319</v>
      </c>
      <c r="C336" s="166" t="s">
        <v>167</v>
      </c>
      <c r="D336" s="171" t="s">
        <v>212</v>
      </c>
      <c r="E336" s="238" t="s">
        <v>917</v>
      </c>
      <c r="F336" s="240" t="s">
        <v>66</v>
      </c>
      <c r="G336" s="168" t="s">
        <v>573</v>
      </c>
      <c r="H336" s="238" t="s">
        <v>557</v>
      </c>
      <c r="I336" s="238" t="s">
        <v>553</v>
      </c>
      <c r="J336" s="197" t="s">
        <v>254</v>
      </c>
      <c r="K336" s="174"/>
      <c r="L336" s="178"/>
      <c r="M336" s="178"/>
      <c r="N336" s="181" t="str">
        <f>IF(OR(Tabla3[[#This Row],[META PROGRAMADA]]="",Tabla3[[#This Row],[META ALCANZADA]]=""),"",Tabla3[[#This Row],[META ALCANZADA]]/Tabla3[[#This Row],[META PROGRAMADA]])</f>
        <v/>
      </c>
      <c r="O336" s="332">
        <v>233746293577</v>
      </c>
      <c r="P336" s="175"/>
      <c r="Q336" s="181" t="str">
        <f>IF(OR(Tabla3[[#This Row],[META PROGRAMADA2]]="",Tabla3[[#This Row],[META ALCANZADA2]]=""),"",Tabla3[[#This Row],[META ALCANZADA2]]/Tabla3[[#This Row],[META PROGRAMADA2]])</f>
        <v/>
      </c>
      <c r="R336" s="179"/>
      <c r="S336" s="145"/>
      <c r="T336" s="181" t="str">
        <f>IF(OR(Tabla3[[#This Row],[META PROGRAMADA3]]="",Tabla3[[#This Row],[META ALCANZADA3]]=""),"",Tabla3[[#This Row],[META ALCANZADA3]]/Tabla3[[#This Row],[META PROGRAMADA3]])</f>
        <v/>
      </c>
      <c r="U336" s="179"/>
      <c r="V336" s="145"/>
      <c r="W336" s="181" t="str">
        <f>IF(OR(Tabla3[[#This Row],[META PROGRAMADA4]]="",Tabla3[[#This Row],[META ALCANZADA4]]=""),"",Tabla3[[#This Row],[META ALCANZADA4]]/Tabla3[[#This Row],[META PROGRAMADA4]])</f>
        <v/>
      </c>
      <c r="X336" s="174"/>
      <c r="Y336" s="164"/>
      <c r="Z336" s="164"/>
      <c r="AA336" s="164"/>
      <c r="AB336" s="164"/>
      <c r="AC336" s="164"/>
      <c r="AD336" s="164"/>
      <c r="AE336" s="164"/>
      <c r="AF336" s="164"/>
      <c r="AG336" s="164"/>
      <c r="AH336" s="164"/>
      <c r="AI336" s="164"/>
      <c r="AJ336" s="164"/>
      <c r="AK336" s="164"/>
      <c r="AL336" s="164"/>
      <c r="AM336" s="164"/>
      <c r="AN336" s="164"/>
      <c r="AO336" s="164"/>
      <c r="AP336" s="164"/>
      <c r="AQ336" s="164"/>
      <c r="AR336" s="164"/>
      <c r="AS336" s="164"/>
      <c r="AT336" s="164"/>
      <c r="AU336" s="164"/>
      <c r="AV336" s="164"/>
      <c r="AW336" s="164"/>
      <c r="AX336" s="164"/>
      <c r="AY336" s="164"/>
      <c r="AZ336" s="164"/>
      <c r="BA336" s="164"/>
      <c r="BB336" s="164"/>
      <c r="BC336" s="164"/>
      <c r="BD336" s="164"/>
      <c r="BE336" s="164"/>
      <c r="BF336" s="164"/>
      <c r="BG336" s="164"/>
      <c r="BH336" s="164"/>
      <c r="BI336" s="164"/>
      <c r="BJ336" s="164"/>
      <c r="BK336" s="164"/>
      <c r="BL336" s="164"/>
      <c r="BM336" s="164"/>
      <c r="BN336" s="164"/>
      <c r="BO336" s="164"/>
    </row>
    <row r="337" spans="1:67" s="165" customFormat="1" ht="58.5" customHeight="1" x14ac:dyDescent="0.2">
      <c r="A337" s="177" t="s">
        <v>184</v>
      </c>
      <c r="B337" s="170" t="s">
        <v>319</v>
      </c>
      <c r="C337" s="166" t="s">
        <v>167</v>
      </c>
      <c r="D337" s="171" t="s">
        <v>207</v>
      </c>
      <c r="E337" s="238" t="s">
        <v>868</v>
      </c>
      <c r="F337" s="240" t="s">
        <v>66</v>
      </c>
      <c r="G337" s="168" t="s">
        <v>573</v>
      </c>
      <c r="H337" s="238" t="s">
        <v>557</v>
      </c>
      <c r="I337" s="238" t="s">
        <v>553</v>
      </c>
      <c r="J337" s="197" t="s">
        <v>254</v>
      </c>
      <c r="K337" s="174"/>
      <c r="L337" s="178"/>
      <c r="M337" s="178"/>
      <c r="N337" s="181" t="str">
        <f>IF(OR(Tabla3[[#This Row],[META PROGRAMADA]]="",Tabla3[[#This Row],[META ALCANZADA]]=""),"",Tabla3[[#This Row],[META ALCANZADA]]/Tabla3[[#This Row],[META PROGRAMADA]])</f>
        <v/>
      </c>
      <c r="O337" s="332">
        <v>3812000000</v>
      </c>
      <c r="P337" s="175"/>
      <c r="Q337" s="181" t="str">
        <f>IF(OR(Tabla3[[#This Row],[META PROGRAMADA2]]="",Tabla3[[#This Row],[META ALCANZADA2]]=""),"",Tabla3[[#This Row],[META ALCANZADA2]]/Tabla3[[#This Row],[META PROGRAMADA2]])</f>
        <v/>
      </c>
      <c r="R337" s="179"/>
      <c r="S337" s="145"/>
      <c r="T337" s="181" t="str">
        <f>IF(OR(Tabla3[[#This Row],[META PROGRAMADA3]]="",Tabla3[[#This Row],[META ALCANZADA3]]=""),"",Tabla3[[#This Row],[META ALCANZADA3]]/Tabla3[[#This Row],[META PROGRAMADA3]])</f>
        <v/>
      </c>
      <c r="U337" s="179"/>
      <c r="V337" s="145"/>
      <c r="W337" s="181" t="str">
        <f>IF(OR(Tabla3[[#This Row],[META PROGRAMADA4]]="",Tabla3[[#This Row],[META ALCANZADA4]]=""),"",Tabla3[[#This Row],[META ALCANZADA4]]/Tabla3[[#This Row],[META PROGRAMADA4]])</f>
        <v/>
      </c>
      <c r="X337" s="174"/>
      <c r="Y337" s="164"/>
      <c r="Z337" s="164"/>
      <c r="AA337" s="164"/>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c r="BJ337" s="164"/>
      <c r="BK337" s="164"/>
      <c r="BL337" s="164"/>
      <c r="BM337" s="164"/>
      <c r="BN337" s="164"/>
      <c r="BO337" s="164"/>
    </row>
    <row r="338" spans="1:67" s="165" customFormat="1" ht="58.5" customHeight="1" x14ac:dyDescent="0.2">
      <c r="A338" s="177" t="s">
        <v>184</v>
      </c>
      <c r="B338" s="170" t="s">
        <v>319</v>
      </c>
      <c r="C338" s="166" t="s">
        <v>167</v>
      </c>
      <c r="D338" s="230" t="s">
        <v>218</v>
      </c>
      <c r="E338" s="238" t="s">
        <v>34</v>
      </c>
      <c r="F338" s="240" t="s">
        <v>66</v>
      </c>
      <c r="G338" s="168" t="s">
        <v>573</v>
      </c>
      <c r="H338" s="238" t="s">
        <v>557</v>
      </c>
      <c r="I338" s="238" t="s">
        <v>553</v>
      </c>
      <c r="J338" s="197" t="s">
        <v>254</v>
      </c>
      <c r="K338" s="174"/>
      <c r="L338" s="178"/>
      <c r="M338" s="178"/>
      <c r="N338" s="181" t="str">
        <f>IF(OR(Tabla3[[#This Row],[META PROGRAMADA]]="",Tabla3[[#This Row],[META ALCANZADA]]=""),"",Tabla3[[#This Row],[META ALCANZADA]]/Tabla3[[#This Row],[META PROGRAMADA]])</f>
        <v/>
      </c>
      <c r="O338" s="332">
        <v>508139005</v>
      </c>
      <c r="P338" s="175"/>
      <c r="Q338" s="181" t="str">
        <f>IF(OR(Tabla3[[#This Row],[META PROGRAMADA2]]="",Tabla3[[#This Row],[META ALCANZADA2]]=""),"",Tabla3[[#This Row],[META ALCANZADA2]]/Tabla3[[#This Row],[META PROGRAMADA2]])</f>
        <v/>
      </c>
      <c r="R338" s="179"/>
      <c r="S338" s="145"/>
      <c r="T338" s="181" t="str">
        <f>IF(OR(Tabla3[[#This Row],[META PROGRAMADA3]]="",Tabla3[[#This Row],[META ALCANZADA3]]=""),"",Tabla3[[#This Row],[META ALCANZADA3]]/Tabla3[[#This Row],[META PROGRAMADA3]])</f>
        <v/>
      </c>
      <c r="U338" s="179"/>
      <c r="V338" s="145"/>
      <c r="W338" s="181" t="str">
        <f>IF(OR(Tabla3[[#This Row],[META PROGRAMADA4]]="",Tabla3[[#This Row],[META ALCANZADA4]]=""),"",Tabla3[[#This Row],[META ALCANZADA4]]/Tabla3[[#This Row],[META PROGRAMADA4]])</f>
        <v/>
      </c>
      <c r="X338" s="174"/>
      <c r="Y338" s="164"/>
      <c r="Z338" s="164"/>
      <c r="AA338" s="164"/>
      <c r="AB338" s="164"/>
      <c r="AC338" s="164"/>
      <c r="AD338" s="164"/>
      <c r="AE338" s="164"/>
      <c r="AF338" s="164"/>
      <c r="AG338" s="164"/>
      <c r="AH338" s="164"/>
      <c r="AI338" s="164"/>
      <c r="AJ338" s="164"/>
      <c r="AK338" s="164"/>
      <c r="AL338" s="164"/>
      <c r="AM338" s="164"/>
      <c r="AN338" s="164"/>
      <c r="AO338" s="164"/>
      <c r="AP338" s="164"/>
      <c r="AQ338" s="164"/>
      <c r="AR338" s="164"/>
      <c r="AS338" s="164"/>
      <c r="AT338" s="164"/>
      <c r="AU338" s="164"/>
      <c r="AV338" s="164"/>
      <c r="AW338" s="164"/>
      <c r="AX338" s="164"/>
      <c r="AY338" s="164"/>
      <c r="AZ338" s="164"/>
      <c r="BA338" s="164"/>
      <c r="BB338" s="164"/>
      <c r="BC338" s="164"/>
      <c r="BD338" s="164"/>
      <c r="BE338" s="164"/>
      <c r="BF338" s="164"/>
      <c r="BG338" s="164"/>
      <c r="BH338" s="164"/>
      <c r="BI338" s="164"/>
      <c r="BJ338" s="164"/>
      <c r="BK338" s="164"/>
      <c r="BL338" s="164"/>
      <c r="BM338" s="164"/>
      <c r="BN338" s="164"/>
      <c r="BO338" s="164"/>
    </row>
    <row r="339" spans="1:67" s="165" customFormat="1" ht="58.5" customHeight="1" x14ac:dyDescent="0.2">
      <c r="A339" s="177" t="s">
        <v>184</v>
      </c>
      <c r="B339" s="170" t="s">
        <v>319</v>
      </c>
      <c r="C339" s="166" t="s">
        <v>167</v>
      </c>
      <c r="D339" s="171" t="s">
        <v>222</v>
      </c>
      <c r="E339" s="238" t="s">
        <v>32</v>
      </c>
      <c r="F339" s="240" t="s">
        <v>66</v>
      </c>
      <c r="G339" s="168" t="s">
        <v>573</v>
      </c>
      <c r="H339" s="238" t="s">
        <v>557</v>
      </c>
      <c r="I339" s="238" t="s">
        <v>553</v>
      </c>
      <c r="J339" s="197" t="s">
        <v>254</v>
      </c>
      <c r="K339" s="174" t="s">
        <v>362</v>
      </c>
      <c r="L339" s="178"/>
      <c r="M339" s="178"/>
      <c r="N339" s="181" t="str">
        <f>IF(OR(Tabla3[[#This Row],[META PROGRAMADA]]="",Tabla3[[#This Row],[META ALCANZADA]]=""),"",Tabla3[[#This Row],[META ALCANZADA]]/Tabla3[[#This Row],[META PROGRAMADA]])</f>
        <v/>
      </c>
      <c r="O339" s="332">
        <v>5027558654</v>
      </c>
      <c r="P339" s="175"/>
      <c r="Q339" s="181" t="str">
        <f>IF(OR(Tabla3[[#This Row],[META PROGRAMADA2]]="",Tabla3[[#This Row],[META ALCANZADA2]]=""),"",Tabla3[[#This Row],[META ALCANZADA2]]/Tabla3[[#This Row],[META PROGRAMADA2]])</f>
        <v/>
      </c>
      <c r="R339" s="179"/>
      <c r="S339" s="145"/>
      <c r="T339" s="181" t="str">
        <f>IF(OR(Tabla3[[#This Row],[META PROGRAMADA3]]="",Tabla3[[#This Row],[META ALCANZADA3]]=""),"",Tabla3[[#This Row],[META ALCANZADA3]]/Tabla3[[#This Row],[META PROGRAMADA3]])</f>
        <v/>
      </c>
      <c r="U339" s="179"/>
      <c r="V339" s="145"/>
      <c r="W339" s="181" t="str">
        <f>IF(OR(Tabla3[[#This Row],[META PROGRAMADA4]]="",Tabla3[[#This Row],[META ALCANZADA4]]=""),"",Tabla3[[#This Row],[META ALCANZADA4]]/Tabla3[[#This Row],[META PROGRAMADA4]])</f>
        <v/>
      </c>
      <c r="X339" s="174"/>
      <c r="Y339" s="164"/>
      <c r="Z339" s="164"/>
      <c r="AA339" s="164"/>
      <c r="AB339" s="164"/>
      <c r="AC339" s="164"/>
      <c r="AD339" s="164"/>
      <c r="AE339" s="164"/>
      <c r="AF339" s="164"/>
      <c r="AG339" s="164"/>
      <c r="AH339" s="164"/>
      <c r="AI339" s="164"/>
      <c r="AJ339" s="164"/>
      <c r="AK339" s="164"/>
      <c r="AL339" s="164"/>
      <c r="AM339" s="164"/>
      <c r="AN339" s="164"/>
      <c r="AO339" s="164"/>
      <c r="AP339" s="164"/>
      <c r="AQ339" s="164"/>
      <c r="AR339" s="164"/>
      <c r="AS339" s="164"/>
      <c r="AT339" s="164"/>
      <c r="AU339" s="164"/>
      <c r="AV339" s="164"/>
      <c r="AW339" s="164"/>
      <c r="AX339" s="164"/>
      <c r="AY339" s="164"/>
      <c r="AZ339" s="164"/>
      <c r="BA339" s="164"/>
      <c r="BB339" s="164"/>
      <c r="BC339" s="164"/>
      <c r="BD339" s="164"/>
      <c r="BE339" s="164"/>
      <c r="BF339" s="164"/>
      <c r="BG339" s="164"/>
      <c r="BH339" s="164"/>
      <c r="BI339" s="164"/>
      <c r="BJ339" s="164"/>
      <c r="BK339" s="164"/>
      <c r="BL339" s="164"/>
      <c r="BM339" s="164"/>
      <c r="BN339" s="164"/>
      <c r="BO339" s="164"/>
    </row>
    <row r="340" spans="1:67" s="165" customFormat="1" ht="58.5" customHeight="1" x14ac:dyDescent="0.2">
      <c r="A340" s="184" t="s">
        <v>187</v>
      </c>
      <c r="B340" s="171" t="s">
        <v>338</v>
      </c>
      <c r="C340" s="166" t="s">
        <v>113</v>
      </c>
      <c r="D340" s="171" t="s">
        <v>236</v>
      </c>
      <c r="E340" s="238" t="s">
        <v>27</v>
      </c>
      <c r="F340" s="240" t="s">
        <v>86</v>
      </c>
      <c r="G340" s="168" t="s">
        <v>578</v>
      </c>
      <c r="H340" s="238" t="s">
        <v>601</v>
      </c>
      <c r="I340" s="238" t="s">
        <v>602</v>
      </c>
      <c r="J340" s="188" t="s">
        <v>257</v>
      </c>
      <c r="K340" s="174"/>
      <c r="L340" s="178"/>
      <c r="M340" s="178"/>
      <c r="N340" s="181" t="str">
        <f>IF(OR(Tabla3[[#This Row],[META PROGRAMADA]]="",Tabla3[[#This Row],[META ALCANZADA]]=""),"",Tabla3[[#This Row],[META ALCANZADA]]/Tabla3[[#This Row],[META PROGRAMADA]])</f>
        <v/>
      </c>
      <c r="O340" s="175">
        <v>1</v>
      </c>
      <c r="P340" s="175"/>
      <c r="Q340" s="181" t="str">
        <f>IF(OR(Tabla3[[#This Row],[META PROGRAMADA2]]="",Tabla3[[#This Row],[META ALCANZADA2]]=""),"",Tabla3[[#This Row],[META ALCANZADA2]]/Tabla3[[#This Row],[META PROGRAMADA2]])</f>
        <v/>
      </c>
      <c r="R340" s="175">
        <v>1</v>
      </c>
      <c r="S340" s="145"/>
      <c r="T340" s="228" t="str">
        <f>IF(OR(Tabla3[[#This Row],[META PROGRAMADA3]]="",Tabla3[[#This Row],[META ALCANZADA3]]=""),"",Tabla3[[#This Row],[META ALCANZADA3]]/Tabla3[[#This Row],[META PROGRAMADA3]])</f>
        <v/>
      </c>
      <c r="U340" s="175">
        <v>1</v>
      </c>
      <c r="V340" s="145"/>
      <c r="W340" s="228" t="str">
        <f>IF(OR(Tabla3[[#This Row],[META PROGRAMADA4]]="",Tabla3[[#This Row],[META ALCANZADA4]]=""),"",Tabla3[[#This Row],[META ALCANZADA4]]/Tabla3[[#This Row],[META PROGRAMADA4]])</f>
        <v/>
      </c>
      <c r="X340" s="174">
        <f>SUM(Tabla3[[#This Row],[META PROGRAMADA]]+Tabla3[[#This Row],[META PROGRAMADA2]]+Tabla3[[#This Row],[META PROGRAMADA3]]+Tabla3[[#This Row],[META PROGRAMADA4]])</f>
        <v>3</v>
      </c>
      <c r="Y340" s="164"/>
      <c r="Z340" s="164"/>
      <c r="AA340" s="164"/>
      <c r="AB340" s="164"/>
      <c r="AC340" s="164"/>
      <c r="AD340" s="164"/>
      <c r="AE340" s="164"/>
      <c r="AF340" s="164"/>
      <c r="AG340" s="164"/>
      <c r="AH340" s="164"/>
      <c r="AI340" s="164"/>
      <c r="AJ340" s="164"/>
      <c r="AK340" s="164"/>
      <c r="AL340" s="164"/>
      <c r="AM340" s="164"/>
      <c r="AN340" s="164"/>
      <c r="AO340" s="164"/>
      <c r="AP340" s="164"/>
      <c r="AQ340" s="164"/>
      <c r="AR340" s="164"/>
      <c r="AS340" s="164"/>
      <c r="AT340" s="164"/>
      <c r="AU340" s="164"/>
      <c r="AV340" s="164"/>
      <c r="AW340" s="164"/>
      <c r="AX340" s="164"/>
      <c r="AY340" s="164"/>
      <c r="AZ340" s="164"/>
      <c r="BA340" s="164"/>
      <c r="BB340" s="164"/>
      <c r="BC340" s="164"/>
      <c r="BD340" s="164"/>
      <c r="BE340" s="164"/>
      <c r="BF340" s="164"/>
      <c r="BG340" s="164"/>
      <c r="BH340" s="164"/>
      <c r="BI340" s="164"/>
      <c r="BJ340" s="164"/>
      <c r="BK340" s="164"/>
      <c r="BL340" s="164"/>
      <c r="BM340" s="164"/>
      <c r="BN340" s="164"/>
      <c r="BO340" s="164"/>
    </row>
    <row r="341" spans="1:67" s="165" customFormat="1" ht="58.5" customHeight="1" x14ac:dyDescent="0.2">
      <c r="A341" s="184" t="s">
        <v>187</v>
      </c>
      <c r="B341" s="171" t="s">
        <v>338</v>
      </c>
      <c r="C341" s="166" t="s">
        <v>113</v>
      </c>
      <c r="D341" s="171" t="s">
        <v>234</v>
      </c>
      <c r="E341" s="238" t="s">
        <v>30</v>
      </c>
      <c r="F341" s="240" t="s">
        <v>86</v>
      </c>
      <c r="G341" s="168" t="s">
        <v>578</v>
      </c>
      <c r="H341" s="238" t="s">
        <v>601</v>
      </c>
      <c r="I341" s="238" t="s">
        <v>602</v>
      </c>
      <c r="J341" s="188" t="s">
        <v>257</v>
      </c>
      <c r="K341" s="174"/>
      <c r="L341" s="178"/>
      <c r="M341" s="178"/>
      <c r="N341" s="181" t="str">
        <f>IF(OR(Tabla3[[#This Row],[META PROGRAMADA]]="",Tabla3[[#This Row],[META ALCANZADA]]=""),"",Tabla3[[#This Row],[META ALCANZADA]]/Tabla3[[#This Row],[META PROGRAMADA]])</f>
        <v/>
      </c>
      <c r="O341" s="175">
        <v>1</v>
      </c>
      <c r="P341" s="175"/>
      <c r="Q341" s="181" t="str">
        <f>IF(OR(Tabla3[[#This Row],[META PROGRAMADA2]]="",Tabla3[[#This Row],[META ALCANZADA2]]=""),"",Tabla3[[#This Row],[META ALCANZADA2]]/Tabla3[[#This Row],[META PROGRAMADA2]])</f>
        <v/>
      </c>
      <c r="R341" s="175">
        <v>1</v>
      </c>
      <c r="S341" s="145"/>
      <c r="T341" s="228" t="str">
        <f>IF(OR(Tabla3[[#This Row],[META PROGRAMADA3]]="",Tabla3[[#This Row],[META ALCANZADA3]]=""),"",Tabla3[[#This Row],[META ALCANZADA3]]/Tabla3[[#This Row],[META PROGRAMADA3]])</f>
        <v/>
      </c>
      <c r="U341" s="175">
        <v>1</v>
      </c>
      <c r="V341" s="145"/>
      <c r="W341" s="228" t="str">
        <f>IF(OR(Tabla3[[#This Row],[META PROGRAMADA4]]="",Tabla3[[#This Row],[META ALCANZADA4]]=""),"",Tabla3[[#This Row],[META ALCANZADA4]]/Tabla3[[#This Row],[META PROGRAMADA4]])</f>
        <v/>
      </c>
      <c r="X341" s="174">
        <f>SUM(Tabla3[[#This Row],[META PROGRAMADA]]+Tabla3[[#This Row],[META PROGRAMADA2]]+Tabla3[[#This Row],[META PROGRAMADA3]]+Tabla3[[#This Row],[META PROGRAMADA4]])</f>
        <v>3</v>
      </c>
      <c r="Y341" s="164"/>
      <c r="Z341" s="164"/>
      <c r="AA341" s="164"/>
      <c r="AB341" s="164"/>
      <c r="AC341" s="164"/>
      <c r="AD341" s="164"/>
      <c r="AE341" s="164"/>
      <c r="AF341" s="164"/>
      <c r="AG341" s="164"/>
      <c r="AH341" s="164"/>
      <c r="AI341" s="164"/>
      <c r="AJ341" s="164"/>
      <c r="AK341" s="164"/>
      <c r="AL341" s="164"/>
      <c r="AM341" s="164"/>
      <c r="AN341" s="164"/>
      <c r="AO341" s="164"/>
      <c r="AP341" s="164"/>
      <c r="AQ341" s="164"/>
      <c r="AR341" s="164"/>
      <c r="AS341" s="164"/>
      <c r="AT341" s="164"/>
      <c r="AU341" s="164"/>
      <c r="AV341" s="164"/>
      <c r="AW341" s="164"/>
      <c r="AX341" s="164"/>
      <c r="AY341" s="164"/>
      <c r="AZ341" s="164"/>
      <c r="BA341" s="164"/>
      <c r="BB341" s="164"/>
      <c r="BC341" s="164"/>
      <c r="BD341" s="164"/>
      <c r="BE341" s="164"/>
      <c r="BF341" s="164"/>
      <c r="BG341" s="164"/>
      <c r="BH341" s="164"/>
      <c r="BI341" s="164"/>
      <c r="BJ341" s="164"/>
      <c r="BK341" s="164"/>
      <c r="BL341" s="164"/>
      <c r="BM341" s="164"/>
      <c r="BN341" s="164"/>
      <c r="BO341" s="164"/>
    </row>
    <row r="342" spans="1:67" s="165" customFormat="1" ht="58.5" customHeight="1" x14ac:dyDescent="0.2">
      <c r="A342" s="184" t="s">
        <v>187</v>
      </c>
      <c r="B342" s="171" t="s">
        <v>338</v>
      </c>
      <c r="C342" s="166" t="s">
        <v>113</v>
      </c>
      <c r="D342" s="171" t="s">
        <v>235</v>
      </c>
      <c r="E342" s="238" t="s">
        <v>26</v>
      </c>
      <c r="F342" s="240" t="s">
        <v>86</v>
      </c>
      <c r="G342" s="168" t="s">
        <v>578</v>
      </c>
      <c r="H342" s="238" t="s">
        <v>601</v>
      </c>
      <c r="I342" s="238" t="s">
        <v>602</v>
      </c>
      <c r="J342" s="188" t="s">
        <v>257</v>
      </c>
      <c r="K342" s="174"/>
      <c r="L342" s="178"/>
      <c r="M342" s="178"/>
      <c r="N342" s="181" t="str">
        <f>IF(OR(Tabla3[[#This Row],[META PROGRAMADA]]="",Tabla3[[#This Row],[META ALCANZADA]]=""),"",Tabla3[[#This Row],[META ALCANZADA]]/Tabla3[[#This Row],[META PROGRAMADA]])</f>
        <v/>
      </c>
      <c r="O342" s="175">
        <v>1</v>
      </c>
      <c r="P342" s="175"/>
      <c r="Q342" s="181" t="str">
        <f>IF(OR(Tabla3[[#This Row],[META PROGRAMADA2]]="",Tabla3[[#This Row],[META ALCANZADA2]]=""),"",Tabla3[[#This Row],[META ALCANZADA2]]/Tabla3[[#This Row],[META PROGRAMADA2]])</f>
        <v/>
      </c>
      <c r="R342" s="175">
        <v>1</v>
      </c>
      <c r="S342" s="145"/>
      <c r="T342" s="228" t="str">
        <f>IF(OR(Tabla3[[#This Row],[META PROGRAMADA3]]="",Tabla3[[#This Row],[META ALCANZADA3]]=""),"",Tabla3[[#This Row],[META ALCANZADA3]]/Tabla3[[#This Row],[META PROGRAMADA3]])</f>
        <v/>
      </c>
      <c r="U342" s="175">
        <v>1</v>
      </c>
      <c r="V342" s="145"/>
      <c r="W342" s="228" t="str">
        <f>IF(OR(Tabla3[[#This Row],[META PROGRAMADA4]]="",Tabla3[[#This Row],[META ALCANZADA4]]=""),"",Tabla3[[#This Row],[META ALCANZADA4]]/Tabla3[[#This Row],[META PROGRAMADA4]])</f>
        <v/>
      </c>
      <c r="X342" s="174">
        <f>SUM(Tabla3[[#This Row],[META PROGRAMADA]]+Tabla3[[#This Row],[META PROGRAMADA2]]+Tabla3[[#This Row],[META PROGRAMADA3]]+Tabla3[[#This Row],[META PROGRAMADA4]])</f>
        <v>3</v>
      </c>
      <c r="Y342" s="164"/>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c r="BC342" s="164"/>
      <c r="BD342" s="164"/>
      <c r="BE342" s="164"/>
      <c r="BF342" s="164"/>
      <c r="BG342" s="164"/>
      <c r="BH342" s="164"/>
      <c r="BI342" s="164"/>
      <c r="BJ342" s="164"/>
      <c r="BK342" s="164"/>
      <c r="BL342" s="164"/>
      <c r="BM342" s="164"/>
      <c r="BN342" s="164"/>
      <c r="BO342" s="164"/>
    </row>
    <row r="343" spans="1:67" s="165" customFormat="1" ht="58.5" customHeight="1" x14ac:dyDescent="0.2">
      <c r="A343" s="184" t="s">
        <v>187</v>
      </c>
      <c r="B343" s="171" t="s">
        <v>338</v>
      </c>
      <c r="C343" s="166" t="s">
        <v>113</v>
      </c>
      <c r="D343" s="171" t="s">
        <v>233</v>
      </c>
      <c r="E343" s="238" t="s">
        <v>29</v>
      </c>
      <c r="F343" s="240" t="s">
        <v>86</v>
      </c>
      <c r="G343" s="168" t="s">
        <v>578</v>
      </c>
      <c r="H343" s="238" t="s">
        <v>601</v>
      </c>
      <c r="I343" s="238" t="s">
        <v>602</v>
      </c>
      <c r="J343" s="188" t="s">
        <v>257</v>
      </c>
      <c r="K343" s="174"/>
      <c r="L343" s="178"/>
      <c r="M343" s="178"/>
      <c r="N343" s="181" t="str">
        <f>IF(OR(Tabla3[[#This Row],[META PROGRAMADA]]="",Tabla3[[#This Row],[META ALCANZADA]]=""),"",Tabla3[[#This Row],[META ALCANZADA]]/Tabla3[[#This Row],[META PROGRAMADA]])</f>
        <v/>
      </c>
      <c r="O343" s="175">
        <v>1</v>
      </c>
      <c r="P343" s="175"/>
      <c r="Q343" s="181" t="str">
        <f>IF(OR(Tabla3[[#This Row],[META PROGRAMADA2]]="",Tabla3[[#This Row],[META ALCANZADA2]]=""),"",Tabla3[[#This Row],[META ALCANZADA2]]/Tabla3[[#This Row],[META PROGRAMADA2]])</f>
        <v/>
      </c>
      <c r="R343" s="175">
        <v>1</v>
      </c>
      <c r="S343" s="145"/>
      <c r="T343" s="228" t="str">
        <f>IF(OR(Tabla3[[#This Row],[META PROGRAMADA3]]="",Tabla3[[#This Row],[META ALCANZADA3]]=""),"",Tabla3[[#This Row],[META ALCANZADA3]]/Tabla3[[#This Row],[META PROGRAMADA3]])</f>
        <v/>
      </c>
      <c r="U343" s="175">
        <v>1</v>
      </c>
      <c r="V343" s="145"/>
      <c r="W343" s="228" t="str">
        <f>IF(OR(Tabla3[[#This Row],[META PROGRAMADA4]]="",Tabla3[[#This Row],[META ALCANZADA4]]=""),"",Tabla3[[#This Row],[META ALCANZADA4]]/Tabla3[[#This Row],[META PROGRAMADA4]])</f>
        <v/>
      </c>
      <c r="X343" s="174">
        <f>SUM(Tabla3[[#This Row],[META PROGRAMADA]]+Tabla3[[#This Row],[META PROGRAMADA2]]+Tabla3[[#This Row],[META PROGRAMADA3]]+Tabla3[[#This Row],[META PROGRAMADA4]])</f>
        <v>3</v>
      </c>
      <c r="Y343" s="164"/>
      <c r="Z343" s="164"/>
      <c r="AA343" s="164"/>
      <c r="AB343" s="164"/>
      <c r="AC343" s="164"/>
      <c r="AD343" s="164"/>
      <c r="AE343" s="164"/>
      <c r="AF343" s="164"/>
      <c r="AG343" s="164"/>
      <c r="AH343" s="164"/>
      <c r="AI343" s="164"/>
      <c r="AJ343" s="164"/>
      <c r="AK343" s="164"/>
      <c r="AL343" s="164"/>
      <c r="AM343" s="164"/>
      <c r="AN343" s="164"/>
      <c r="AO343" s="164"/>
      <c r="AP343" s="164"/>
      <c r="AQ343" s="164"/>
      <c r="AR343" s="164"/>
      <c r="AS343" s="164"/>
      <c r="AT343" s="164"/>
      <c r="AU343" s="164"/>
      <c r="AV343" s="164"/>
      <c r="AW343" s="164"/>
      <c r="AX343" s="164"/>
      <c r="AY343" s="164"/>
      <c r="AZ343" s="164"/>
      <c r="BA343" s="164"/>
      <c r="BB343" s="164"/>
      <c r="BC343" s="164"/>
      <c r="BD343" s="164"/>
      <c r="BE343" s="164"/>
      <c r="BF343" s="164"/>
      <c r="BG343" s="164"/>
      <c r="BH343" s="164"/>
      <c r="BI343" s="164"/>
      <c r="BJ343" s="164"/>
      <c r="BK343" s="164"/>
      <c r="BL343" s="164"/>
      <c r="BM343" s="164"/>
      <c r="BN343" s="164"/>
      <c r="BO343" s="164"/>
    </row>
    <row r="344" spans="1:67" s="165" customFormat="1" ht="58.5" customHeight="1" x14ac:dyDescent="0.2">
      <c r="A344" s="184" t="s">
        <v>187</v>
      </c>
      <c r="B344" s="171" t="s">
        <v>338</v>
      </c>
      <c r="C344" s="166" t="s">
        <v>113</v>
      </c>
      <c r="D344" s="171" t="s">
        <v>232</v>
      </c>
      <c r="E344" s="238" t="s">
        <v>28</v>
      </c>
      <c r="F344" s="240" t="s">
        <v>86</v>
      </c>
      <c r="G344" s="168" t="s">
        <v>578</v>
      </c>
      <c r="H344" s="238" t="s">
        <v>601</v>
      </c>
      <c r="I344" s="238" t="s">
        <v>602</v>
      </c>
      <c r="J344" s="188" t="s">
        <v>257</v>
      </c>
      <c r="K344" s="174"/>
      <c r="L344" s="178"/>
      <c r="M344" s="178"/>
      <c r="N344" s="181" t="str">
        <f>IF(OR(Tabla3[[#This Row],[META PROGRAMADA]]="",Tabla3[[#This Row],[META ALCANZADA]]=""),"",Tabla3[[#This Row],[META ALCANZADA]]/Tabla3[[#This Row],[META PROGRAMADA]])</f>
        <v/>
      </c>
      <c r="O344" s="175">
        <v>1</v>
      </c>
      <c r="P344" s="175"/>
      <c r="Q344" s="181" t="str">
        <f>IF(OR(Tabla3[[#This Row],[META PROGRAMADA2]]="",Tabla3[[#This Row],[META ALCANZADA2]]=""),"",Tabla3[[#This Row],[META ALCANZADA2]]/Tabla3[[#This Row],[META PROGRAMADA2]])</f>
        <v/>
      </c>
      <c r="R344" s="175">
        <v>1</v>
      </c>
      <c r="S344" s="145"/>
      <c r="T344" s="228" t="str">
        <f>IF(OR(Tabla3[[#This Row],[META PROGRAMADA3]]="",Tabla3[[#This Row],[META ALCANZADA3]]=""),"",Tabla3[[#This Row],[META ALCANZADA3]]/Tabla3[[#This Row],[META PROGRAMADA3]])</f>
        <v/>
      </c>
      <c r="U344" s="175">
        <v>1</v>
      </c>
      <c r="V344" s="145"/>
      <c r="W344" s="228" t="str">
        <f>IF(OR(Tabla3[[#This Row],[META PROGRAMADA4]]="",Tabla3[[#This Row],[META ALCANZADA4]]=""),"",Tabla3[[#This Row],[META ALCANZADA4]]/Tabla3[[#This Row],[META PROGRAMADA4]])</f>
        <v/>
      </c>
      <c r="X344" s="174">
        <f>SUM(Tabla3[[#This Row],[META PROGRAMADA]]+Tabla3[[#This Row],[META PROGRAMADA2]]+Tabla3[[#This Row],[META PROGRAMADA3]]+Tabla3[[#This Row],[META PROGRAMADA4]])</f>
        <v>3</v>
      </c>
      <c r="Y344" s="164"/>
      <c r="Z344" s="164"/>
      <c r="AA344" s="164"/>
      <c r="AB344" s="164"/>
      <c r="AC344" s="164"/>
      <c r="AD344" s="164"/>
      <c r="AE344" s="164"/>
      <c r="AF344" s="164"/>
      <c r="AG344" s="164"/>
      <c r="AH344" s="164"/>
      <c r="AI344" s="164"/>
      <c r="AJ344" s="164"/>
      <c r="AK344" s="164"/>
      <c r="AL344" s="164"/>
      <c r="AM344" s="164"/>
      <c r="AN344" s="164"/>
      <c r="AO344" s="164"/>
      <c r="AP344" s="164"/>
      <c r="AQ344" s="164"/>
      <c r="AR344" s="164"/>
      <c r="AS344" s="164"/>
      <c r="AT344" s="164"/>
      <c r="AU344" s="164"/>
      <c r="AV344" s="164"/>
      <c r="AW344" s="164"/>
      <c r="AX344" s="164"/>
      <c r="AY344" s="164"/>
      <c r="AZ344" s="164"/>
      <c r="BA344" s="164"/>
      <c r="BB344" s="164"/>
      <c r="BC344" s="164"/>
      <c r="BD344" s="164"/>
      <c r="BE344" s="164"/>
      <c r="BF344" s="164"/>
      <c r="BG344" s="164"/>
      <c r="BH344" s="164"/>
      <c r="BI344" s="164"/>
      <c r="BJ344" s="164"/>
      <c r="BK344" s="164"/>
      <c r="BL344" s="164"/>
      <c r="BM344" s="164"/>
      <c r="BN344" s="164"/>
      <c r="BO344" s="164"/>
    </row>
    <row r="345" spans="1:67" s="165" customFormat="1" ht="58.5" customHeight="1" x14ac:dyDescent="0.2">
      <c r="A345" s="184" t="s">
        <v>187</v>
      </c>
      <c r="B345" s="171" t="s">
        <v>338</v>
      </c>
      <c r="C345" s="166" t="s">
        <v>113</v>
      </c>
      <c r="D345" s="171" t="s">
        <v>205</v>
      </c>
      <c r="E345" s="238" t="s">
        <v>31</v>
      </c>
      <c r="F345" s="240" t="s">
        <v>86</v>
      </c>
      <c r="G345" s="168" t="s">
        <v>578</v>
      </c>
      <c r="H345" s="238" t="s">
        <v>601</v>
      </c>
      <c r="I345" s="238" t="s">
        <v>602</v>
      </c>
      <c r="J345" s="188" t="s">
        <v>257</v>
      </c>
      <c r="K345" s="174"/>
      <c r="L345" s="178"/>
      <c r="M345" s="178"/>
      <c r="N345" s="181" t="str">
        <f>IF(OR(Tabla3[[#This Row],[META PROGRAMADA]]="",Tabla3[[#This Row],[META ALCANZADA]]=""),"",Tabla3[[#This Row],[META ALCANZADA]]/Tabla3[[#This Row],[META PROGRAMADA]])</f>
        <v/>
      </c>
      <c r="O345" s="175">
        <v>1</v>
      </c>
      <c r="P345" s="175"/>
      <c r="Q345" s="181" t="str">
        <f>IF(OR(Tabla3[[#This Row],[META PROGRAMADA2]]="",Tabla3[[#This Row],[META ALCANZADA2]]=""),"",Tabla3[[#This Row],[META ALCANZADA2]]/Tabla3[[#This Row],[META PROGRAMADA2]])</f>
        <v/>
      </c>
      <c r="R345" s="175">
        <v>1</v>
      </c>
      <c r="S345" s="145"/>
      <c r="T345" s="228" t="str">
        <f>IF(OR(Tabla3[[#This Row],[META PROGRAMADA3]]="",Tabla3[[#This Row],[META ALCANZADA3]]=""),"",Tabla3[[#This Row],[META ALCANZADA3]]/Tabla3[[#This Row],[META PROGRAMADA3]])</f>
        <v/>
      </c>
      <c r="U345" s="175">
        <v>1</v>
      </c>
      <c r="V345" s="145"/>
      <c r="W345" s="228" t="str">
        <f>IF(OR(Tabla3[[#This Row],[META PROGRAMADA4]]="",Tabla3[[#This Row],[META ALCANZADA4]]=""),"",Tabla3[[#This Row],[META ALCANZADA4]]/Tabla3[[#This Row],[META PROGRAMADA4]])</f>
        <v/>
      </c>
      <c r="X345" s="174">
        <f>SUM(Tabla3[[#This Row],[META PROGRAMADA]]+Tabla3[[#This Row],[META PROGRAMADA2]]+Tabla3[[#This Row],[META PROGRAMADA3]]+Tabla3[[#This Row],[META PROGRAMADA4]])</f>
        <v>3</v>
      </c>
      <c r="Y345" s="164"/>
      <c r="Z345" s="164"/>
      <c r="AA345" s="164"/>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c r="AV345" s="164"/>
      <c r="AW345" s="164"/>
      <c r="AX345" s="164"/>
      <c r="AY345" s="164"/>
      <c r="AZ345" s="164"/>
      <c r="BA345" s="164"/>
      <c r="BB345" s="164"/>
      <c r="BC345" s="164"/>
      <c r="BD345" s="164"/>
      <c r="BE345" s="164"/>
      <c r="BF345" s="164"/>
      <c r="BG345" s="164"/>
      <c r="BH345" s="164"/>
      <c r="BI345" s="164"/>
      <c r="BJ345" s="164"/>
      <c r="BK345" s="164"/>
      <c r="BL345" s="164"/>
      <c r="BM345" s="164"/>
      <c r="BN345" s="164"/>
      <c r="BO345" s="164"/>
    </row>
    <row r="346" spans="1:67" s="165" customFormat="1" ht="58.5" customHeight="1" x14ac:dyDescent="0.2">
      <c r="A346" s="184" t="s">
        <v>187</v>
      </c>
      <c r="B346" s="171" t="s">
        <v>338</v>
      </c>
      <c r="C346" s="166" t="s">
        <v>113</v>
      </c>
      <c r="D346" s="171" t="s">
        <v>206</v>
      </c>
      <c r="E346" s="238" t="s">
        <v>924</v>
      </c>
      <c r="F346" s="240" t="s">
        <v>86</v>
      </c>
      <c r="G346" s="168" t="s">
        <v>578</v>
      </c>
      <c r="H346" s="238" t="s">
        <v>601</v>
      </c>
      <c r="I346" s="238" t="s">
        <v>602</v>
      </c>
      <c r="J346" s="188" t="s">
        <v>257</v>
      </c>
      <c r="K346" s="174"/>
      <c r="L346" s="178"/>
      <c r="M346" s="178"/>
      <c r="N346" s="181" t="str">
        <f>IF(OR(Tabla3[[#This Row],[META PROGRAMADA]]="",Tabla3[[#This Row],[META ALCANZADA]]=""),"",Tabla3[[#This Row],[META ALCANZADA]]/Tabla3[[#This Row],[META PROGRAMADA]])</f>
        <v/>
      </c>
      <c r="O346" s="175">
        <v>1</v>
      </c>
      <c r="P346" s="175"/>
      <c r="Q346" s="181" t="str">
        <f>IF(OR(Tabla3[[#This Row],[META PROGRAMADA2]]="",Tabla3[[#This Row],[META ALCANZADA2]]=""),"",Tabla3[[#This Row],[META ALCANZADA2]]/Tabla3[[#This Row],[META PROGRAMADA2]])</f>
        <v/>
      </c>
      <c r="R346" s="175">
        <v>1</v>
      </c>
      <c r="S346" s="145"/>
      <c r="T346" s="228" t="str">
        <f>IF(OR(Tabla3[[#This Row],[META PROGRAMADA3]]="",Tabla3[[#This Row],[META ALCANZADA3]]=""),"",Tabla3[[#This Row],[META ALCANZADA3]]/Tabla3[[#This Row],[META PROGRAMADA3]])</f>
        <v/>
      </c>
      <c r="U346" s="175">
        <v>1</v>
      </c>
      <c r="V346" s="145"/>
      <c r="W346" s="228" t="str">
        <f>IF(OR(Tabla3[[#This Row],[META PROGRAMADA4]]="",Tabla3[[#This Row],[META ALCANZADA4]]=""),"",Tabla3[[#This Row],[META ALCANZADA4]]/Tabla3[[#This Row],[META PROGRAMADA4]])</f>
        <v/>
      </c>
      <c r="X346" s="174">
        <f>SUM(Tabla3[[#This Row],[META PROGRAMADA]]+Tabla3[[#This Row],[META PROGRAMADA2]]+Tabla3[[#This Row],[META PROGRAMADA3]]+Tabla3[[#This Row],[META PROGRAMADA4]])</f>
        <v>3</v>
      </c>
      <c r="Y346" s="164"/>
      <c r="Z346" s="164"/>
      <c r="AA346" s="164"/>
      <c r="AB346" s="164"/>
      <c r="AC346" s="164"/>
      <c r="AD346" s="164"/>
      <c r="AE346" s="164"/>
      <c r="AF346" s="164"/>
      <c r="AG346" s="164"/>
      <c r="AH346" s="164"/>
      <c r="AI346" s="164"/>
      <c r="AJ346" s="164"/>
      <c r="AK346" s="164"/>
      <c r="AL346" s="164"/>
      <c r="AM346" s="164"/>
      <c r="AN346" s="164"/>
      <c r="AO346" s="164"/>
      <c r="AP346" s="164"/>
      <c r="AQ346" s="164"/>
      <c r="AR346" s="164"/>
      <c r="AS346" s="164"/>
      <c r="AT346" s="164"/>
      <c r="AU346" s="164"/>
      <c r="AV346" s="164"/>
      <c r="AW346" s="164"/>
      <c r="AX346" s="164"/>
      <c r="AY346" s="164"/>
      <c r="AZ346" s="164"/>
      <c r="BA346" s="164"/>
      <c r="BB346" s="164"/>
      <c r="BC346" s="164"/>
      <c r="BD346" s="164"/>
      <c r="BE346" s="164"/>
      <c r="BF346" s="164"/>
      <c r="BG346" s="164"/>
      <c r="BH346" s="164"/>
      <c r="BI346" s="164"/>
      <c r="BJ346" s="164"/>
      <c r="BK346" s="164"/>
      <c r="BL346" s="164"/>
      <c r="BM346" s="164"/>
      <c r="BN346" s="164"/>
      <c r="BO346" s="164"/>
    </row>
    <row r="347" spans="1:67" s="165" customFormat="1" ht="58.5" customHeight="1" x14ac:dyDescent="0.2">
      <c r="A347" s="184" t="s">
        <v>187</v>
      </c>
      <c r="B347" s="171" t="s">
        <v>338</v>
      </c>
      <c r="C347" s="166" t="s">
        <v>113</v>
      </c>
      <c r="D347" s="171" t="s">
        <v>207</v>
      </c>
      <c r="E347" s="238" t="s">
        <v>45</v>
      </c>
      <c r="F347" s="240" t="s">
        <v>86</v>
      </c>
      <c r="G347" s="168" t="s">
        <v>578</v>
      </c>
      <c r="H347" s="238" t="s">
        <v>601</v>
      </c>
      <c r="I347" s="238" t="s">
        <v>602</v>
      </c>
      <c r="J347" s="188" t="s">
        <v>257</v>
      </c>
      <c r="K347" s="174"/>
      <c r="L347" s="178"/>
      <c r="M347" s="178"/>
      <c r="N347" s="181" t="str">
        <f>IF(OR(Tabla3[[#This Row],[META PROGRAMADA]]="",Tabla3[[#This Row],[META ALCANZADA]]=""),"",Tabla3[[#This Row],[META ALCANZADA]]/Tabla3[[#This Row],[META PROGRAMADA]])</f>
        <v/>
      </c>
      <c r="O347" s="175">
        <v>1</v>
      </c>
      <c r="P347" s="175"/>
      <c r="Q347" s="181" t="str">
        <f>IF(OR(Tabla3[[#This Row],[META PROGRAMADA2]]="",Tabla3[[#This Row],[META ALCANZADA2]]=""),"",Tabla3[[#This Row],[META ALCANZADA2]]/Tabla3[[#This Row],[META PROGRAMADA2]])</f>
        <v/>
      </c>
      <c r="R347" s="175">
        <v>1</v>
      </c>
      <c r="S347" s="145"/>
      <c r="T347" s="228" t="str">
        <f>IF(OR(Tabla3[[#This Row],[META PROGRAMADA3]]="",Tabla3[[#This Row],[META ALCANZADA3]]=""),"",Tabla3[[#This Row],[META ALCANZADA3]]/Tabla3[[#This Row],[META PROGRAMADA3]])</f>
        <v/>
      </c>
      <c r="U347" s="175">
        <v>1</v>
      </c>
      <c r="V347" s="145"/>
      <c r="W347" s="228" t="str">
        <f>IF(OR(Tabla3[[#This Row],[META PROGRAMADA4]]="",Tabla3[[#This Row],[META ALCANZADA4]]=""),"",Tabla3[[#This Row],[META ALCANZADA4]]/Tabla3[[#This Row],[META PROGRAMADA4]])</f>
        <v/>
      </c>
      <c r="X347" s="174">
        <f>SUM(Tabla3[[#This Row],[META PROGRAMADA]]+Tabla3[[#This Row],[META PROGRAMADA2]]+Tabla3[[#This Row],[META PROGRAMADA3]]+Tabla3[[#This Row],[META PROGRAMADA4]])</f>
        <v>3</v>
      </c>
      <c r="Y347" s="164"/>
      <c r="Z347" s="164"/>
      <c r="AA347" s="164"/>
      <c r="AB347" s="164"/>
      <c r="AC347" s="164"/>
      <c r="AD347" s="164"/>
      <c r="AE347" s="164"/>
      <c r="AF347" s="164"/>
      <c r="AG347" s="164"/>
      <c r="AH347" s="164"/>
      <c r="AI347" s="164"/>
      <c r="AJ347" s="164"/>
      <c r="AK347" s="164"/>
      <c r="AL347" s="164"/>
      <c r="AM347" s="164"/>
      <c r="AN347" s="164"/>
      <c r="AO347" s="164"/>
      <c r="AP347" s="164"/>
      <c r="AQ347" s="164"/>
      <c r="AR347" s="164"/>
      <c r="AS347" s="164"/>
      <c r="AT347" s="164"/>
      <c r="AU347" s="164"/>
      <c r="AV347" s="164"/>
      <c r="AW347" s="164"/>
      <c r="AX347" s="164"/>
      <c r="AY347" s="164"/>
      <c r="AZ347" s="164"/>
      <c r="BA347" s="164"/>
      <c r="BB347" s="164"/>
      <c r="BC347" s="164"/>
      <c r="BD347" s="164"/>
      <c r="BE347" s="164"/>
      <c r="BF347" s="164"/>
      <c r="BG347" s="164"/>
      <c r="BH347" s="164"/>
      <c r="BI347" s="164"/>
      <c r="BJ347" s="164"/>
      <c r="BK347" s="164"/>
      <c r="BL347" s="164"/>
      <c r="BM347" s="164"/>
      <c r="BN347" s="164"/>
      <c r="BO347" s="164"/>
    </row>
    <row r="348" spans="1:67" s="165" customFormat="1" ht="58.5" customHeight="1" x14ac:dyDescent="0.2">
      <c r="A348" s="184" t="s">
        <v>187</v>
      </c>
      <c r="B348" s="171" t="s">
        <v>338</v>
      </c>
      <c r="C348" s="166" t="s">
        <v>113</v>
      </c>
      <c r="D348" s="171" t="s">
        <v>208</v>
      </c>
      <c r="E348" s="238" t="s">
        <v>33</v>
      </c>
      <c r="F348" s="240" t="s">
        <v>86</v>
      </c>
      <c r="G348" s="168" t="s">
        <v>578</v>
      </c>
      <c r="H348" s="238" t="s">
        <v>601</v>
      </c>
      <c r="I348" s="238" t="s">
        <v>602</v>
      </c>
      <c r="J348" s="188" t="s">
        <v>257</v>
      </c>
      <c r="K348" s="174"/>
      <c r="L348" s="178"/>
      <c r="M348" s="178"/>
      <c r="N348" s="181" t="str">
        <f>IF(OR(Tabla3[[#This Row],[META PROGRAMADA]]="",Tabla3[[#This Row],[META ALCANZADA]]=""),"",Tabla3[[#This Row],[META ALCANZADA]]/Tabla3[[#This Row],[META PROGRAMADA]])</f>
        <v/>
      </c>
      <c r="O348" s="175">
        <v>1</v>
      </c>
      <c r="P348" s="175"/>
      <c r="Q348" s="181" t="str">
        <f>IF(OR(Tabla3[[#This Row],[META PROGRAMADA2]]="",Tabla3[[#This Row],[META ALCANZADA2]]=""),"",Tabla3[[#This Row],[META ALCANZADA2]]/Tabla3[[#This Row],[META PROGRAMADA2]])</f>
        <v/>
      </c>
      <c r="R348" s="175">
        <v>1</v>
      </c>
      <c r="S348" s="145"/>
      <c r="T348" s="228" t="str">
        <f>IF(OR(Tabla3[[#This Row],[META PROGRAMADA3]]="",Tabla3[[#This Row],[META ALCANZADA3]]=""),"",Tabla3[[#This Row],[META ALCANZADA3]]/Tabla3[[#This Row],[META PROGRAMADA3]])</f>
        <v/>
      </c>
      <c r="U348" s="175">
        <v>1</v>
      </c>
      <c r="V348" s="145"/>
      <c r="W348" s="228" t="str">
        <f>IF(OR(Tabla3[[#This Row],[META PROGRAMADA4]]="",Tabla3[[#This Row],[META ALCANZADA4]]=""),"",Tabla3[[#This Row],[META ALCANZADA4]]/Tabla3[[#This Row],[META PROGRAMADA4]])</f>
        <v/>
      </c>
      <c r="X348" s="174">
        <f>SUM(Tabla3[[#This Row],[META PROGRAMADA]]+Tabla3[[#This Row],[META PROGRAMADA2]]+Tabla3[[#This Row],[META PROGRAMADA3]]+Tabla3[[#This Row],[META PROGRAMADA4]])</f>
        <v>3</v>
      </c>
      <c r="Y348" s="164"/>
      <c r="Z348" s="164"/>
      <c r="AA348" s="164"/>
      <c r="AB348" s="164"/>
      <c r="AC348" s="164"/>
      <c r="AD348" s="164"/>
      <c r="AE348" s="164"/>
      <c r="AF348" s="164"/>
      <c r="AG348" s="164"/>
      <c r="AH348" s="164"/>
      <c r="AI348" s="164"/>
      <c r="AJ348" s="164"/>
      <c r="AK348" s="164"/>
      <c r="AL348" s="164"/>
      <c r="AM348" s="164"/>
      <c r="AN348" s="164"/>
      <c r="AO348" s="164"/>
      <c r="AP348" s="164"/>
      <c r="AQ348" s="164"/>
      <c r="AR348" s="164"/>
      <c r="AS348" s="164"/>
      <c r="AT348" s="164"/>
      <c r="AU348" s="164"/>
      <c r="AV348" s="164"/>
      <c r="AW348" s="164"/>
      <c r="AX348" s="164"/>
      <c r="AY348" s="164"/>
      <c r="AZ348" s="164"/>
      <c r="BA348" s="164"/>
      <c r="BB348" s="164"/>
      <c r="BC348" s="164"/>
      <c r="BD348" s="164"/>
      <c r="BE348" s="164"/>
      <c r="BF348" s="164"/>
      <c r="BG348" s="164"/>
      <c r="BH348" s="164"/>
      <c r="BI348" s="164"/>
      <c r="BJ348" s="164"/>
      <c r="BK348" s="164"/>
      <c r="BL348" s="164"/>
      <c r="BM348" s="164"/>
      <c r="BN348" s="164"/>
      <c r="BO348" s="164"/>
    </row>
    <row r="349" spans="1:67" s="165" customFormat="1" ht="58.5" customHeight="1" x14ac:dyDescent="0.2">
      <c r="A349" s="184" t="s">
        <v>187</v>
      </c>
      <c r="B349" s="171" t="s">
        <v>338</v>
      </c>
      <c r="C349" s="166" t="s">
        <v>113</v>
      </c>
      <c r="D349" s="171" t="s">
        <v>215</v>
      </c>
      <c r="E349" s="238" t="s">
        <v>40</v>
      </c>
      <c r="F349" s="240" t="s">
        <v>86</v>
      </c>
      <c r="G349" s="168" t="s">
        <v>578</v>
      </c>
      <c r="H349" s="238" t="s">
        <v>601</v>
      </c>
      <c r="I349" s="238" t="s">
        <v>602</v>
      </c>
      <c r="J349" s="188" t="s">
        <v>257</v>
      </c>
      <c r="K349" s="174"/>
      <c r="L349" s="178"/>
      <c r="M349" s="178"/>
      <c r="N349" s="181" t="str">
        <f>IF(OR(Tabla3[[#This Row],[META PROGRAMADA]]="",Tabla3[[#This Row],[META ALCANZADA]]=""),"",Tabla3[[#This Row],[META ALCANZADA]]/Tabla3[[#This Row],[META PROGRAMADA]])</f>
        <v/>
      </c>
      <c r="O349" s="175">
        <v>1</v>
      </c>
      <c r="P349" s="175"/>
      <c r="Q349" s="181" t="str">
        <f>IF(OR(Tabla3[[#This Row],[META PROGRAMADA2]]="",Tabla3[[#This Row],[META ALCANZADA2]]=""),"",Tabla3[[#This Row],[META ALCANZADA2]]/Tabla3[[#This Row],[META PROGRAMADA2]])</f>
        <v/>
      </c>
      <c r="R349" s="175">
        <v>1</v>
      </c>
      <c r="S349" s="145"/>
      <c r="T349" s="228" t="str">
        <f>IF(OR(Tabla3[[#This Row],[META PROGRAMADA3]]="",Tabla3[[#This Row],[META ALCANZADA3]]=""),"",Tabla3[[#This Row],[META ALCANZADA3]]/Tabla3[[#This Row],[META PROGRAMADA3]])</f>
        <v/>
      </c>
      <c r="U349" s="175">
        <v>1</v>
      </c>
      <c r="V349" s="145"/>
      <c r="W349" s="228" t="str">
        <f>IF(OR(Tabla3[[#This Row],[META PROGRAMADA4]]="",Tabla3[[#This Row],[META ALCANZADA4]]=""),"",Tabla3[[#This Row],[META ALCANZADA4]]/Tabla3[[#This Row],[META PROGRAMADA4]])</f>
        <v/>
      </c>
      <c r="X349" s="174">
        <f>SUM(Tabla3[[#This Row],[META PROGRAMADA]]+Tabla3[[#This Row],[META PROGRAMADA2]]+Tabla3[[#This Row],[META PROGRAMADA3]]+Tabla3[[#This Row],[META PROGRAMADA4]])</f>
        <v>3</v>
      </c>
      <c r="Y349" s="164"/>
      <c r="Z349" s="164"/>
      <c r="AA349" s="164"/>
      <c r="AB349" s="164"/>
      <c r="AC349" s="164"/>
      <c r="AD349" s="164"/>
      <c r="AE349" s="164"/>
      <c r="AF349" s="164"/>
      <c r="AG349" s="164"/>
      <c r="AH349" s="164"/>
      <c r="AI349" s="164"/>
      <c r="AJ349" s="164"/>
      <c r="AK349" s="164"/>
      <c r="AL349" s="164"/>
      <c r="AM349" s="164"/>
      <c r="AN349" s="164"/>
      <c r="AO349" s="164"/>
      <c r="AP349" s="164"/>
      <c r="AQ349" s="164"/>
      <c r="AR349" s="164"/>
      <c r="AS349" s="164"/>
      <c r="AT349" s="164"/>
      <c r="AU349" s="164"/>
      <c r="AV349" s="164"/>
      <c r="AW349" s="164"/>
      <c r="AX349" s="164"/>
      <c r="AY349" s="164"/>
      <c r="AZ349" s="164"/>
      <c r="BA349" s="164"/>
      <c r="BB349" s="164"/>
      <c r="BC349" s="164"/>
      <c r="BD349" s="164"/>
      <c r="BE349" s="164"/>
      <c r="BF349" s="164"/>
      <c r="BG349" s="164"/>
      <c r="BH349" s="164"/>
      <c r="BI349" s="164"/>
      <c r="BJ349" s="164"/>
      <c r="BK349" s="164"/>
      <c r="BL349" s="164"/>
      <c r="BM349" s="164"/>
      <c r="BN349" s="164"/>
      <c r="BO349" s="164"/>
    </row>
    <row r="350" spans="1:67" s="165" customFormat="1" ht="58.5" customHeight="1" x14ac:dyDescent="0.2">
      <c r="A350" s="184" t="s">
        <v>187</v>
      </c>
      <c r="B350" s="171" t="s">
        <v>338</v>
      </c>
      <c r="C350" s="166" t="s">
        <v>113</v>
      </c>
      <c r="D350" s="171" t="s">
        <v>216</v>
      </c>
      <c r="E350" s="238" t="s">
        <v>36</v>
      </c>
      <c r="F350" s="240" t="s">
        <v>86</v>
      </c>
      <c r="G350" s="168" t="s">
        <v>578</v>
      </c>
      <c r="H350" s="238" t="s">
        <v>601</v>
      </c>
      <c r="I350" s="238" t="s">
        <v>602</v>
      </c>
      <c r="J350" s="188" t="s">
        <v>257</v>
      </c>
      <c r="K350" s="174"/>
      <c r="L350" s="178"/>
      <c r="M350" s="178"/>
      <c r="N350" s="181" t="str">
        <f>IF(OR(Tabla3[[#This Row],[META PROGRAMADA]]="",Tabla3[[#This Row],[META ALCANZADA]]=""),"",Tabla3[[#This Row],[META ALCANZADA]]/Tabla3[[#This Row],[META PROGRAMADA]])</f>
        <v/>
      </c>
      <c r="O350" s="175">
        <v>1</v>
      </c>
      <c r="P350" s="175"/>
      <c r="Q350" s="181" t="str">
        <f>IF(OR(Tabla3[[#This Row],[META PROGRAMADA2]]="",Tabla3[[#This Row],[META ALCANZADA2]]=""),"",Tabla3[[#This Row],[META ALCANZADA2]]/Tabla3[[#This Row],[META PROGRAMADA2]])</f>
        <v/>
      </c>
      <c r="R350" s="175">
        <v>1</v>
      </c>
      <c r="S350" s="145"/>
      <c r="T350" s="228" t="str">
        <f>IF(OR(Tabla3[[#This Row],[META PROGRAMADA3]]="",Tabla3[[#This Row],[META ALCANZADA3]]=""),"",Tabla3[[#This Row],[META ALCANZADA3]]/Tabla3[[#This Row],[META PROGRAMADA3]])</f>
        <v/>
      </c>
      <c r="U350" s="175">
        <v>1</v>
      </c>
      <c r="V350" s="145"/>
      <c r="W350" s="228" t="str">
        <f>IF(OR(Tabla3[[#This Row],[META PROGRAMADA4]]="",Tabla3[[#This Row],[META ALCANZADA4]]=""),"",Tabla3[[#This Row],[META ALCANZADA4]]/Tabla3[[#This Row],[META PROGRAMADA4]])</f>
        <v/>
      </c>
      <c r="X350" s="174">
        <f>SUM(Tabla3[[#This Row],[META PROGRAMADA]]+Tabla3[[#This Row],[META PROGRAMADA2]]+Tabla3[[#This Row],[META PROGRAMADA3]]+Tabla3[[#This Row],[META PROGRAMADA4]])</f>
        <v>3</v>
      </c>
      <c r="Y350" s="164"/>
      <c r="Z350" s="164"/>
      <c r="AA350" s="164"/>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c r="BJ350" s="164"/>
      <c r="BK350" s="164"/>
      <c r="BL350" s="164"/>
      <c r="BM350" s="164"/>
      <c r="BN350" s="164"/>
      <c r="BO350" s="164"/>
    </row>
    <row r="351" spans="1:67" s="165" customFormat="1" ht="58.5" customHeight="1" x14ac:dyDescent="0.2">
      <c r="A351" s="184" t="s">
        <v>187</v>
      </c>
      <c r="B351" s="171" t="s">
        <v>338</v>
      </c>
      <c r="C351" s="166" t="s">
        <v>113</v>
      </c>
      <c r="D351" s="171" t="s">
        <v>209</v>
      </c>
      <c r="E351" s="238" t="s">
        <v>38</v>
      </c>
      <c r="F351" s="240" t="s">
        <v>86</v>
      </c>
      <c r="G351" s="168" t="s">
        <v>578</v>
      </c>
      <c r="H351" s="238" t="s">
        <v>601</v>
      </c>
      <c r="I351" s="238" t="s">
        <v>602</v>
      </c>
      <c r="J351" s="188" t="s">
        <v>257</v>
      </c>
      <c r="K351" s="174"/>
      <c r="L351" s="178"/>
      <c r="M351" s="178"/>
      <c r="N351" s="181" t="str">
        <f>IF(OR(Tabla3[[#This Row],[META PROGRAMADA]]="",Tabla3[[#This Row],[META ALCANZADA]]=""),"",Tabla3[[#This Row],[META ALCANZADA]]/Tabla3[[#This Row],[META PROGRAMADA]])</f>
        <v/>
      </c>
      <c r="O351" s="175">
        <v>1</v>
      </c>
      <c r="P351" s="175"/>
      <c r="Q351" s="181" t="str">
        <f>IF(OR(Tabla3[[#This Row],[META PROGRAMADA2]]="",Tabla3[[#This Row],[META ALCANZADA2]]=""),"",Tabla3[[#This Row],[META ALCANZADA2]]/Tabla3[[#This Row],[META PROGRAMADA2]])</f>
        <v/>
      </c>
      <c r="R351" s="175">
        <v>1</v>
      </c>
      <c r="S351" s="145"/>
      <c r="T351" s="228" t="str">
        <f>IF(OR(Tabla3[[#This Row],[META PROGRAMADA3]]="",Tabla3[[#This Row],[META ALCANZADA3]]=""),"",Tabla3[[#This Row],[META ALCANZADA3]]/Tabla3[[#This Row],[META PROGRAMADA3]])</f>
        <v/>
      </c>
      <c r="U351" s="175">
        <v>1</v>
      </c>
      <c r="V351" s="145"/>
      <c r="W351" s="228" t="str">
        <f>IF(OR(Tabla3[[#This Row],[META PROGRAMADA4]]="",Tabla3[[#This Row],[META ALCANZADA4]]=""),"",Tabla3[[#This Row],[META ALCANZADA4]]/Tabla3[[#This Row],[META PROGRAMADA4]])</f>
        <v/>
      </c>
      <c r="X351" s="174">
        <f>SUM(Tabla3[[#This Row],[META PROGRAMADA]]+Tabla3[[#This Row],[META PROGRAMADA2]]+Tabla3[[#This Row],[META PROGRAMADA3]]+Tabla3[[#This Row],[META PROGRAMADA4]])</f>
        <v>3</v>
      </c>
      <c r="Y351" s="164"/>
      <c r="Z351" s="164"/>
      <c r="AA351" s="164"/>
      <c r="AB351" s="164"/>
      <c r="AC351" s="164"/>
      <c r="AD351" s="164"/>
      <c r="AE351" s="164"/>
      <c r="AF351" s="164"/>
      <c r="AG351" s="164"/>
      <c r="AH351" s="164"/>
      <c r="AI351" s="164"/>
      <c r="AJ351" s="164"/>
      <c r="AK351" s="164"/>
      <c r="AL351" s="164"/>
      <c r="AM351" s="164"/>
      <c r="AN351" s="164"/>
      <c r="AO351" s="164"/>
      <c r="AP351" s="164"/>
      <c r="AQ351" s="164"/>
      <c r="AR351" s="164"/>
      <c r="AS351" s="164"/>
      <c r="AT351" s="164"/>
      <c r="AU351" s="164"/>
      <c r="AV351" s="164"/>
      <c r="AW351" s="164"/>
      <c r="AX351" s="164"/>
      <c r="AY351" s="164"/>
      <c r="AZ351" s="164"/>
      <c r="BA351" s="164"/>
      <c r="BB351" s="164"/>
      <c r="BC351" s="164"/>
      <c r="BD351" s="164"/>
      <c r="BE351" s="164"/>
      <c r="BF351" s="164"/>
      <c r="BG351" s="164"/>
      <c r="BH351" s="164"/>
      <c r="BI351" s="164"/>
      <c r="BJ351" s="164"/>
      <c r="BK351" s="164"/>
      <c r="BL351" s="164"/>
      <c r="BM351" s="164"/>
      <c r="BN351" s="164"/>
      <c r="BO351" s="164"/>
    </row>
    <row r="352" spans="1:67" s="165" customFormat="1" ht="58.5" customHeight="1" x14ac:dyDescent="0.2">
      <c r="A352" s="184" t="s">
        <v>187</v>
      </c>
      <c r="B352" s="171" t="s">
        <v>338</v>
      </c>
      <c r="C352" s="166" t="s">
        <v>113</v>
      </c>
      <c r="D352" s="230" t="s">
        <v>788</v>
      </c>
      <c r="E352" s="238" t="s">
        <v>48</v>
      </c>
      <c r="F352" s="240" t="s">
        <v>86</v>
      </c>
      <c r="G352" s="168" t="s">
        <v>578</v>
      </c>
      <c r="H352" s="238" t="s">
        <v>601</v>
      </c>
      <c r="I352" s="238" t="s">
        <v>602</v>
      </c>
      <c r="J352" s="188" t="s">
        <v>257</v>
      </c>
      <c r="K352" s="245" t="s">
        <v>801</v>
      </c>
      <c r="L352" s="178"/>
      <c r="M352" s="178"/>
      <c r="N352" s="181" t="str">
        <f>IF(OR(Tabla3[[#This Row],[META PROGRAMADA]]="",Tabla3[[#This Row],[META ALCANZADA]]=""),"",Tabla3[[#This Row],[META ALCANZADA]]/Tabla3[[#This Row],[META PROGRAMADA]])</f>
        <v/>
      </c>
      <c r="O352" s="175">
        <v>1</v>
      </c>
      <c r="P352" s="175"/>
      <c r="Q352" s="181" t="str">
        <f>IF(OR(Tabla3[[#This Row],[META PROGRAMADA2]]="",Tabla3[[#This Row],[META ALCANZADA2]]=""),"",Tabla3[[#This Row],[META ALCANZADA2]]/Tabla3[[#This Row],[META PROGRAMADA2]])</f>
        <v/>
      </c>
      <c r="R352" s="175">
        <v>1</v>
      </c>
      <c r="S352" s="145"/>
      <c r="T352" s="228" t="str">
        <f>IF(OR(Tabla3[[#This Row],[META PROGRAMADA3]]="",Tabla3[[#This Row],[META ALCANZADA3]]=""),"",Tabla3[[#This Row],[META ALCANZADA3]]/Tabla3[[#This Row],[META PROGRAMADA3]])</f>
        <v/>
      </c>
      <c r="U352" s="175">
        <v>1</v>
      </c>
      <c r="V352" s="145"/>
      <c r="W352" s="228" t="str">
        <f>IF(OR(Tabla3[[#This Row],[META PROGRAMADA4]]="",Tabla3[[#This Row],[META ALCANZADA4]]=""),"",Tabla3[[#This Row],[META ALCANZADA4]]/Tabla3[[#This Row],[META PROGRAMADA4]])</f>
        <v/>
      </c>
      <c r="X352" s="174">
        <f>SUM(Tabla3[[#This Row],[META PROGRAMADA]]+Tabla3[[#This Row],[META PROGRAMADA2]]+Tabla3[[#This Row],[META PROGRAMADA3]]+Tabla3[[#This Row],[META PROGRAMADA4]])</f>
        <v>3</v>
      </c>
      <c r="Y352" s="164"/>
      <c r="Z352" s="164"/>
      <c r="AA352" s="164"/>
      <c r="AB352" s="164"/>
      <c r="AC352" s="164"/>
      <c r="AD352" s="164"/>
      <c r="AE352" s="164"/>
      <c r="AF352" s="164"/>
      <c r="AG352" s="164"/>
      <c r="AH352" s="164"/>
      <c r="AI352" s="164"/>
      <c r="AJ352" s="164"/>
      <c r="AK352" s="164"/>
      <c r="AL352" s="164"/>
      <c r="AM352" s="164"/>
      <c r="AN352" s="164"/>
      <c r="AO352" s="164"/>
      <c r="AP352" s="164"/>
      <c r="AQ352" s="164"/>
      <c r="AR352" s="164"/>
      <c r="AS352" s="164"/>
      <c r="AT352" s="164"/>
      <c r="AU352" s="164"/>
      <c r="AV352" s="164"/>
      <c r="AW352" s="164"/>
      <c r="AX352" s="164"/>
      <c r="AY352" s="164"/>
      <c r="AZ352" s="164"/>
      <c r="BA352" s="164"/>
      <c r="BB352" s="164"/>
      <c r="BC352" s="164"/>
      <c r="BD352" s="164"/>
      <c r="BE352" s="164"/>
      <c r="BF352" s="164"/>
      <c r="BG352" s="164"/>
      <c r="BH352" s="164"/>
      <c r="BI352" s="164"/>
      <c r="BJ352" s="164"/>
      <c r="BK352" s="164"/>
      <c r="BL352" s="164"/>
      <c r="BM352" s="164"/>
      <c r="BN352" s="164"/>
      <c r="BO352" s="164"/>
    </row>
    <row r="353" spans="1:67" s="165" customFormat="1" ht="58.5" customHeight="1" x14ac:dyDescent="0.2">
      <c r="A353" s="184" t="s">
        <v>187</v>
      </c>
      <c r="B353" s="171" t="s">
        <v>338</v>
      </c>
      <c r="C353" s="166" t="s">
        <v>113</v>
      </c>
      <c r="D353" s="171" t="s">
        <v>211</v>
      </c>
      <c r="E353" s="238" t="s">
        <v>47</v>
      </c>
      <c r="F353" s="240" t="s">
        <v>86</v>
      </c>
      <c r="G353" s="168" t="s">
        <v>578</v>
      </c>
      <c r="H353" s="238" t="s">
        <v>601</v>
      </c>
      <c r="I353" s="238" t="s">
        <v>602</v>
      </c>
      <c r="J353" s="188" t="s">
        <v>257</v>
      </c>
      <c r="K353" s="245" t="s">
        <v>582</v>
      </c>
      <c r="L353" s="178"/>
      <c r="M353" s="178"/>
      <c r="N353" s="181" t="str">
        <f>IF(OR(Tabla3[[#This Row],[META PROGRAMADA]]="",Tabla3[[#This Row],[META ALCANZADA]]=""),"",Tabla3[[#This Row],[META ALCANZADA]]/Tabla3[[#This Row],[META PROGRAMADA]])</f>
        <v/>
      </c>
      <c r="O353" s="175">
        <v>1</v>
      </c>
      <c r="P353" s="175"/>
      <c r="Q353" s="181" t="str">
        <f>IF(OR(Tabla3[[#This Row],[META PROGRAMADA2]]="",Tabla3[[#This Row],[META ALCANZADA2]]=""),"",Tabla3[[#This Row],[META ALCANZADA2]]/Tabla3[[#This Row],[META PROGRAMADA2]])</f>
        <v/>
      </c>
      <c r="R353" s="175">
        <v>1</v>
      </c>
      <c r="S353" s="145"/>
      <c r="T353" s="228" t="str">
        <f>IF(OR(Tabla3[[#This Row],[META PROGRAMADA3]]="",Tabla3[[#This Row],[META ALCANZADA3]]=""),"",Tabla3[[#This Row],[META ALCANZADA3]]/Tabla3[[#This Row],[META PROGRAMADA3]])</f>
        <v/>
      </c>
      <c r="U353" s="175">
        <v>1</v>
      </c>
      <c r="V353" s="145"/>
      <c r="W353" s="228" t="str">
        <f>IF(OR(Tabla3[[#This Row],[META PROGRAMADA4]]="",Tabla3[[#This Row],[META ALCANZADA4]]=""),"",Tabla3[[#This Row],[META ALCANZADA4]]/Tabla3[[#This Row],[META PROGRAMADA4]])</f>
        <v/>
      </c>
      <c r="X353" s="174">
        <f>SUM(Tabla3[[#This Row],[META PROGRAMADA]]+Tabla3[[#This Row],[META PROGRAMADA2]]+Tabla3[[#This Row],[META PROGRAMADA3]]+Tabla3[[#This Row],[META PROGRAMADA4]])</f>
        <v>3</v>
      </c>
      <c r="Y353" s="164"/>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4"/>
      <c r="AU353" s="164"/>
      <c r="AV353" s="164"/>
      <c r="AW353" s="164"/>
      <c r="AX353" s="164"/>
      <c r="AY353" s="164"/>
      <c r="AZ353" s="164"/>
      <c r="BA353" s="164"/>
      <c r="BB353" s="164"/>
      <c r="BC353" s="164"/>
      <c r="BD353" s="164"/>
      <c r="BE353" s="164"/>
      <c r="BF353" s="164"/>
      <c r="BG353" s="164"/>
      <c r="BH353" s="164"/>
      <c r="BI353" s="164"/>
      <c r="BJ353" s="164"/>
      <c r="BK353" s="164"/>
      <c r="BL353" s="164"/>
      <c r="BM353" s="164"/>
      <c r="BN353" s="164"/>
      <c r="BO353" s="164"/>
    </row>
    <row r="354" spans="1:67" s="165" customFormat="1" ht="58.5" customHeight="1" x14ac:dyDescent="0.2">
      <c r="A354" s="184" t="s">
        <v>187</v>
      </c>
      <c r="B354" s="171" t="s">
        <v>338</v>
      </c>
      <c r="C354" s="166" t="s">
        <v>113</v>
      </c>
      <c r="D354" s="171" t="s">
        <v>212</v>
      </c>
      <c r="E354" s="238" t="s">
        <v>44</v>
      </c>
      <c r="F354" s="240" t="s">
        <v>86</v>
      </c>
      <c r="G354" s="168" t="s">
        <v>578</v>
      </c>
      <c r="H354" s="238" t="s">
        <v>601</v>
      </c>
      <c r="I354" s="238" t="s">
        <v>602</v>
      </c>
      <c r="J354" s="188" t="s">
        <v>257</v>
      </c>
      <c r="K354" s="174"/>
      <c r="L354" s="178"/>
      <c r="M354" s="178"/>
      <c r="N354" s="181" t="str">
        <f>IF(OR(Tabla3[[#This Row],[META PROGRAMADA]]="",Tabla3[[#This Row],[META ALCANZADA]]=""),"",Tabla3[[#This Row],[META ALCANZADA]]/Tabla3[[#This Row],[META PROGRAMADA]])</f>
        <v/>
      </c>
      <c r="O354" s="175">
        <v>1</v>
      </c>
      <c r="P354" s="175"/>
      <c r="Q354" s="181" t="str">
        <f>IF(OR(Tabla3[[#This Row],[META PROGRAMADA2]]="",Tabla3[[#This Row],[META ALCANZADA2]]=""),"",Tabla3[[#This Row],[META ALCANZADA2]]/Tabla3[[#This Row],[META PROGRAMADA2]])</f>
        <v/>
      </c>
      <c r="R354" s="175">
        <v>1</v>
      </c>
      <c r="S354" s="145"/>
      <c r="T354" s="228" t="str">
        <f>IF(OR(Tabla3[[#This Row],[META PROGRAMADA3]]="",Tabla3[[#This Row],[META ALCANZADA3]]=""),"",Tabla3[[#This Row],[META ALCANZADA3]]/Tabla3[[#This Row],[META PROGRAMADA3]])</f>
        <v/>
      </c>
      <c r="U354" s="175">
        <v>1</v>
      </c>
      <c r="V354" s="145"/>
      <c r="W354" s="228" t="str">
        <f>IF(OR(Tabla3[[#This Row],[META PROGRAMADA4]]="",Tabla3[[#This Row],[META ALCANZADA4]]=""),"",Tabla3[[#This Row],[META ALCANZADA4]]/Tabla3[[#This Row],[META PROGRAMADA4]])</f>
        <v/>
      </c>
      <c r="X354" s="174">
        <f>SUM(Tabla3[[#This Row],[META PROGRAMADA]]+Tabla3[[#This Row],[META PROGRAMADA2]]+Tabla3[[#This Row],[META PROGRAMADA3]]+Tabla3[[#This Row],[META PROGRAMADA4]])</f>
        <v>3</v>
      </c>
      <c r="Y354" s="164"/>
      <c r="Z354" s="164"/>
      <c r="AA354" s="164"/>
      <c r="AB354" s="164"/>
      <c r="AC354" s="164"/>
      <c r="AD354" s="164"/>
      <c r="AE354" s="164"/>
      <c r="AF354" s="164"/>
      <c r="AG354" s="164"/>
      <c r="AH354" s="164"/>
      <c r="AI354" s="164"/>
      <c r="AJ354" s="164"/>
      <c r="AK354" s="164"/>
      <c r="AL354" s="164"/>
      <c r="AM354" s="164"/>
      <c r="AN354" s="164"/>
      <c r="AO354" s="164"/>
      <c r="AP354" s="164"/>
      <c r="AQ354" s="164"/>
      <c r="AR354" s="164"/>
      <c r="AS354" s="164"/>
      <c r="AT354" s="164"/>
      <c r="AU354" s="164"/>
      <c r="AV354" s="164"/>
      <c r="AW354" s="164"/>
      <c r="AX354" s="164"/>
      <c r="AY354" s="164"/>
      <c r="AZ354" s="164"/>
      <c r="BA354" s="164"/>
      <c r="BB354" s="164"/>
      <c r="BC354" s="164"/>
      <c r="BD354" s="164"/>
      <c r="BE354" s="164"/>
      <c r="BF354" s="164"/>
      <c r="BG354" s="164"/>
      <c r="BH354" s="164"/>
      <c r="BI354" s="164"/>
      <c r="BJ354" s="164"/>
      <c r="BK354" s="164"/>
      <c r="BL354" s="164"/>
      <c r="BM354" s="164"/>
      <c r="BN354" s="164"/>
      <c r="BO354" s="164"/>
    </row>
    <row r="355" spans="1:67" s="165" customFormat="1" ht="58.5" customHeight="1" x14ac:dyDescent="0.2">
      <c r="A355" s="184" t="s">
        <v>187</v>
      </c>
      <c r="B355" s="171" t="s">
        <v>338</v>
      </c>
      <c r="C355" s="166" t="s">
        <v>113</v>
      </c>
      <c r="D355" s="171" t="s">
        <v>213</v>
      </c>
      <c r="E355" s="238" t="s">
        <v>269</v>
      </c>
      <c r="F355" s="240" t="s">
        <v>86</v>
      </c>
      <c r="G355" s="168" t="s">
        <v>578</v>
      </c>
      <c r="H355" s="238" t="s">
        <v>601</v>
      </c>
      <c r="I355" s="238" t="s">
        <v>602</v>
      </c>
      <c r="J355" s="188" t="s">
        <v>257</v>
      </c>
      <c r="K355" s="174"/>
      <c r="L355" s="178"/>
      <c r="M355" s="178"/>
      <c r="N355" s="181" t="str">
        <f>IF(OR(Tabla3[[#This Row],[META PROGRAMADA]]="",Tabla3[[#This Row],[META ALCANZADA]]=""),"",Tabla3[[#This Row],[META ALCANZADA]]/Tabla3[[#This Row],[META PROGRAMADA]])</f>
        <v/>
      </c>
      <c r="O355" s="175">
        <v>1</v>
      </c>
      <c r="P355" s="175"/>
      <c r="Q355" s="181" t="str">
        <f>IF(OR(Tabla3[[#This Row],[META PROGRAMADA2]]="",Tabla3[[#This Row],[META ALCANZADA2]]=""),"",Tabla3[[#This Row],[META ALCANZADA2]]/Tabla3[[#This Row],[META PROGRAMADA2]])</f>
        <v/>
      </c>
      <c r="R355" s="175">
        <v>1</v>
      </c>
      <c r="S355" s="145"/>
      <c r="T355" s="228" t="str">
        <f>IF(OR(Tabla3[[#This Row],[META PROGRAMADA3]]="",Tabla3[[#This Row],[META ALCANZADA3]]=""),"",Tabla3[[#This Row],[META ALCANZADA3]]/Tabla3[[#This Row],[META PROGRAMADA3]])</f>
        <v/>
      </c>
      <c r="U355" s="175">
        <v>1</v>
      </c>
      <c r="V355" s="145"/>
      <c r="W355" s="228" t="str">
        <f>IF(OR(Tabla3[[#This Row],[META PROGRAMADA4]]="",Tabla3[[#This Row],[META ALCANZADA4]]=""),"",Tabla3[[#This Row],[META ALCANZADA4]]/Tabla3[[#This Row],[META PROGRAMADA4]])</f>
        <v/>
      </c>
      <c r="X355" s="174">
        <f>SUM(Tabla3[[#This Row],[META PROGRAMADA]]+Tabla3[[#This Row],[META PROGRAMADA2]]+Tabla3[[#This Row],[META PROGRAMADA3]]+Tabla3[[#This Row],[META PROGRAMADA4]])</f>
        <v>3</v>
      </c>
      <c r="Y355" s="164"/>
      <c r="Z355" s="164"/>
      <c r="AA355" s="164"/>
      <c r="AB355" s="164"/>
      <c r="AC355" s="164"/>
      <c r="AD355" s="164"/>
      <c r="AE355" s="164"/>
      <c r="AF355" s="164"/>
      <c r="AG355" s="164"/>
      <c r="AH355" s="164"/>
      <c r="AI355" s="164"/>
      <c r="AJ355" s="164"/>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c r="BJ355" s="164"/>
      <c r="BK355" s="164"/>
      <c r="BL355" s="164"/>
      <c r="BM355" s="164"/>
      <c r="BN355" s="164"/>
      <c r="BO355" s="164"/>
    </row>
    <row r="356" spans="1:67" s="165" customFormat="1" ht="58.5" customHeight="1" x14ac:dyDescent="0.2">
      <c r="A356" s="184" t="s">
        <v>187</v>
      </c>
      <c r="B356" s="171" t="s">
        <v>338</v>
      </c>
      <c r="C356" s="166" t="s">
        <v>113</v>
      </c>
      <c r="D356" s="171" t="s">
        <v>214</v>
      </c>
      <c r="E356" s="238" t="s">
        <v>268</v>
      </c>
      <c r="F356" s="240" t="s">
        <v>86</v>
      </c>
      <c r="G356" s="168" t="s">
        <v>578</v>
      </c>
      <c r="H356" s="238" t="s">
        <v>601</v>
      </c>
      <c r="I356" s="238" t="s">
        <v>602</v>
      </c>
      <c r="J356" s="188" t="s">
        <v>257</v>
      </c>
      <c r="K356" s="174"/>
      <c r="L356" s="178"/>
      <c r="M356" s="178"/>
      <c r="N356" s="181" t="str">
        <f>IF(OR(Tabla3[[#This Row],[META PROGRAMADA]]="",Tabla3[[#This Row],[META ALCANZADA]]=""),"",Tabla3[[#This Row],[META ALCANZADA]]/Tabla3[[#This Row],[META PROGRAMADA]])</f>
        <v/>
      </c>
      <c r="O356" s="175">
        <v>1</v>
      </c>
      <c r="P356" s="175"/>
      <c r="Q356" s="181" t="str">
        <f>IF(OR(Tabla3[[#This Row],[META PROGRAMADA2]]="",Tabla3[[#This Row],[META ALCANZADA2]]=""),"",Tabla3[[#This Row],[META ALCANZADA2]]/Tabla3[[#This Row],[META PROGRAMADA2]])</f>
        <v/>
      </c>
      <c r="R356" s="175">
        <v>1</v>
      </c>
      <c r="S356" s="145"/>
      <c r="T356" s="228" t="str">
        <f>IF(OR(Tabla3[[#This Row],[META PROGRAMADA3]]="",Tabla3[[#This Row],[META ALCANZADA3]]=""),"",Tabla3[[#This Row],[META ALCANZADA3]]/Tabla3[[#This Row],[META PROGRAMADA3]])</f>
        <v/>
      </c>
      <c r="U356" s="175">
        <v>1</v>
      </c>
      <c r="V356" s="145"/>
      <c r="W356" s="228" t="str">
        <f>IF(OR(Tabla3[[#This Row],[META PROGRAMADA4]]="",Tabla3[[#This Row],[META ALCANZADA4]]=""),"",Tabla3[[#This Row],[META ALCANZADA4]]/Tabla3[[#This Row],[META PROGRAMADA4]])</f>
        <v/>
      </c>
      <c r="X356" s="174">
        <f>SUM(Tabla3[[#This Row],[META PROGRAMADA]]+Tabla3[[#This Row],[META PROGRAMADA2]]+Tabla3[[#This Row],[META PROGRAMADA3]]+Tabla3[[#This Row],[META PROGRAMADA4]])</f>
        <v>3</v>
      </c>
      <c r="Y356" s="164"/>
      <c r="Z356" s="164"/>
      <c r="AA356" s="164"/>
      <c r="AB356" s="164"/>
      <c r="AC356" s="164"/>
      <c r="AD356" s="164"/>
      <c r="AE356" s="164"/>
      <c r="AF356" s="164"/>
      <c r="AG356" s="164"/>
      <c r="AH356" s="164"/>
      <c r="AI356" s="164"/>
      <c r="AJ356" s="164"/>
      <c r="AK356" s="164"/>
      <c r="AL356" s="164"/>
      <c r="AM356" s="164"/>
      <c r="AN356" s="164"/>
      <c r="AO356" s="164"/>
      <c r="AP356" s="164"/>
      <c r="AQ356" s="164"/>
      <c r="AR356" s="164"/>
      <c r="AS356" s="164"/>
      <c r="AT356" s="164"/>
      <c r="AU356" s="164"/>
      <c r="AV356" s="164"/>
      <c r="AW356" s="164"/>
      <c r="AX356" s="164"/>
      <c r="AY356" s="164"/>
      <c r="AZ356" s="164"/>
      <c r="BA356" s="164"/>
      <c r="BB356" s="164"/>
      <c r="BC356" s="164"/>
      <c r="BD356" s="164"/>
      <c r="BE356" s="164"/>
      <c r="BF356" s="164"/>
      <c r="BG356" s="164"/>
      <c r="BH356" s="164"/>
      <c r="BI356" s="164"/>
      <c r="BJ356" s="164"/>
      <c r="BK356" s="164"/>
      <c r="BL356" s="164"/>
      <c r="BM356" s="164"/>
      <c r="BN356" s="164"/>
      <c r="BO356" s="164"/>
    </row>
    <row r="357" spans="1:67" s="165" customFormat="1" ht="58.5" customHeight="1" x14ac:dyDescent="0.2">
      <c r="A357" s="184" t="s">
        <v>187</v>
      </c>
      <c r="B357" s="171" t="s">
        <v>338</v>
      </c>
      <c r="C357" s="166" t="s">
        <v>113</v>
      </c>
      <c r="D357" s="171" t="s">
        <v>218</v>
      </c>
      <c r="E357" s="238" t="s">
        <v>34</v>
      </c>
      <c r="F357" s="240" t="s">
        <v>86</v>
      </c>
      <c r="G357" s="168" t="s">
        <v>578</v>
      </c>
      <c r="H357" s="238" t="s">
        <v>601</v>
      </c>
      <c r="I357" s="238" t="s">
        <v>602</v>
      </c>
      <c r="J357" s="188" t="s">
        <v>257</v>
      </c>
      <c r="K357" s="174"/>
      <c r="L357" s="178"/>
      <c r="M357" s="178"/>
      <c r="N357" s="181" t="str">
        <f>IF(OR(Tabla3[[#This Row],[META PROGRAMADA]]="",Tabla3[[#This Row],[META ALCANZADA]]=""),"",Tabla3[[#This Row],[META ALCANZADA]]/Tabla3[[#This Row],[META PROGRAMADA]])</f>
        <v/>
      </c>
      <c r="O357" s="175">
        <v>1</v>
      </c>
      <c r="P357" s="175"/>
      <c r="Q357" s="181" t="str">
        <f>IF(OR(Tabla3[[#This Row],[META PROGRAMADA2]]="",Tabla3[[#This Row],[META ALCANZADA2]]=""),"",Tabla3[[#This Row],[META ALCANZADA2]]/Tabla3[[#This Row],[META PROGRAMADA2]])</f>
        <v/>
      </c>
      <c r="R357" s="175">
        <v>1</v>
      </c>
      <c r="S357" s="145"/>
      <c r="T357" s="228" t="str">
        <f>IF(OR(Tabla3[[#This Row],[META PROGRAMADA3]]="",Tabla3[[#This Row],[META ALCANZADA3]]=""),"",Tabla3[[#This Row],[META ALCANZADA3]]/Tabla3[[#This Row],[META PROGRAMADA3]])</f>
        <v/>
      </c>
      <c r="U357" s="175">
        <v>1</v>
      </c>
      <c r="V357" s="145"/>
      <c r="W357" s="228" t="str">
        <f>IF(OR(Tabla3[[#This Row],[META PROGRAMADA4]]="",Tabla3[[#This Row],[META ALCANZADA4]]=""),"",Tabla3[[#This Row],[META ALCANZADA4]]/Tabla3[[#This Row],[META PROGRAMADA4]])</f>
        <v/>
      </c>
      <c r="X357" s="174">
        <f>SUM(Tabla3[[#This Row],[META PROGRAMADA]]+Tabla3[[#This Row],[META PROGRAMADA2]]+Tabla3[[#This Row],[META PROGRAMADA3]]+Tabla3[[#This Row],[META PROGRAMADA4]])</f>
        <v>3</v>
      </c>
      <c r="Y357" s="164"/>
      <c r="Z357" s="164"/>
      <c r="AA357" s="164"/>
      <c r="AB357" s="164"/>
      <c r="AC357" s="164"/>
      <c r="AD357" s="164"/>
      <c r="AE357" s="164"/>
      <c r="AF357" s="164"/>
      <c r="AG357" s="164"/>
      <c r="AH357" s="164"/>
      <c r="AI357" s="164"/>
      <c r="AJ357" s="164"/>
      <c r="AK357" s="164"/>
      <c r="AL357" s="164"/>
      <c r="AM357" s="164"/>
      <c r="AN357" s="164"/>
      <c r="AO357" s="164"/>
      <c r="AP357" s="164"/>
      <c r="AQ357" s="164"/>
      <c r="AR357" s="164"/>
      <c r="AS357" s="164"/>
      <c r="AT357" s="164"/>
      <c r="AU357" s="164"/>
      <c r="AV357" s="164"/>
      <c r="AW357" s="164"/>
      <c r="AX357" s="164"/>
      <c r="AY357" s="164"/>
      <c r="AZ357" s="164"/>
      <c r="BA357" s="164"/>
      <c r="BB357" s="164"/>
      <c r="BC357" s="164"/>
      <c r="BD357" s="164"/>
      <c r="BE357" s="164"/>
      <c r="BF357" s="164"/>
      <c r="BG357" s="164"/>
      <c r="BH357" s="164"/>
      <c r="BI357" s="164"/>
      <c r="BJ357" s="164"/>
      <c r="BK357" s="164"/>
      <c r="BL357" s="164"/>
      <c r="BM357" s="164"/>
      <c r="BN357" s="164"/>
      <c r="BO357" s="164"/>
    </row>
    <row r="358" spans="1:67" s="165" customFormat="1" ht="58.5" customHeight="1" x14ac:dyDescent="0.2">
      <c r="A358" s="184" t="s">
        <v>187</v>
      </c>
      <c r="B358" s="171" t="s">
        <v>338</v>
      </c>
      <c r="C358" s="166" t="s">
        <v>113</v>
      </c>
      <c r="D358" s="171" t="s">
        <v>219</v>
      </c>
      <c r="E358" s="238" t="s">
        <v>46</v>
      </c>
      <c r="F358" s="240" t="s">
        <v>86</v>
      </c>
      <c r="G358" s="168" t="s">
        <v>578</v>
      </c>
      <c r="H358" s="238" t="s">
        <v>601</v>
      </c>
      <c r="I358" s="238" t="s">
        <v>602</v>
      </c>
      <c r="J358" s="188" t="s">
        <v>257</v>
      </c>
      <c r="K358" s="174"/>
      <c r="L358" s="178"/>
      <c r="M358" s="178"/>
      <c r="N358" s="181" t="str">
        <f>IF(OR(Tabla3[[#This Row],[META PROGRAMADA]]="",Tabla3[[#This Row],[META ALCANZADA]]=""),"",Tabla3[[#This Row],[META ALCANZADA]]/Tabla3[[#This Row],[META PROGRAMADA]])</f>
        <v/>
      </c>
      <c r="O358" s="175">
        <v>1</v>
      </c>
      <c r="P358" s="175"/>
      <c r="Q358" s="181" t="str">
        <f>IF(OR(Tabla3[[#This Row],[META PROGRAMADA2]]="",Tabla3[[#This Row],[META ALCANZADA2]]=""),"",Tabla3[[#This Row],[META ALCANZADA2]]/Tabla3[[#This Row],[META PROGRAMADA2]])</f>
        <v/>
      </c>
      <c r="R358" s="175">
        <v>1</v>
      </c>
      <c r="S358" s="145"/>
      <c r="T358" s="228" t="str">
        <f>IF(OR(Tabla3[[#This Row],[META PROGRAMADA3]]="",Tabla3[[#This Row],[META ALCANZADA3]]=""),"",Tabla3[[#This Row],[META ALCANZADA3]]/Tabla3[[#This Row],[META PROGRAMADA3]])</f>
        <v/>
      </c>
      <c r="U358" s="175">
        <v>1</v>
      </c>
      <c r="V358" s="145"/>
      <c r="W358" s="228" t="str">
        <f>IF(OR(Tabla3[[#This Row],[META PROGRAMADA4]]="",Tabla3[[#This Row],[META ALCANZADA4]]=""),"",Tabla3[[#This Row],[META ALCANZADA4]]/Tabla3[[#This Row],[META PROGRAMADA4]])</f>
        <v/>
      </c>
      <c r="X358" s="174">
        <f>SUM(Tabla3[[#This Row],[META PROGRAMADA]]+Tabla3[[#This Row],[META PROGRAMADA2]]+Tabla3[[#This Row],[META PROGRAMADA3]]+Tabla3[[#This Row],[META PROGRAMADA4]])</f>
        <v>3</v>
      </c>
      <c r="Y358" s="164"/>
      <c r="Z358" s="164"/>
      <c r="AA358" s="164"/>
      <c r="AB358" s="164"/>
      <c r="AC358" s="164"/>
      <c r="AD358" s="164"/>
      <c r="AE358" s="164"/>
      <c r="AF358" s="164"/>
      <c r="AG358" s="164"/>
      <c r="AH358" s="164"/>
      <c r="AI358" s="164"/>
      <c r="AJ358" s="164"/>
      <c r="AK358" s="164"/>
      <c r="AL358" s="164"/>
      <c r="AM358" s="164"/>
      <c r="AN358" s="164"/>
      <c r="AO358" s="164"/>
      <c r="AP358" s="164"/>
      <c r="AQ358" s="164"/>
      <c r="AR358" s="164"/>
      <c r="AS358" s="164"/>
      <c r="AT358" s="164"/>
      <c r="AU358" s="164"/>
      <c r="AV358" s="164"/>
      <c r="AW358" s="164"/>
      <c r="AX358" s="164"/>
      <c r="AY358" s="164"/>
      <c r="AZ358" s="164"/>
      <c r="BA358" s="164"/>
      <c r="BB358" s="164"/>
      <c r="BC358" s="164"/>
      <c r="BD358" s="164"/>
      <c r="BE358" s="164"/>
      <c r="BF358" s="164"/>
      <c r="BG358" s="164"/>
      <c r="BH358" s="164"/>
      <c r="BI358" s="164"/>
      <c r="BJ358" s="164"/>
      <c r="BK358" s="164"/>
      <c r="BL358" s="164"/>
      <c r="BM358" s="164"/>
      <c r="BN358" s="164"/>
      <c r="BO358" s="164"/>
    </row>
    <row r="359" spans="1:67" s="165" customFormat="1" ht="58.5" customHeight="1" x14ac:dyDescent="0.2">
      <c r="A359" s="184" t="s">
        <v>187</v>
      </c>
      <c r="B359" s="171" t="s">
        <v>338</v>
      </c>
      <c r="C359" s="166" t="s">
        <v>113</v>
      </c>
      <c r="D359" s="171" t="s">
        <v>220</v>
      </c>
      <c r="E359" s="238" t="s">
        <v>42</v>
      </c>
      <c r="F359" s="240" t="s">
        <v>86</v>
      </c>
      <c r="G359" s="168" t="s">
        <v>578</v>
      </c>
      <c r="H359" s="238" t="s">
        <v>601</v>
      </c>
      <c r="I359" s="238" t="s">
        <v>602</v>
      </c>
      <c r="J359" s="188" t="s">
        <v>257</v>
      </c>
      <c r="K359" s="174"/>
      <c r="L359" s="178"/>
      <c r="M359" s="178"/>
      <c r="N359" s="181" t="str">
        <f>IF(OR(Tabla3[[#This Row],[META PROGRAMADA]]="",Tabla3[[#This Row],[META ALCANZADA]]=""),"",Tabla3[[#This Row],[META ALCANZADA]]/Tabla3[[#This Row],[META PROGRAMADA]])</f>
        <v/>
      </c>
      <c r="O359" s="175">
        <v>1</v>
      </c>
      <c r="P359" s="175"/>
      <c r="Q359" s="181" t="str">
        <f>IF(OR(Tabla3[[#This Row],[META PROGRAMADA2]]="",Tabla3[[#This Row],[META ALCANZADA2]]=""),"",Tabla3[[#This Row],[META ALCANZADA2]]/Tabla3[[#This Row],[META PROGRAMADA2]])</f>
        <v/>
      </c>
      <c r="R359" s="175">
        <v>1</v>
      </c>
      <c r="S359" s="145"/>
      <c r="T359" s="228" t="str">
        <f>IF(OR(Tabla3[[#This Row],[META PROGRAMADA3]]="",Tabla3[[#This Row],[META ALCANZADA3]]=""),"",Tabla3[[#This Row],[META ALCANZADA3]]/Tabla3[[#This Row],[META PROGRAMADA3]])</f>
        <v/>
      </c>
      <c r="U359" s="175">
        <v>1</v>
      </c>
      <c r="V359" s="145"/>
      <c r="W359" s="228" t="str">
        <f>IF(OR(Tabla3[[#This Row],[META PROGRAMADA4]]="",Tabla3[[#This Row],[META ALCANZADA4]]=""),"",Tabla3[[#This Row],[META ALCANZADA4]]/Tabla3[[#This Row],[META PROGRAMADA4]])</f>
        <v/>
      </c>
      <c r="X359" s="174">
        <f>SUM(Tabla3[[#This Row],[META PROGRAMADA]]+Tabla3[[#This Row],[META PROGRAMADA2]]+Tabla3[[#This Row],[META PROGRAMADA3]]+Tabla3[[#This Row],[META PROGRAMADA4]])</f>
        <v>3</v>
      </c>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c r="AU359" s="164"/>
      <c r="AV359" s="164"/>
      <c r="AW359" s="164"/>
      <c r="AX359" s="164"/>
      <c r="AY359" s="164"/>
      <c r="AZ359" s="164"/>
      <c r="BA359" s="164"/>
      <c r="BB359" s="164"/>
      <c r="BC359" s="164"/>
      <c r="BD359" s="164"/>
      <c r="BE359" s="164"/>
      <c r="BF359" s="164"/>
      <c r="BG359" s="164"/>
      <c r="BH359" s="164"/>
      <c r="BI359" s="164"/>
      <c r="BJ359" s="164"/>
      <c r="BK359" s="164"/>
      <c r="BL359" s="164"/>
      <c r="BM359" s="164"/>
      <c r="BN359" s="164"/>
      <c r="BO359" s="164"/>
    </row>
    <row r="360" spans="1:67" s="165" customFormat="1" ht="58.5" customHeight="1" x14ac:dyDescent="0.2">
      <c r="A360" s="184" t="s">
        <v>187</v>
      </c>
      <c r="B360" s="171" t="s">
        <v>338</v>
      </c>
      <c r="C360" s="166" t="s">
        <v>113</v>
      </c>
      <c r="D360" s="171" t="s">
        <v>221</v>
      </c>
      <c r="E360" s="238" t="s">
        <v>43</v>
      </c>
      <c r="F360" s="240" t="s">
        <v>86</v>
      </c>
      <c r="G360" s="168" t="s">
        <v>578</v>
      </c>
      <c r="H360" s="238" t="s">
        <v>601</v>
      </c>
      <c r="I360" s="238" t="s">
        <v>602</v>
      </c>
      <c r="J360" s="188" t="s">
        <v>257</v>
      </c>
      <c r="K360" s="174"/>
      <c r="L360" s="178"/>
      <c r="M360" s="178"/>
      <c r="N360" s="181" t="str">
        <f>IF(OR(Tabla3[[#This Row],[META PROGRAMADA]]="",Tabla3[[#This Row],[META ALCANZADA]]=""),"",Tabla3[[#This Row],[META ALCANZADA]]/Tabla3[[#This Row],[META PROGRAMADA]])</f>
        <v/>
      </c>
      <c r="O360" s="175">
        <v>1</v>
      </c>
      <c r="P360" s="175"/>
      <c r="Q360" s="181" t="str">
        <f>IF(OR(Tabla3[[#This Row],[META PROGRAMADA2]]="",Tabla3[[#This Row],[META ALCANZADA2]]=""),"",Tabla3[[#This Row],[META ALCANZADA2]]/Tabla3[[#This Row],[META PROGRAMADA2]])</f>
        <v/>
      </c>
      <c r="R360" s="175">
        <v>1</v>
      </c>
      <c r="S360" s="145"/>
      <c r="T360" s="228" t="str">
        <f>IF(OR(Tabla3[[#This Row],[META PROGRAMADA3]]="",Tabla3[[#This Row],[META ALCANZADA3]]=""),"",Tabla3[[#This Row],[META ALCANZADA3]]/Tabla3[[#This Row],[META PROGRAMADA3]])</f>
        <v/>
      </c>
      <c r="U360" s="175">
        <v>1</v>
      </c>
      <c r="V360" s="145"/>
      <c r="W360" s="228" t="str">
        <f>IF(OR(Tabla3[[#This Row],[META PROGRAMADA4]]="",Tabla3[[#This Row],[META ALCANZADA4]]=""),"",Tabla3[[#This Row],[META ALCANZADA4]]/Tabla3[[#This Row],[META PROGRAMADA4]])</f>
        <v/>
      </c>
      <c r="X360" s="174">
        <f>SUM(Tabla3[[#This Row],[META PROGRAMADA]]+Tabla3[[#This Row],[META PROGRAMADA2]]+Tabla3[[#This Row],[META PROGRAMADA3]]+Tabla3[[#This Row],[META PROGRAMADA4]])</f>
        <v>3</v>
      </c>
      <c r="Y360" s="164"/>
      <c r="Z360" s="164"/>
      <c r="AA360" s="164"/>
      <c r="AB360" s="164"/>
      <c r="AC360" s="164"/>
      <c r="AD360" s="164"/>
      <c r="AE360" s="164"/>
      <c r="AF360" s="164"/>
      <c r="AG360" s="164"/>
      <c r="AH360" s="164"/>
      <c r="AI360" s="164"/>
      <c r="AJ360" s="164"/>
      <c r="AK360" s="164"/>
      <c r="AL360" s="164"/>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M360" s="164"/>
      <c r="BN360" s="164"/>
      <c r="BO360" s="164"/>
    </row>
    <row r="361" spans="1:67" s="165" customFormat="1" ht="58.5" customHeight="1" x14ac:dyDescent="0.2">
      <c r="A361" s="184" t="s">
        <v>187</v>
      </c>
      <c r="B361" s="171" t="s">
        <v>338</v>
      </c>
      <c r="C361" s="166" t="s">
        <v>113</v>
      </c>
      <c r="D361" s="171" t="s">
        <v>222</v>
      </c>
      <c r="E361" s="238" t="s">
        <v>32</v>
      </c>
      <c r="F361" s="240" t="s">
        <v>86</v>
      </c>
      <c r="G361" s="168" t="s">
        <v>578</v>
      </c>
      <c r="H361" s="238" t="s">
        <v>601</v>
      </c>
      <c r="I361" s="238" t="s">
        <v>602</v>
      </c>
      <c r="J361" s="188" t="s">
        <v>257</v>
      </c>
      <c r="K361" s="174" t="s">
        <v>926</v>
      </c>
      <c r="L361" s="178"/>
      <c r="M361" s="178"/>
      <c r="N361" s="181" t="str">
        <f>IF(OR(Tabla3[[#This Row],[META PROGRAMADA]]="",Tabla3[[#This Row],[META ALCANZADA]]=""),"",Tabla3[[#This Row],[META ALCANZADA]]/Tabla3[[#This Row],[META PROGRAMADA]])</f>
        <v/>
      </c>
      <c r="O361" s="175">
        <v>1</v>
      </c>
      <c r="P361" s="175"/>
      <c r="Q361" s="181" t="str">
        <f>IF(OR(Tabla3[[#This Row],[META PROGRAMADA2]]="",Tabla3[[#This Row],[META ALCANZADA2]]=""),"",Tabla3[[#This Row],[META ALCANZADA2]]/Tabla3[[#This Row],[META PROGRAMADA2]])</f>
        <v/>
      </c>
      <c r="R361" s="175">
        <v>1</v>
      </c>
      <c r="S361" s="145"/>
      <c r="T361" s="228" t="str">
        <f>IF(OR(Tabla3[[#This Row],[META PROGRAMADA3]]="",Tabla3[[#This Row],[META ALCANZADA3]]=""),"",Tabla3[[#This Row],[META ALCANZADA3]]/Tabla3[[#This Row],[META PROGRAMADA3]])</f>
        <v/>
      </c>
      <c r="U361" s="175">
        <v>1</v>
      </c>
      <c r="V361" s="145"/>
      <c r="W361" s="228" t="str">
        <f>IF(OR(Tabla3[[#This Row],[META PROGRAMADA4]]="",Tabla3[[#This Row],[META ALCANZADA4]]=""),"",Tabla3[[#This Row],[META ALCANZADA4]]/Tabla3[[#This Row],[META PROGRAMADA4]])</f>
        <v/>
      </c>
      <c r="X361" s="174">
        <f>SUM(Tabla3[[#This Row],[META PROGRAMADA]]+Tabla3[[#This Row],[META PROGRAMADA2]]+Tabla3[[#This Row],[META PROGRAMADA3]]+Tabla3[[#This Row],[META PROGRAMADA4]])</f>
        <v>3</v>
      </c>
      <c r="Y361" s="164"/>
      <c r="Z361" s="164"/>
      <c r="AA361" s="164"/>
      <c r="AB361" s="164"/>
      <c r="AC361" s="164"/>
      <c r="AD361" s="164"/>
      <c r="AE361" s="164"/>
      <c r="AF361" s="164"/>
      <c r="AG361" s="164"/>
      <c r="AH361" s="164"/>
      <c r="AI361" s="164"/>
      <c r="AJ361" s="164"/>
      <c r="AK361" s="164"/>
      <c r="AL361" s="164"/>
      <c r="AM361" s="164"/>
      <c r="AN361" s="164"/>
      <c r="AO361" s="164"/>
      <c r="AP361" s="164"/>
      <c r="AQ361" s="164"/>
      <c r="AR361" s="164"/>
      <c r="AS361" s="164"/>
      <c r="AT361" s="164"/>
      <c r="AU361" s="164"/>
      <c r="AV361" s="164"/>
      <c r="AW361" s="164"/>
      <c r="AX361" s="164"/>
      <c r="AY361" s="164"/>
      <c r="AZ361" s="164"/>
      <c r="BA361" s="164"/>
      <c r="BB361" s="164"/>
      <c r="BC361" s="164"/>
      <c r="BD361" s="164"/>
      <c r="BE361" s="164"/>
      <c r="BF361" s="164"/>
      <c r="BG361" s="164"/>
      <c r="BH361" s="164"/>
      <c r="BI361" s="164"/>
      <c r="BJ361" s="164"/>
      <c r="BK361" s="164"/>
      <c r="BL361" s="164"/>
      <c r="BM361" s="164"/>
      <c r="BN361" s="164"/>
      <c r="BO361" s="164"/>
    </row>
    <row r="362" spans="1:67" s="165" customFormat="1" ht="58.5" customHeight="1" x14ac:dyDescent="0.2">
      <c r="A362" s="184" t="s">
        <v>187</v>
      </c>
      <c r="B362" s="171" t="s">
        <v>338</v>
      </c>
      <c r="C362" s="166" t="s">
        <v>113</v>
      </c>
      <c r="D362" s="171" t="s">
        <v>223</v>
      </c>
      <c r="E362" s="238" t="s">
        <v>35</v>
      </c>
      <c r="F362" s="240" t="s">
        <v>86</v>
      </c>
      <c r="G362" s="168" t="s">
        <v>578</v>
      </c>
      <c r="H362" s="238" t="s">
        <v>601</v>
      </c>
      <c r="I362" s="238" t="s">
        <v>602</v>
      </c>
      <c r="J362" s="188" t="s">
        <v>257</v>
      </c>
      <c r="K362" s="174"/>
      <c r="L362" s="178"/>
      <c r="M362" s="178"/>
      <c r="N362" s="181" t="str">
        <f>IF(OR(Tabla3[[#This Row],[META PROGRAMADA]]="",Tabla3[[#This Row],[META ALCANZADA]]=""),"",Tabla3[[#This Row],[META ALCANZADA]]/Tabla3[[#This Row],[META PROGRAMADA]])</f>
        <v/>
      </c>
      <c r="O362" s="175">
        <v>1</v>
      </c>
      <c r="P362" s="175"/>
      <c r="Q362" s="181" t="str">
        <f>IF(OR(Tabla3[[#This Row],[META PROGRAMADA2]]="",Tabla3[[#This Row],[META ALCANZADA2]]=""),"",Tabla3[[#This Row],[META ALCANZADA2]]/Tabla3[[#This Row],[META PROGRAMADA2]])</f>
        <v/>
      </c>
      <c r="R362" s="175">
        <v>1</v>
      </c>
      <c r="S362" s="145"/>
      <c r="T362" s="228" t="str">
        <f>IF(OR(Tabla3[[#This Row],[META PROGRAMADA3]]="",Tabla3[[#This Row],[META ALCANZADA3]]=""),"",Tabla3[[#This Row],[META ALCANZADA3]]/Tabla3[[#This Row],[META PROGRAMADA3]])</f>
        <v/>
      </c>
      <c r="U362" s="175">
        <v>1</v>
      </c>
      <c r="V362" s="145"/>
      <c r="W362" s="228" t="str">
        <f>IF(OR(Tabla3[[#This Row],[META PROGRAMADA4]]="",Tabla3[[#This Row],[META ALCANZADA4]]=""),"",Tabla3[[#This Row],[META ALCANZADA4]]/Tabla3[[#This Row],[META PROGRAMADA4]])</f>
        <v/>
      </c>
      <c r="X362" s="174">
        <f>SUM(Tabla3[[#This Row],[META PROGRAMADA]]+Tabla3[[#This Row],[META PROGRAMADA2]]+Tabla3[[#This Row],[META PROGRAMADA3]]+Tabla3[[#This Row],[META PROGRAMADA4]])</f>
        <v>3</v>
      </c>
      <c r="Y362" s="164"/>
      <c r="Z362" s="164"/>
      <c r="AA362" s="164"/>
      <c r="AB362" s="164"/>
      <c r="AC362" s="164"/>
      <c r="AD362" s="164"/>
      <c r="AE362" s="164"/>
      <c r="AF362" s="164"/>
      <c r="AG362" s="164"/>
      <c r="AH362" s="164"/>
      <c r="AI362" s="164"/>
      <c r="AJ362" s="164"/>
      <c r="AK362" s="164"/>
      <c r="AL362" s="164"/>
      <c r="AM362" s="164"/>
      <c r="AN362" s="164"/>
      <c r="AO362" s="164"/>
      <c r="AP362" s="164"/>
      <c r="AQ362" s="164"/>
      <c r="AR362" s="164"/>
      <c r="AS362" s="164"/>
      <c r="AT362" s="164"/>
      <c r="AU362" s="164"/>
      <c r="AV362" s="164"/>
      <c r="AW362" s="164"/>
      <c r="AX362" s="164"/>
      <c r="AY362" s="164"/>
      <c r="AZ362" s="164"/>
      <c r="BA362" s="164"/>
      <c r="BB362" s="164"/>
      <c r="BC362" s="164"/>
      <c r="BD362" s="164"/>
      <c r="BE362" s="164"/>
      <c r="BF362" s="164"/>
      <c r="BG362" s="164"/>
      <c r="BH362" s="164"/>
      <c r="BI362" s="164"/>
      <c r="BJ362" s="164"/>
      <c r="BK362" s="164"/>
      <c r="BL362" s="164"/>
      <c r="BM362" s="164"/>
      <c r="BN362" s="164"/>
      <c r="BO362" s="164"/>
    </row>
    <row r="363" spans="1:67" s="165" customFormat="1" ht="58.5" customHeight="1" x14ac:dyDescent="0.2">
      <c r="A363" s="184" t="s">
        <v>187</v>
      </c>
      <c r="B363" s="171" t="s">
        <v>338</v>
      </c>
      <c r="C363" s="166" t="s">
        <v>113</v>
      </c>
      <c r="D363" s="171" t="s">
        <v>227</v>
      </c>
      <c r="E363" s="238" t="s">
        <v>55</v>
      </c>
      <c r="F363" s="240" t="s">
        <v>86</v>
      </c>
      <c r="G363" s="168" t="s">
        <v>578</v>
      </c>
      <c r="H363" s="238" t="s">
        <v>601</v>
      </c>
      <c r="I363" s="238" t="s">
        <v>602</v>
      </c>
      <c r="J363" s="188" t="s">
        <v>257</v>
      </c>
      <c r="K363" s="174"/>
      <c r="L363" s="178"/>
      <c r="M363" s="178"/>
      <c r="N363" s="181" t="str">
        <f>IF(OR(Tabla3[[#This Row],[META PROGRAMADA]]="",Tabla3[[#This Row],[META ALCANZADA]]=""),"",Tabla3[[#This Row],[META ALCANZADA]]/Tabla3[[#This Row],[META PROGRAMADA]])</f>
        <v/>
      </c>
      <c r="O363" s="175">
        <v>1</v>
      </c>
      <c r="P363" s="175"/>
      <c r="Q363" s="181" t="str">
        <f>IF(OR(Tabla3[[#This Row],[META PROGRAMADA2]]="",Tabla3[[#This Row],[META ALCANZADA2]]=""),"",Tabla3[[#This Row],[META ALCANZADA2]]/Tabla3[[#This Row],[META PROGRAMADA2]])</f>
        <v/>
      </c>
      <c r="R363" s="175">
        <v>1</v>
      </c>
      <c r="S363" s="145"/>
      <c r="T363" s="228" t="str">
        <f>IF(OR(Tabla3[[#This Row],[META PROGRAMADA3]]="",Tabla3[[#This Row],[META ALCANZADA3]]=""),"",Tabla3[[#This Row],[META ALCANZADA3]]/Tabla3[[#This Row],[META PROGRAMADA3]])</f>
        <v/>
      </c>
      <c r="U363" s="175">
        <v>1</v>
      </c>
      <c r="V363" s="145"/>
      <c r="W363" s="228" t="str">
        <f>IF(OR(Tabla3[[#This Row],[META PROGRAMADA4]]="",Tabla3[[#This Row],[META ALCANZADA4]]=""),"",Tabla3[[#This Row],[META ALCANZADA4]]/Tabla3[[#This Row],[META PROGRAMADA4]])</f>
        <v/>
      </c>
      <c r="X363" s="174">
        <f>SUM(Tabla3[[#This Row],[META PROGRAMADA]]+Tabla3[[#This Row],[META PROGRAMADA2]]+Tabla3[[#This Row],[META PROGRAMADA3]]+Tabla3[[#This Row],[META PROGRAMADA4]])</f>
        <v>3</v>
      </c>
      <c r="Y363" s="164"/>
      <c r="Z363" s="164"/>
      <c r="AA363" s="164"/>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c r="BJ363" s="164"/>
      <c r="BK363" s="164"/>
      <c r="BL363" s="164"/>
      <c r="BM363" s="164"/>
      <c r="BN363" s="164"/>
      <c r="BO363" s="164"/>
    </row>
    <row r="364" spans="1:67" s="165" customFormat="1" ht="58.5" customHeight="1" x14ac:dyDescent="0.2">
      <c r="A364" s="184" t="s">
        <v>187</v>
      </c>
      <c r="B364" s="171" t="s">
        <v>338</v>
      </c>
      <c r="C364" s="166" t="s">
        <v>113</v>
      </c>
      <c r="D364" s="171" t="s">
        <v>228</v>
      </c>
      <c r="E364" s="238" t="s">
        <v>51</v>
      </c>
      <c r="F364" s="240" t="s">
        <v>86</v>
      </c>
      <c r="G364" s="168" t="s">
        <v>578</v>
      </c>
      <c r="H364" s="238" t="s">
        <v>601</v>
      </c>
      <c r="I364" s="238" t="s">
        <v>602</v>
      </c>
      <c r="J364" s="188" t="s">
        <v>257</v>
      </c>
      <c r="K364" s="174"/>
      <c r="L364" s="178"/>
      <c r="M364" s="178"/>
      <c r="N364" s="181" t="str">
        <f>IF(OR(Tabla3[[#This Row],[META PROGRAMADA]]="",Tabla3[[#This Row],[META ALCANZADA]]=""),"",Tabla3[[#This Row],[META ALCANZADA]]/Tabla3[[#This Row],[META PROGRAMADA]])</f>
        <v/>
      </c>
      <c r="O364" s="175">
        <v>1</v>
      </c>
      <c r="P364" s="175"/>
      <c r="Q364" s="181" t="str">
        <f>IF(OR(Tabla3[[#This Row],[META PROGRAMADA2]]="",Tabla3[[#This Row],[META ALCANZADA2]]=""),"",Tabla3[[#This Row],[META ALCANZADA2]]/Tabla3[[#This Row],[META PROGRAMADA2]])</f>
        <v/>
      </c>
      <c r="R364" s="175">
        <v>1</v>
      </c>
      <c r="S364" s="145"/>
      <c r="T364" s="228" t="str">
        <f>IF(OR(Tabla3[[#This Row],[META PROGRAMADA3]]="",Tabla3[[#This Row],[META ALCANZADA3]]=""),"",Tabla3[[#This Row],[META ALCANZADA3]]/Tabla3[[#This Row],[META PROGRAMADA3]])</f>
        <v/>
      </c>
      <c r="U364" s="175">
        <v>1</v>
      </c>
      <c r="V364" s="145"/>
      <c r="W364" s="228" t="str">
        <f>IF(OR(Tabla3[[#This Row],[META PROGRAMADA4]]="",Tabla3[[#This Row],[META ALCANZADA4]]=""),"",Tabla3[[#This Row],[META ALCANZADA4]]/Tabla3[[#This Row],[META PROGRAMADA4]])</f>
        <v/>
      </c>
      <c r="X364" s="174">
        <f>SUM(Tabla3[[#This Row],[META PROGRAMADA]]+Tabla3[[#This Row],[META PROGRAMADA2]]+Tabla3[[#This Row],[META PROGRAMADA3]]+Tabla3[[#This Row],[META PROGRAMADA4]])</f>
        <v>3</v>
      </c>
      <c r="Y364" s="164"/>
      <c r="Z364" s="164"/>
      <c r="AA364" s="164"/>
      <c r="AB364" s="164"/>
      <c r="AC364" s="164"/>
      <c r="AD364" s="164"/>
      <c r="AE364" s="164"/>
      <c r="AF364" s="164"/>
      <c r="AG364" s="164"/>
      <c r="AH364" s="164"/>
      <c r="AI364" s="164"/>
      <c r="AJ364" s="164"/>
      <c r="AK364" s="164"/>
      <c r="AL364" s="164"/>
      <c r="AM364" s="164"/>
      <c r="AN364" s="164"/>
      <c r="AO364" s="164"/>
      <c r="AP364" s="164"/>
      <c r="AQ364" s="164"/>
      <c r="AR364" s="164"/>
      <c r="AS364" s="164"/>
      <c r="AT364" s="164"/>
      <c r="AU364" s="164"/>
      <c r="AV364" s="164"/>
      <c r="AW364" s="164"/>
      <c r="AX364" s="164"/>
      <c r="AY364" s="164"/>
      <c r="AZ364" s="164"/>
      <c r="BA364" s="164"/>
      <c r="BB364" s="164"/>
      <c r="BC364" s="164"/>
      <c r="BD364" s="164"/>
      <c r="BE364" s="164"/>
      <c r="BF364" s="164"/>
      <c r="BG364" s="164"/>
      <c r="BH364" s="164"/>
      <c r="BI364" s="164"/>
      <c r="BJ364" s="164"/>
      <c r="BK364" s="164"/>
      <c r="BL364" s="164"/>
      <c r="BM364" s="164"/>
      <c r="BN364" s="164"/>
      <c r="BO364" s="164"/>
    </row>
    <row r="365" spans="1:67" s="165" customFormat="1" ht="58.5" customHeight="1" x14ac:dyDescent="0.2">
      <c r="A365" s="184" t="s">
        <v>187</v>
      </c>
      <c r="B365" s="171" t="s">
        <v>338</v>
      </c>
      <c r="C365" s="166" t="s">
        <v>113</v>
      </c>
      <c r="D365" s="171" t="s">
        <v>224</v>
      </c>
      <c r="E365" s="238" t="s">
        <v>53</v>
      </c>
      <c r="F365" s="240" t="s">
        <v>86</v>
      </c>
      <c r="G365" s="168" t="s">
        <v>578</v>
      </c>
      <c r="H365" s="238" t="s">
        <v>601</v>
      </c>
      <c r="I365" s="238" t="s">
        <v>602</v>
      </c>
      <c r="J365" s="188" t="s">
        <v>257</v>
      </c>
      <c r="K365" s="174"/>
      <c r="L365" s="178"/>
      <c r="M365" s="178"/>
      <c r="N365" s="181" t="str">
        <f>IF(OR(Tabla3[[#This Row],[META PROGRAMADA]]="",Tabla3[[#This Row],[META ALCANZADA]]=""),"",Tabla3[[#This Row],[META ALCANZADA]]/Tabla3[[#This Row],[META PROGRAMADA]])</f>
        <v/>
      </c>
      <c r="O365" s="175">
        <v>1</v>
      </c>
      <c r="P365" s="175"/>
      <c r="Q365" s="181" t="str">
        <f>IF(OR(Tabla3[[#This Row],[META PROGRAMADA2]]="",Tabla3[[#This Row],[META ALCANZADA2]]=""),"",Tabla3[[#This Row],[META ALCANZADA2]]/Tabla3[[#This Row],[META PROGRAMADA2]])</f>
        <v/>
      </c>
      <c r="R365" s="175">
        <v>1</v>
      </c>
      <c r="S365" s="145"/>
      <c r="T365" s="228" t="str">
        <f>IF(OR(Tabla3[[#This Row],[META PROGRAMADA3]]="",Tabla3[[#This Row],[META ALCANZADA3]]=""),"",Tabla3[[#This Row],[META ALCANZADA3]]/Tabla3[[#This Row],[META PROGRAMADA3]])</f>
        <v/>
      </c>
      <c r="U365" s="175">
        <v>1</v>
      </c>
      <c r="V365" s="145"/>
      <c r="W365" s="228" t="str">
        <f>IF(OR(Tabla3[[#This Row],[META PROGRAMADA4]]="",Tabla3[[#This Row],[META ALCANZADA4]]=""),"",Tabla3[[#This Row],[META ALCANZADA4]]/Tabla3[[#This Row],[META PROGRAMADA4]])</f>
        <v/>
      </c>
      <c r="X365" s="174">
        <f>SUM(Tabla3[[#This Row],[META PROGRAMADA]]+Tabla3[[#This Row],[META PROGRAMADA2]]+Tabla3[[#This Row],[META PROGRAMADA3]]+Tabla3[[#This Row],[META PROGRAMADA4]])</f>
        <v>3</v>
      </c>
      <c r="Y365" s="164"/>
      <c r="Z365" s="164"/>
      <c r="AA365" s="164"/>
      <c r="AB365" s="164"/>
      <c r="AC365" s="164"/>
      <c r="AD365" s="164"/>
      <c r="AE365" s="164"/>
      <c r="AF365" s="164"/>
      <c r="AG365" s="164"/>
      <c r="AH365" s="164"/>
      <c r="AI365" s="164"/>
      <c r="AJ365" s="164"/>
      <c r="AK365" s="164"/>
      <c r="AL365" s="164"/>
      <c r="AM365" s="164"/>
      <c r="AN365" s="164"/>
      <c r="AO365" s="164"/>
      <c r="AP365" s="164"/>
      <c r="AQ365" s="164"/>
      <c r="AR365" s="164"/>
      <c r="AS365" s="164"/>
      <c r="AT365" s="164"/>
      <c r="AU365" s="164"/>
      <c r="AV365" s="164"/>
      <c r="AW365" s="164"/>
      <c r="AX365" s="164"/>
      <c r="AY365" s="164"/>
      <c r="AZ365" s="164"/>
      <c r="BA365" s="164"/>
      <c r="BB365" s="164"/>
      <c r="BC365" s="164"/>
      <c r="BD365" s="164"/>
      <c r="BE365" s="164"/>
      <c r="BF365" s="164"/>
      <c r="BG365" s="164"/>
      <c r="BH365" s="164"/>
      <c r="BI365" s="164"/>
      <c r="BJ365" s="164"/>
      <c r="BK365" s="164"/>
      <c r="BL365" s="164"/>
      <c r="BM365" s="164"/>
      <c r="BN365" s="164"/>
      <c r="BO365" s="164"/>
    </row>
    <row r="366" spans="1:67" s="165" customFormat="1" ht="58.5" customHeight="1" x14ac:dyDescent="0.2">
      <c r="A366" s="184" t="s">
        <v>187</v>
      </c>
      <c r="B366" s="171" t="s">
        <v>338</v>
      </c>
      <c r="C366" s="166" t="s">
        <v>113</v>
      </c>
      <c r="D366" s="171" t="s">
        <v>225</v>
      </c>
      <c r="E366" s="238" t="s">
        <v>52</v>
      </c>
      <c r="F366" s="240" t="s">
        <v>86</v>
      </c>
      <c r="G366" s="168" t="s">
        <v>578</v>
      </c>
      <c r="H366" s="238" t="s">
        <v>601</v>
      </c>
      <c r="I366" s="238" t="s">
        <v>602</v>
      </c>
      <c r="J366" s="188" t="s">
        <v>257</v>
      </c>
      <c r="K366" s="174"/>
      <c r="L366" s="178"/>
      <c r="M366" s="178"/>
      <c r="N366" s="181" t="str">
        <f>IF(OR(Tabla3[[#This Row],[META PROGRAMADA]]="",Tabla3[[#This Row],[META ALCANZADA]]=""),"",Tabla3[[#This Row],[META ALCANZADA]]/Tabla3[[#This Row],[META PROGRAMADA]])</f>
        <v/>
      </c>
      <c r="O366" s="175">
        <v>1</v>
      </c>
      <c r="P366" s="175"/>
      <c r="Q366" s="181" t="str">
        <f>IF(OR(Tabla3[[#This Row],[META PROGRAMADA2]]="",Tabla3[[#This Row],[META ALCANZADA2]]=""),"",Tabla3[[#This Row],[META ALCANZADA2]]/Tabla3[[#This Row],[META PROGRAMADA2]])</f>
        <v/>
      </c>
      <c r="R366" s="175">
        <v>1</v>
      </c>
      <c r="S366" s="145"/>
      <c r="T366" s="228" t="str">
        <f>IF(OR(Tabla3[[#This Row],[META PROGRAMADA3]]="",Tabla3[[#This Row],[META ALCANZADA3]]=""),"",Tabla3[[#This Row],[META ALCANZADA3]]/Tabla3[[#This Row],[META PROGRAMADA3]])</f>
        <v/>
      </c>
      <c r="U366" s="175">
        <v>1</v>
      </c>
      <c r="V366" s="145"/>
      <c r="W366" s="228" t="str">
        <f>IF(OR(Tabla3[[#This Row],[META PROGRAMADA4]]="",Tabla3[[#This Row],[META ALCANZADA4]]=""),"",Tabla3[[#This Row],[META ALCANZADA4]]/Tabla3[[#This Row],[META PROGRAMADA4]])</f>
        <v/>
      </c>
      <c r="X366" s="174">
        <f>SUM(Tabla3[[#This Row],[META PROGRAMADA]]+Tabla3[[#This Row],[META PROGRAMADA2]]+Tabla3[[#This Row],[META PROGRAMADA3]]+Tabla3[[#This Row],[META PROGRAMADA4]])</f>
        <v>3</v>
      </c>
      <c r="Y366" s="164"/>
      <c r="Z366" s="164"/>
      <c r="AA366" s="164"/>
      <c r="AB366" s="164"/>
      <c r="AC366" s="164"/>
      <c r="AD366" s="164"/>
      <c r="AE366" s="164"/>
      <c r="AF366" s="164"/>
      <c r="AG366" s="164"/>
      <c r="AH366" s="164"/>
      <c r="AI366" s="164"/>
      <c r="AJ366" s="164"/>
      <c r="AK366" s="164"/>
      <c r="AL366" s="164"/>
      <c r="AM366" s="164"/>
      <c r="AN366" s="164"/>
      <c r="AO366" s="164"/>
      <c r="AP366" s="164"/>
      <c r="AQ366" s="164"/>
      <c r="AR366" s="164"/>
      <c r="AS366" s="164"/>
      <c r="AT366" s="164"/>
      <c r="AU366" s="164"/>
      <c r="AV366" s="164"/>
      <c r="AW366" s="164"/>
      <c r="AX366" s="164"/>
      <c r="AY366" s="164"/>
      <c r="AZ366" s="164"/>
      <c r="BA366" s="164"/>
      <c r="BB366" s="164"/>
      <c r="BC366" s="164"/>
      <c r="BD366" s="164"/>
      <c r="BE366" s="164"/>
      <c r="BF366" s="164"/>
      <c r="BG366" s="164"/>
      <c r="BH366" s="164"/>
      <c r="BI366" s="164"/>
      <c r="BJ366" s="164"/>
      <c r="BK366" s="164"/>
      <c r="BL366" s="164"/>
      <c r="BM366" s="164"/>
      <c r="BN366" s="164"/>
      <c r="BO366" s="164"/>
    </row>
    <row r="367" spans="1:67" s="165" customFormat="1" ht="58.5" customHeight="1" x14ac:dyDescent="0.2">
      <c r="A367" s="184" t="s">
        <v>187</v>
      </c>
      <c r="B367" s="171" t="s">
        <v>338</v>
      </c>
      <c r="C367" s="166" t="s">
        <v>113</v>
      </c>
      <c r="D367" s="171" t="s">
        <v>226</v>
      </c>
      <c r="E367" s="238" t="s">
        <v>54</v>
      </c>
      <c r="F367" s="240" t="s">
        <v>86</v>
      </c>
      <c r="G367" s="168" t="s">
        <v>578</v>
      </c>
      <c r="H367" s="238" t="s">
        <v>601</v>
      </c>
      <c r="I367" s="238" t="s">
        <v>602</v>
      </c>
      <c r="J367" s="188" t="s">
        <v>257</v>
      </c>
      <c r="K367" s="174"/>
      <c r="L367" s="178"/>
      <c r="M367" s="178"/>
      <c r="N367" s="181" t="str">
        <f>IF(OR(Tabla3[[#This Row],[META PROGRAMADA]]="",Tabla3[[#This Row],[META ALCANZADA]]=""),"",Tabla3[[#This Row],[META ALCANZADA]]/Tabla3[[#This Row],[META PROGRAMADA]])</f>
        <v/>
      </c>
      <c r="O367" s="175">
        <v>1</v>
      </c>
      <c r="P367" s="175"/>
      <c r="Q367" s="181" t="str">
        <f>IF(OR(Tabla3[[#This Row],[META PROGRAMADA2]]="",Tabla3[[#This Row],[META ALCANZADA2]]=""),"",Tabla3[[#This Row],[META ALCANZADA2]]/Tabla3[[#This Row],[META PROGRAMADA2]])</f>
        <v/>
      </c>
      <c r="R367" s="175">
        <v>1</v>
      </c>
      <c r="S367" s="145"/>
      <c r="T367" s="228" t="str">
        <f>IF(OR(Tabla3[[#This Row],[META PROGRAMADA3]]="",Tabla3[[#This Row],[META ALCANZADA3]]=""),"",Tabla3[[#This Row],[META ALCANZADA3]]/Tabla3[[#This Row],[META PROGRAMADA3]])</f>
        <v/>
      </c>
      <c r="U367" s="175">
        <v>1</v>
      </c>
      <c r="V367" s="145"/>
      <c r="W367" s="228" t="str">
        <f>IF(OR(Tabla3[[#This Row],[META PROGRAMADA4]]="",Tabla3[[#This Row],[META ALCANZADA4]]=""),"",Tabla3[[#This Row],[META ALCANZADA4]]/Tabla3[[#This Row],[META PROGRAMADA4]])</f>
        <v/>
      </c>
      <c r="X367" s="174">
        <f>SUM(Tabla3[[#This Row],[META PROGRAMADA]]+Tabla3[[#This Row],[META PROGRAMADA2]]+Tabla3[[#This Row],[META PROGRAMADA3]]+Tabla3[[#This Row],[META PROGRAMADA4]])</f>
        <v>3</v>
      </c>
      <c r="Y367" s="164"/>
      <c r="Z367" s="164"/>
      <c r="AA367" s="164"/>
      <c r="AB367" s="164"/>
      <c r="AC367" s="164"/>
      <c r="AD367" s="164"/>
      <c r="AE367" s="164"/>
      <c r="AF367" s="164"/>
      <c r="AG367" s="164"/>
      <c r="AH367" s="164"/>
      <c r="AI367" s="164"/>
      <c r="AJ367" s="164"/>
      <c r="AK367" s="164"/>
      <c r="AL367" s="164"/>
      <c r="AM367" s="164"/>
      <c r="AN367" s="164"/>
      <c r="AO367" s="164"/>
      <c r="AP367" s="164"/>
      <c r="AQ367" s="164"/>
      <c r="AR367" s="164"/>
      <c r="AS367" s="164"/>
      <c r="AT367" s="164"/>
      <c r="AU367" s="164"/>
      <c r="AV367" s="164"/>
      <c r="AW367" s="164"/>
      <c r="AX367" s="164"/>
      <c r="AY367" s="164"/>
      <c r="AZ367" s="164"/>
      <c r="BA367" s="164"/>
      <c r="BB367" s="164"/>
      <c r="BC367" s="164"/>
      <c r="BD367" s="164"/>
      <c r="BE367" s="164"/>
      <c r="BF367" s="164"/>
      <c r="BG367" s="164"/>
      <c r="BH367" s="164"/>
      <c r="BI367" s="164"/>
      <c r="BJ367" s="164"/>
      <c r="BK367" s="164"/>
      <c r="BL367" s="164"/>
      <c r="BM367" s="164"/>
      <c r="BN367" s="164"/>
      <c r="BO367" s="164"/>
    </row>
    <row r="368" spans="1:67" s="165" customFormat="1" ht="58.5" customHeight="1" x14ac:dyDescent="0.2">
      <c r="A368" s="184" t="s">
        <v>187</v>
      </c>
      <c r="B368" s="171" t="s">
        <v>338</v>
      </c>
      <c r="C368" s="166" t="s">
        <v>113</v>
      </c>
      <c r="D368" s="171" t="s">
        <v>229</v>
      </c>
      <c r="E368" s="238" t="s">
        <v>37</v>
      </c>
      <c r="F368" s="240" t="s">
        <v>86</v>
      </c>
      <c r="G368" s="168" t="s">
        <v>578</v>
      </c>
      <c r="H368" s="238" t="s">
        <v>601</v>
      </c>
      <c r="I368" s="238" t="s">
        <v>602</v>
      </c>
      <c r="J368" s="188" t="s">
        <v>257</v>
      </c>
      <c r="K368" s="174"/>
      <c r="L368" s="178"/>
      <c r="M368" s="178"/>
      <c r="N368" s="181" t="str">
        <f>IF(OR(Tabla3[[#This Row],[META PROGRAMADA]]="",Tabla3[[#This Row],[META ALCANZADA]]=""),"",Tabla3[[#This Row],[META ALCANZADA]]/Tabla3[[#This Row],[META PROGRAMADA]])</f>
        <v/>
      </c>
      <c r="O368" s="175">
        <v>1</v>
      </c>
      <c r="P368" s="175"/>
      <c r="Q368" s="181" t="str">
        <f>IF(OR(Tabla3[[#This Row],[META PROGRAMADA2]]="",Tabla3[[#This Row],[META ALCANZADA2]]=""),"",Tabla3[[#This Row],[META ALCANZADA2]]/Tabla3[[#This Row],[META PROGRAMADA2]])</f>
        <v/>
      </c>
      <c r="R368" s="175">
        <v>1</v>
      </c>
      <c r="S368" s="145"/>
      <c r="T368" s="228" t="str">
        <f>IF(OR(Tabla3[[#This Row],[META PROGRAMADA3]]="",Tabla3[[#This Row],[META ALCANZADA3]]=""),"",Tabla3[[#This Row],[META ALCANZADA3]]/Tabla3[[#This Row],[META PROGRAMADA3]])</f>
        <v/>
      </c>
      <c r="U368" s="175">
        <v>1</v>
      </c>
      <c r="V368" s="145"/>
      <c r="W368" s="228" t="str">
        <f>IF(OR(Tabla3[[#This Row],[META PROGRAMADA4]]="",Tabla3[[#This Row],[META ALCANZADA4]]=""),"",Tabla3[[#This Row],[META ALCANZADA4]]/Tabla3[[#This Row],[META PROGRAMADA4]])</f>
        <v/>
      </c>
      <c r="X368" s="174">
        <f>SUM(Tabla3[[#This Row],[META PROGRAMADA]]+Tabla3[[#This Row],[META PROGRAMADA2]]+Tabla3[[#This Row],[META PROGRAMADA3]]+Tabla3[[#This Row],[META PROGRAMADA4]])</f>
        <v>3</v>
      </c>
      <c r="Y368" s="164"/>
      <c r="Z368" s="164"/>
      <c r="AA368" s="164"/>
      <c r="AB368" s="164"/>
      <c r="AC368" s="164"/>
      <c r="AD368" s="164"/>
      <c r="AE368" s="164"/>
      <c r="AF368" s="164"/>
      <c r="AG368" s="164"/>
      <c r="AH368" s="164"/>
      <c r="AI368" s="164"/>
      <c r="AJ368" s="164"/>
      <c r="AK368" s="164"/>
      <c r="AL368" s="164"/>
      <c r="AM368" s="164"/>
      <c r="AN368" s="164"/>
      <c r="AO368" s="164"/>
      <c r="AP368" s="164"/>
      <c r="AQ368" s="164"/>
      <c r="AR368" s="164"/>
      <c r="AS368" s="164"/>
      <c r="AT368" s="164"/>
      <c r="AU368" s="164"/>
      <c r="AV368" s="164"/>
      <c r="AW368" s="164"/>
      <c r="AX368" s="164"/>
      <c r="AY368" s="164"/>
      <c r="AZ368" s="164"/>
      <c r="BA368" s="164"/>
      <c r="BB368" s="164"/>
      <c r="BC368" s="164"/>
      <c r="BD368" s="164"/>
      <c r="BE368" s="164"/>
      <c r="BF368" s="164"/>
      <c r="BG368" s="164"/>
      <c r="BH368" s="164"/>
      <c r="BI368" s="164"/>
      <c r="BJ368" s="164"/>
      <c r="BK368" s="164"/>
      <c r="BL368" s="164"/>
      <c r="BM368" s="164"/>
      <c r="BN368" s="164"/>
      <c r="BO368" s="164"/>
    </row>
    <row r="369" spans="1:67" s="165" customFormat="1" ht="58.5" customHeight="1" x14ac:dyDescent="0.2">
      <c r="A369" s="184" t="s">
        <v>187</v>
      </c>
      <c r="B369" s="171" t="s">
        <v>338</v>
      </c>
      <c r="C369" s="166" t="s">
        <v>113</v>
      </c>
      <c r="D369" s="171" t="s">
        <v>230</v>
      </c>
      <c r="E369" s="238" t="s">
        <v>50</v>
      </c>
      <c r="F369" s="240" t="s">
        <v>86</v>
      </c>
      <c r="G369" s="168" t="s">
        <v>578</v>
      </c>
      <c r="H369" s="238" t="s">
        <v>601</v>
      </c>
      <c r="I369" s="238" t="s">
        <v>602</v>
      </c>
      <c r="J369" s="188" t="s">
        <v>257</v>
      </c>
      <c r="K369" s="174"/>
      <c r="L369" s="178"/>
      <c r="M369" s="178"/>
      <c r="N369" s="181" t="str">
        <f>IF(OR(Tabla3[[#This Row],[META PROGRAMADA]]="",Tabla3[[#This Row],[META ALCANZADA]]=""),"",Tabla3[[#This Row],[META ALCANZADA]]/Tabla3[[#This Row],[META PROGRAMADA]])</f>
        <v/>
      </c>
      <c r="O369" s="175">
        <v>1</v>
      </c>
      <c r="P369" s="175"/>
      <c r="Q369" s="181" t="str">
        <f>IF(OR(Tabla3[[#This Row],[META PROGRAMADA2]]="",Tabla3[[#This Row],[META ALCANZADA2]]=""),"",Tabla3[[#This Row],[META ALCANZADA2]]/Tabla3[[#This Row],[META PROGRAMADA2]])</f>
        <v/>
      </c>
      <c r="R369" s="175">
        <v>1</v>
      </c>
      <c r="S369" s="145"/>
      <c r="T369" s="228" t="str">
        <f>IF(OR(Tabla3[[#This Row],[META PROGRAMADA3]]="",Tabla3[[#This Row],[META ALCANZADA3]]=""),"",Tabla3[[#This Row],[META ALCANZADA3]]/Tabla3[[#This Row],[META PROGRAMADA3]])</f>
        <v/>
      </c>
      <c r="U369" s="175">
        <v>1</v>
      </c>
      <c r="V369" s="145"/>
      <c r="W369" s="228" t="str">
        <f>IF(OR(Tabla3[[#This Row],[META PROGRAMADA4]]="",Tabla3[[#This Row],[META ALCANZADA4]]=""),"",Tabla3[[#This Row],[META ALCANZADA4]]/Tabla3[[#This Row],[META PROGRAMADA4]])</f>
        <v/>
      </c>
      <c r="X369" s="174">
        <f>SUM(Tabla3[[#This Row],[META PROGRAMADA]]+Tabla3[[#This Row],[META PROGRAMADA2]]+Tabla3[[#This Row],[META PROGRAMADA3]]+Tabla3[[#This Row],[META PROGRAMADA4]])</f>
        <v>3</v>
      </c>
      <c r="Y369" s="164"/>
      <c r="Z369" s="164"/>
      <c r="AA369" s="164"/>
      <c r="AB369" s="164"/>
      <c r="AC369" s="164"/>
      <c r="AD369" s="164"/>
      <c r="AE369" s="164"/>
      <c r="AF369" s="164"/>
      <c r="AG369" s="164"/>
      <c r="AH369" s="164"/>
      <c r="AI369" s="164"/>
      <c r="AJ369" s="164"/>
      <c r="AK369" s="164"/>
      <c r="AL369" s="164"/>
      <c r="AM369" s="164"/>
      <c r="AN369" s="164"/>
      <c r="AO369" s="164"/>
      <c r="AP369" s="164"/>
      <c r="AQ369" s="164"/>
      <c r="AR369" s="164"/>
      <c r="AS369" s="164"/>
      <c r="AT369" s="164"/>
      <c r="AU369" s="164"/>
      <c r="AV369" s="164"/>
      <c r="AW369" s="164"/>
      <c r="AX369" s="164"/>
      <c r="AY369" s="164"/>
      <c r="AZ369" s="164"/>
      <c r="BA369" s="164"/>
      <c r="BB369" s="164"/>
      <c r="BC369" s="164"/>
      <c r="BD369" s="164"/>
      <c r="BE369" s="164"/>
      <c r="BF369" s="164"/>
      <c r="BG369" s="164"/>
      <c r="BH369" s="164"/>
      <c r="BI369" s="164"/>
      <c r="BJ369" s="164"/>
      <c r="BK369" s="164"/>
      <c r="BL369" s="164"/>
      <c r="BM369" s="164"/>
      <c r="BN369" s="164"/>
      <c r="BO369" s="164"/>
    </row>
    <row r="370" spans="1:67" s="165" customFormat="1" ht="58.5" customHeight="1" x14ac:dyDescent="0.2">
      <c r="A370" s="184" t="s">
        <v>187</v>
      </c>
      <c r="B370" s="171" t="s">
        <v>338</v>
      </c>
      <c r="C370" s="166" t="s">
        <v>113</v>
      </c>
      <c r="D370" s="171" t="s">
        <v>236</v>
      </c>
      <c r="E370" s="238" t="s">
        <v>27</v>
      </c>
      <c r="F370" s="240" t="s">
        <v>86</v>
      </c>
      <c r="G370" s="168" t="s">
        <v>579</v>
      </c>
      <c r="H370" s="238" t="s">
        <v>603</v>
      </c>
      <c r="I370" s="238" t="s">
        <v>602</v>
      </c>
      <c r="J370" s="188" t="s">
        <v>257</v>
      </c>
      <c r="K370" s="174"/>
      <c r="L370" s="178"/>
      <c r="M370" s="178"/>
      <c r="N370" s="181" t="str">
        <f>IF(OR(Tabla3[[#This Row],[META PROGRAMADA]]="",Tabla3[[#This Row],[META ALCANZADA]]=""),"",Tabla3[[#This Row],[META ALCANZADA]]/Tabla3[[#This Row],[META PROGRAMADA]])</f>
        <v/>
      </c>
      <c r="O370" s="175">
        <v>1</v>
      </c>
      <c r="P370" s="175"/>
      <c r="Q370" s="181" t="str">
        <f>IF(OR(Tabla3[[#This Row],[META PROGRAMADA2]]="",Tabla3[[#This Row],[META ALCANZADA2]]=""),"",Tabla3[[#This Row],[META ALCANZADA2]]/Tabla3[[#This Row],[META PROGRAMADA2]])</f>
        <v/>
      </c>
      <c r="R370" s="175">
        <v>1</v>
      </c>
      <c r="S370" s="145"/>
      <c r="T370" s="228" t="str">
        <f>IF(OR(Tabla3[[#This Row],[META PROGRAMADA3]]="",Tabla3[[#This Row],[META ALCANZADA3]]=""),"",Tabla3[[#This Row],[META ALCANZADA3]]/Tabla3[[#This Row],[META PROGRAMADA3]])</f>
        <v/>
      </c>
      <c r="U370" s="175">
        <v>1</v>
      </c>
      <c r="V370" s="145"/>
      <c r="W370" s="228" t="str">
        <f>IF(OR(Tabla3[[#This Row],[META PROGRAMADA4]]="",Tabla3[[#This Row],[META ALCANZADA4]]=""),"",Tabla3[[#This Row],[META ALCANZADA4]]/Tabla3[[#This Row],[META PROGRAMADA4]])</f>
        <v/>
      </c>
      <c r="X370" s="174">
        <f>SUM(Tabla3[[#This Row],[META PROGRAMADA]]+Tabla3[[#This Row],[META PROGRAMADA2]]+Tabla3[[#This Row],[META PROGRAMADA3]]+Tabla3[[#This Row],[META PROGRAMADA4]])</f>
        <v>3</v>
      </c>
      <c r="Y370" s="164"/>
      <c r="Z370" s="164"/>
      <c r="AA370" s="164"/>
      <c r="AB370" s="164"/>
      <c r="AC370" s="164"/>
      <c r="AD370" s="164"/>
      <c r="AE370" s="164"/>
      <c r="AF370" s="164"/>
      <c r="AG370" s="164"/>
      <c r="AH370" s="164"/>
      <c r="AI370" s="164"/>
      <c r="AJ370" s="164"/>
      <c r="AK370" s="164"/>
      <c r="AL370" s="164"/>
      <c r="AM370" s="164"/>
      <c r="AN370" s="164"/>
      <c r="AO370" s="164"/>
      <c r="AP370" s="164"/>
      <c r="AQ370" s="164"/>
      <c r="AR370" s="164"/>
      <c r="AS370" s="164"/>
      <c r="AT370" s="164"/>
      <c r="AU370" s="164"/>
      <c r="AV370" s="164"/>
      <c r="AW370" s="164"/>
      <c r="AX370" s="164"/>
      <c r="AY370" s="164"/>
      <c r="AZ370" s="164"/>
      <c r="BA370" s="164"/>
      <c r="BB370" s="164"/>
      <c r="BC370" s="164"/>
      <c r="BD370" s="164"/>
      <c r="BE370" s="164"/>
      <c r="BF370" s="164"/>
      <c r="BG370" s="164"/>
      <c r="BH370" s="164"/>
      <c r="BI370" s="164"/>
      <c r="BJ370" s="164"/>
      <c r="BK370" s="164"/>
      <c r="BL370" s="164"/>
      <c r="BM370" s="164"/>
      <c r="BN370" s="164"/>
      <c r="BO370" s="164"/>
    </row>
    <row r="371" spans="1:67" s="165" customFormat="1" ht="58.5" customHeight="1" x14ac:dyDescent="0.2">
      <c r="A371" s="184" t="s">
        <v>187</v>
      </c>
      <c r="B371" s="171" t="s">
        <v>338</v>
      </c>
      <c r="C371" s="166" t="s">
        <v>113</v>
      </c>
      <c r="D371" s="171" t="s">
        <v>234</v>
      </c>
      <c r="E371" s="238" t="s">
        <v>30</v>
      </c>
      <c r="F371" s="240" t="s">
        <v>86</v>
      </c>
      <c r="G371" s="168" t="s">
        <v>579</v>
      </c>
      <c r="H371" s="238" t="s">
        <v>603</v>
      </c>
      <c r="I371" s="238" t="s">
        <v>602</v>
      </c>
      <c r="J371" s="188" t="s">
        <v>257</v>
      </c>
      <c r="K371" s="174"/>
      <c r="L371" s="178"/>
      <c r="M371" s="178"/>
      <c r="N371" s="181" t="str">
        <f>IF(OR(Tabla3[[#This Row],[META PROGRAMADA]]="",Tabla3[[#This Row],[META ALCANZADA]]=""),"",Tabla3[[#This Row],[META ALCANZADA]]/Tabla3[[#This Row],[META PROGRAMADA]])</f>
        <v/>
      </c>
      <c r="O371" s="175">
        <v>1</v>
      </c>
      <c r="P371" s="175"/>
      <c r="Q371" s="181" t="str">
        <f>IF(OR(Tabla3[[#This Row],[META PROGRAMADA2]]="",Tabla3[[#This Row],[META ALCANZADA2]]=""),"",Tabla3[[#This Row],[META ALCANZADA2]]/Tabla3[[#This Row],[META PROGRAMADA2]])</f>
        <v/>
      </c>
      <c r="R371" s="175">
        <v>1</v>
      </c>
      <c r="S371" s="145"/>
      <c r="T371" s="228" t="str">
        <f>IF(OR(Tabla3[[#This Row],[META PROGRAMADA3]]="",Tabla3[[#This Row],[META ALCANZADA3]]=""),"",Tabla3[[#This Row],[META ALCANZADA3]]/Tabla3[[#This Row],[META PROGRAMADA3]])</f>
        <v/>
      </c>
      <c r="U371" s="175">
        <v>1</v>
      </c>
      <c r="V371" s="145"/>
      <c r="W371" s="228" t="str">
        <f>IF(OR(Tabla3[[#This Row],[META PROGRAMADA4]]="",Tabla3[[#This Row],[META ALCANZADA4]]=""),"",Tabla3[[#This Row],[META ALCANZADA4]]/Tabla3[[#This Row],[META PROGRAMADA4]])</f>
        <v/>
      </c>
      <c r="X371" s="174">
        <f>SUM(Tabla3[[#This Row],[META PROGRAMADA]]+Tabla3[[#This Row],[META PROGRAMADA2]]+Tabla3[[#This Row],[META PROGRAMADA3]]+Tabla3[[#This Row],[META PROGRAMADA4]])</f>
        <v>3</v>
      </c>
      <c r="Y371" s="164"/>
      <c r="Z371" s="164"/>
      <c r="AA371" s="164"/>
      <c r="AB371" s="164"/>
      <c r="AC371" s="164"/>
      <c r="AD371" s="164"/>
      <c r="AE371" s="164"/>
      <c r="AF371" s="164"/>
      <c r="AG371" s="164"/>
      <c r="AH371" s="164"/>
      <c r="AI371" s="164"/>
      <c r="AJ371" s="164"/>
      <c r="AK371" s="164"/>
      <c r="AL371" s="164"/>
      <c r="AM371" s="164"/>
      <c r="AN371" s="164"/>
      <c r="AO371" s="164"/>
      <c r="AP371" s="164"/>
      <c r="AQ371" s="164"/>
      <c r="AR371" s="164"/>
      <c r="AS371" s="164"/>
      <c r="AT371" s="164"/>
      <c r="AU371" s="164"/>
      <c r="AV371" s="164"/>
      <c r="AW371" s="164"/>
      <c r="AX371" s="164"/>
      <c r="AY371" s="164"/>
      <c r="AZ371" s="164"/>
      <c r="BA371" s="164"/>
      <c r="BB371" s="164"/>
      <c r="BC371" s="164"/>
      <c r="BD371" s="164"/>
      <c r="BE371" s="164"/>
      <c r="BF371" s="164"/>
      <c r="BG371" s="164"/>
      <c r="BH371" s="164"/>
      <c r="BI371" s="164"/>
      <c r="BJ371" s="164"/>
      <c r="BK371" s="164"/>
      <c r="BL371" s="164"/>
      <c r="BM371" s="164"/>
      <c r="BN371" s="164"/>
      <c r="BO371" s="164"/>
    </row>
    <row r="372" spans="1:67" s="165" customFormat="1" ht="58.5" customHeight="1" x14ac:dyDescent="0.2">
      <c r="A372" s="184" t="s">
        <v>187</v>
      </c>
      <c r="B372" s="171" t="s">
        <v>338</v>
      </c>
      <c r="C372" s="166" t="s">
        <v>113</v>
      </c>
      <c r="D372" s="171" t="s">
        <v>235</v>
      </c>
      <c r="E372" s="238" t="s">
        <v>26</v>
      </c>
      <c r="F372" s="240" t="s">
        <v>86</v>
      </c>
      <c r="G372" s="168" t="s">
        <v>579</v>
      </c>
      <c r="H372" s="238" t="s">
        <v>603</v>
      </c>
      <c r="I372" s="238" t="s">
        <v>602</v>
      </c>
      <c r="J372" s="188" t="s">
        <v>257</v>
      </c>
      <c r="K372" s="174"/>
      <c r="L372" s="178"/>
      <c r="M372" s="178"/>
      <c r="N372" s="181" t="str">
        <f>IF(OR(Tabla3[[#This Row],[META PROGRAMADA]]="",Tabla3[[#This Row],[META ALCANZADA]]=""),"",Tabla3[[#This Row],[META ALCANZADA]]/Tabla3[[#This Row],[META PROGRAMADA]])</f>
        <v/>
      </c>
      <c r="O372" s="175">
        <v>1</v>
      </c>
      <c r="P372" s="175"/>
      <c r="Q372" s="181" t="str">
        <f>IF(OR(Tabla3[[#This Row],[META PROGRAMADA2]]="",Tabla3[[#This Row],[META ALCANZADA2]]=""),"",Tabla3[[#This Row],[META ALCANZADA2]]/Tabla3[[#This Row],[META PROGRAMADA2]])</f>
        <v/>
      </c>
      <c r="R372" s="175">
        <v>1</v>
      </c>
      <c r="S372" s="145"/>
      <c r="T372" s="228" t="str">
        <f>IF(OR(Tabla3[[#This Row],[META PROGRAMADA3]]="",Tabla3[[#This Row],[META ALCANZADA3]]=""),"",Tabla3[[#This Row],[META ALCANZADA3]]/Tabla3[[#This Row],[META PROGRAMADA3]])</f>
        <v/>
      </c>
      <c r="U372" s="175">
        <v>1</v>
      </c>
      <c r="V372" s="145"/>
      <c r="W372" s="228" t="str">
        <f>IF(OR(Tabla3[[#This Row],[META PROGRAMADA4]]="",Tabla3[[#This Row],[META ALCANZADA4]]=""),"",Tabla3[[#This Row],[META ALCANZADA4]]/Tabla3[[#This Row],[META PROGRAMADA4]])</f>
        <v/>
      </c>
      <c r="X372" s="174">
        <f>SUM(Tabla3[[#This Row],[META PROGRAMADA]]+Tabla3[[#This Row],[META PROGRAMADA2]]+Tabla3[[#This Row],[META PROGRAMADA3]]+Tabla3[[#This Row],[META PROGRAMADA4]])</f>
        <v>3</v>
      </c>
      <c r="Y372" s="164"/>
      <c r="Z372" s="164"/>
      <c r="AA372" s="164"/>
      <c r="AB372" s="164"/>
      <c r="AC372" s="164"/>
      <c r="AD372" s="164"/>
      <c r="AE372" s="164"/>
      <c r="AF372" s="164"/>
      <c r="AG372" s="164"/>
      <c r="AH372" s="164"/>
      <c r="AI372" s="164"/>
      <c r="AJ372" s="164"/>
      <c r="AK372" s="164"/>
      <c r="AL372" s="164"/>
      <c r="AM372" s="164"/>
      <c r="AN372" s="164"/>
      <c r="AO372" s="164"/>
      <c r="AP372" s="164"/>
      <c r="AQ372" s="164"/>
      <c r="AR372" s="164"/>
      <c r="AS372" s="164"/>
      <c r="AT372" s="164"/>
      <c r="AU372" s="164"/>
      <c r="AV372" s="164"/>
      <c r="AW372" s="164"/>
      <c r="AX372" s="164"/>
      <c r="AY372" s="164"/>
      <c r="AZ372" s="164"/>
      <c r="BA372" s="164"/>
      <c r="BB372" s="164"/>
      <c r="BC372" s="164"/>
      <c r="BD372" s="164"/>
      <c r="BE372" s="164"/>
      <c r="BF372" s="164"/>
      <c r="BG372" s="164"/>
      <c r="BH372" s="164"/>
      <c r="BI372" s="164"/>
      <c r="BJ372" s="164"/>
      <c r="BK372" s="164"/>
      <c r="BL372" s="164"/>
      <c r="BM372" s="164"/>
      <c r="BN372" s="164"/>
      <c r="BO372" s="164"/>
    </row>
    <row r="373" spans="1:67" s="165" customFormat="1" ht="58.5" customHeight="1" x14ac:dyDescent="0.2">
      <c r="A373" s="184" t="s">
        <v>187</v>
      </c>
      <c r="B373" s="171" t="s">
        <v>338</v>
      </c>
      <c r="C373" s="166" t="s">
        <v>113</v>
      </c>
      <c r="D373" s="171" t="s">
        <v>233</v>
      </c>
      <c r="E373" s="238" t="s">
        <v>29</v>
      </c>
      <c r="F373" s="240" t="s">
        <v>86</v>
      </c>
      <c r="G373" s="168" t="s">
        <v>579</v>
      </c>
      <c r="H373" s="238" t="s">
        <v>603</v>
      </c>
      <c r="I373" s="238" t="s">
        <v>602</v>
      </c>
      <c r="J373" s="188" t="s">
        <v>257</v>
      </c>
      <c r="K373" s="174"/>
      <c r="L373" s="178"/>
      <c r="M373" s="178"/>
      <c r="N373" s="181" t="str">
        <f>IF(OR(Tabla3[[#This Row],[META PROGRAMADA]]="",Tabla3[[#This Row],[META ALCANZADA]]=""),"",Tabla3[[#This Row],[META ALCANZADA]]/Tabla3[[#This Row],[META PROGRAMADA]])</f>
        <v/>
      </c>
      <c r="O373" s="175">
        <v>1</v>
      </c>
      <c r="P373" s="175"/>
      <c r="Q373" s="181" t="str">
        <f>IF(OR(Tabla3[[#This Row],[META PROGRAMADA2]]="",Tabla3[[#This Row],[META ALCANZADA2]]=""),"",Tabla3[[#This Row],[META ALCANZADA2]]/Tabla3[[#This Row],[META PROGRAMADA2]])</f>
        <v/>
      </c>
      <c r="R373" s="175">
        <v>1</v>
      </c>
      <c r="S373" s="145"/>
      <c r="T373" s="228" t="str">
        <f>IF(OR(Tabla3[[#This Row],[META PROGRAMADA3]]="",Tabla3[[#This Row],[META ALCANZADA3]]=""),"",Tabla3[[#This Row],[META ALCANZADA3]]/Tabla3[[#This Row],[META PROGRAMADA3]])</f>
        <v/>
      </c>
      <c r="U373" s="175">
        <v>1</v>
      </c>
      <c r="V373" s="145"/>
      <c r="W373" s="228" t="str">
        <f>IF(OR(Tabla3[[#This Row],[META PROGRAMADA4]]="",Tabla3[[#This Row],[META ALCANZADA4]]=""),"",Tabla3[[#This Row],[META ALCANZADA4]]/Tabla3[[#This Row],[META PROGRAMADA4]])</f>
        <v/>
      </c>
      <c r="X373" s="174">
        <f>SUM(Tabla3[[#This Row],[META PROGRAMADA]]+Tabla3[[#This Row],[META PROGRAMADA2]]+Tabla3[[#This Row],[META PROGRAMADA3]]+Tabla3[[#This Row],[META PROGRAMADA4]])</f>
        <v>3</v>
      </c>
      <c r="Y373" s="164"/>
      <c r="Z373" s="164"/>
      <c r="AA373" s="164"/>
      <c r="AB373" s="164"/>
      <c r="AC373" s="164"/>
      <c r="AD373" s="164"/>
      <c r="AE373" s="164"/>
      <c r="AF373" s="164"/>
      <c r="AG373" s="164"/>
      <c r="AH373" s="164"/>
      <c r="AI373" s="164"/>
      <c r="AJ373" s="164"/>
      <c r="AK373" s="164"/>
      <c r="AL373" s="164"/>
      <c r="AM373" s="164"/>
      <c r="AN373" s="164"/>
      <c r="AO373" s="164"/>
      <c r="AP373" s="164"/>
      <c r="AQ373" s="164"/>
      <c r="AR373" s="164"/>
      <c r="AS373" s="164"/>
      <c r="AT373" s="164"/>
      <c r="AU373" s="164"/>
      <c r="AV373" s="164"/>
      <c r="AW373" s="164"/>
      <c r="AX373" s="164"/>
      <c r="AY373" s="164"/>
      <c r="AZ373" s="164"/>
      <c r="BA373" s="164"/>
      <c r="BB373" s="164"/>
      <c r="BC373" s="164"/>
      <c r="BD373" s="164"/>
      <c r="BE373" s="164"/>
      <c r="BF373" s="164"/>
      <c r="BG373" s="164"/>
      <c r="BH373" s="164"/>
      <c r="BI373" s="164"/>
      <c r="BJ373" s="164"/>
      <c r="BK373" s="164"/>
      <c r="BL373" s="164"/>
      <c r="BM373" s="164"/>
      <c r="BN373" s="164"/>
      <c r="BO373" s="164"/>
    </row>
    <row r="374" spans="1:67" s="165" customFormat="1" ht="58.5" customHeight="1" x14ac:dyDescent="0.2">
      <c r="A374" s="184" t="s">
        <v>187</v>
      </c>
      <c r="B374" s="171" t="s">
        <v>338</v>
      </c>
      <c r="C374" s="166" t="s">
        <v>113</v>
      </c>
      <c r="D374" s="171" t="s">
        <v>232</v>
      </c>
      <c r="E374" s="238" t="s">
        <v>28</v>
      </c>
      <c r="F374" s="240" t="s">
        <v>86</v>
      </c>
      <c r="G374" s="168" t="s">
        <v>579</v>
      </c>
      <c r="H374" s="238" t="s">
        <v>603</v>
      </c>
      <c r="I374" s="238" t="s">
        <v>602</v>
      </c>
      <c r="J374" s="188" t="s">
        <v>257</v>
      </c>
      <c r="K374" s="174"/>
      <c r="L374" s="178"/>
      <c r="M374" s="178"/>
      <c r="N374" s="181" t="str">
        <f>IF(OR(Tabla3[[#This Row],[META PROGRAMADA]]="",Tabla3[[#This Row],[META ALCANZADA]]=""),"",Tabla3[[#This Row],[META ALCANZADA]]/Tabla3[[#This Row],[META PROGRAMADA]])</f>
        <v/>
      </c>
      <c r="O374" s="175">
        <v>1</v>
      </c>
      <c r="P374" s="175"/>
      <c r="Q374" s="181" t="str">
        <f>IF(OR(Tabla3[[#This Row],[META PROGRAMADA2]]="",Tabla3[[#This Row],[META ALCANZADA2]]=""),"",Tabla3[[#This Row],[META ALCANZADA2]]/Tabla3[[#This Row],[META PROGRAMADA2]])</f>
        <v/>
      </c>
      <c r="R374" s="175">
        <v>1</v>
      </c>
      <c r="S374" s="145"/>
      <c r="T374" s="228" t="str">
        <f>IF(OR(Tabla3[[#This Row],[META PROGRAMADA3]]="",Tabla3[[#This Row],[META ALCANZADA3]]=""),"",Tabla3[[#This Row],[META ALCANZADA3]]/Tabla3[[#This Row],[META PROGRAMADA3]])</f>
        <v/>
      </c>
      <c r="U374" s="175">
        <v>1</v>
      </c>
      <c r="V374" s="145"/>
      <c r="W374" s="228" t="str">
        <f>IF(OR(Tabla3[[#This Row],[META PROGRAMADA4]]="",Tabla3[[#This Row],[META ALCANZADA4]]=""),"",Tabla3[[#This Row],[META ALCANZADA4]]/Tabla3[[#This Row],[META PROGRAMADA4]])</f>
        <v/>
      </c>
      <c r="X374" s="174">
        <f>SUM(Tabla3[[#This Row],[META PROGRAMADA]]+Tabla3[[#This Row],[META PROGRAMADA2]]+Tabla3[[#This Row],[META PROGRAMADA3]]+Tabla3[[#This Row],[META PROGRAMADA4]])</f>
        <v>3</v>
      </c>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row>
    <row r="375" spans="1:67" s="165" customFormat="1" ht="58.5" customHeight="1" x14ac:dyDescent="0.2">
      <c r="A375" s="184" t="s">
        <v>187</v>
      </c>
      <c r="B375" s="171" t="s">
        <v>338</v>
      </c>
      <c r="C375" s="166" t="s">
        <v>113</v>
      </c>
      <c r="D375" s="171" t="s">
        <v>205</v>
      </c>
      <c r="E375" s="238" t="s">
        <v>31</v>
      </c>
      <c r="F375" s="240" t="s">
        <v>86</v>
      </c>
      <c r="G375" s="168" t="s">
        <v>579</v>
      </c>
      <c r="H375" s="238" t="s">
        <v>603</v>
      </c>
      <c r="I375" s="238" t="s">
        <v>602</v>
      </c>
      <c r="J375" s="188" t="s">
        <v>257</v>
      </c>
      <c r="K375" s="174"/>
      <c r="L375" s="178"/>
      <c r="M375" s="178"/>
      <c r="N375" s="181" t="str">
        <f>IF(OR(Tabla3[[#This Row],[META PROGRAMADA]]="",Tabla3[[#This Row],[META ALCANZADA]]=""),"",Tabla3[[#This Row],[META ALCANZADA]]/Tabla3[[#This Row],[META PROGRAMADA]])</f>
        <v/>
      </c>
      <c r="O375" s="175">
        <v>1</v>
      </c>
      <c r="P375" s="175"/>
      <c r="Q375" s="181" t="str">
        <f>IF(OR(Tabla3[[#This Row],[META PROGRAMADA2]]="",Tabla3[[#This Row],[META ALCANZADA2]]=""),"",Tabla3[[#This Row],[META ALCANZADA2]]/Tabla3[[#This Row],[META PROGRAMADA2]])</f>
        <v/>
      </c>
      <c r="R375" s="175">
        <v>1</v>
      </c>
      <c r="S375" s="145"/>
      <c r="T375" s="228" t="str">
        <f>IF(OR(Tabla3[[#This Row],[META PROGRAMADA3]]="",Tabla3[[#This Row],[META ALCANZADA3]]=""),"",Tabla3[[#This Row],[META ALCANZADA3]]/Tabla3[[#This Row],[META PROGRAMADA3]])</f>
        <v/>
      </c>
      <c r="U375" s="175">
        <v>1</v>
      </c>
      <c r="V375" s="145"/>
      <c r="W375" s="228" t="str">
        <f>IF(OR(Tabla3[[#This Row],[META PROGRAMADA4]]="",Tabla3[[#This Row],[META ALCANZADA4]]=""),"",Tabla3[[#This Row],[META ALCANZADA4]]/Tabla3[[#This Row],[META PROGRAMADA4]])</f>
        <v/>
      </c>
      <c r="X375" s="174">
        <f>SUM(Tabla3[[#This Row],[META PROGRAMADA]]+Tabla3[[#This Row],[META PROGRAMADA2]]+Tabla3[[#This Row],[META PROGRAMADA3]]+Tabla3[[#This Row],[META PROGRAMADA4]])</f>
        <v>3</v>
      </c>
      <c r="Y375" s="164"/>
      <c r="Z375" s="164"/>
      <c r="AA375" s="164"/>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row>
    <row r="376" spans="1:67" s="165" customFormat="1" ht="58.5" customHeight="1" x14ac:dyDescent="0.2">
      <c r="A376" s="184" t="s">
        <v>187</v>
      </c>
      <c r="B376" s="171" t="s">
        <v>338</v>
      </c>
      <c r="C376" s="166" t="s">
        <v>113</v>
      </c>
      <c r="D376" s="171" t="s">
        <v>206</v>
      </c>
      <c r="E376" s="238" t="s">
        <v>924</v>
      </c>
      <c r="F376" s="240" t="s">
        <v>86</v>
      </c>
      <c r="G376" s="168" t="s">
        <v>579</v>
      </c>
      <c r="H376" s="238" t="s">
        <v>603</v>
      </c>
      <c r="I376" s="238" t="s">
        <v>602</v>
      </c>
      <c r="J376" s="188" t="s">
        <v>257</v>
      </c>
      <c r="K376" s="174"/>
      <c r="L376" s="178"/>
      <c r="M376" s="178"/>
      <c r="N376" s="181" t="str">
        <f>IF(OR(Tabla3[[#This Row],[META PROGRAMADA]]="",Tabla3[[#This Row],[META ALCANZADA]]=""),"",Tabla3[[#This Row],[META ALCANZADA]]/Tabla3[[#This Row],[META PROGRAMADA]])</f>
        <v/>
      </c>
      <c r="O376" s="175">
        <v>1</v>
      </c>
      <c r="P376" s="175"/>
      <c r="Q376" s="181" t="str">
        <f>IF(OR(Tabla3[[#This Row],[META PROGRAMADA2]]="",Tabla3[[#This Row],[META ALCANZADA2]]=""),"",Tabla3[[#This Row],[META ALCANZADA2]]/Tabla3[[#This Row],[META PROGRAMADA2]])</f>
        <v/>
      </c>
      <c r="R376" s="175">
        <v>1</v>
      </c>
      <c r="S376" s="145"/>
      <c r="T376" s="228" t="str">
        <f>IF(OR(Tabla3[[#This Row],[META PROGRAMADA3]]="",Tabla3[[#This Row],[META ALCANZADA3]]=""),"",Tabla3[[#This Row],[META ALCANZADA3]]/Tabla3[[#This Row],[META PROGRAMADA3]])</f>
        <v/>
      </c>
      <c r="U376" s="175">
        <v>1</v>
      </c>
      <c r="V376" s="145"/>
      <c r="W376" s="228" t="str">
        <f>IF(OR(Tabla3[[#This Row],[META PROGRAMADA4]]="",Tabla3[[#This Row],[META ALCANZADA4]]=""),"",Tabla3[[#This Row],[META ALCANZADA4]]/Tabla3[[#This Row],[META PROGRAMADA4]])</f>
        <v/>
      </c>
      <c r="X376" s="174">
        <f>SUM(Tabla3[[#This Row],[META PROGRAMADA]]+Tabla3[[#This Row],[META PROGRAMADA2]]+Tabla3[[#This Row],[META PROGRAMADA3]]+Tabla3[[#This Row],[META PROGRAMADA4]])</f>
        <v>3</v>
      </c>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row>
    <row r="377" spans="1:67" s="165" customFormat="1" ht="58.5" customHeight="1" x14ac:dyDescent="0.2">
      <c r="A377" s="184" t="s">
        <v>187</v>
      </c>
      <c r="B377" s="171" t="s">
        <v>338</v>
      </c>
      <c r="C377" s="166" t="s">
        <v>113</v>
      </c>
      <c r="D377" s="171" t="s">
        <v>207</v>
      </c>
      <c r="E377" s="238" t="s">
        <v>45</v>
      </c>
      <c r="F377" s="240" t="s">
        <v>86</v>
      </c>
      <c r="G377" s="168" t="s">
        <v>579</v>
      </c>
      <c r="H377" s="238" t="s">
        <v>603</v>
      </c>
      <c r="I377" s="238" t="s">
        <v>602</v>
      </c>
      <c r="J377" s="188" t="s">
        <v>257</v>
      </c>
      <c r="K377" s="174"/>
      <c r="L377" s="178"/>
      <c r="M377" s="178"/>
      <c r="N377" s="181" t="str">
        <f>IF(OR(Tabla3[[#This Row],[META PROGRAMADA]]="",Tabla3[[#This Row],[META ALCANZADA]]=""),"",Tabla3[[#This Row],[META ALCANZADA]]/Tabla3[[#This Row],[META PROGRAMADA]])</f>
        <v/>
      </c>
      <c r="O377" s="175">
        <v>1</v>
      </c>
      <c r="P377" s="175"/>
      <c r="Q377" s="181" t="str">
        <f>IF(OR(Tabla3[[#This Row],[META PROGRAMADA2]]="",Tabla3[[#This Row],[META ALCANZADA2]]=""),"",Tabla3[[#This Row],[META ALCANZADA2]]/Tabla3[[#This Row],[META PROGRAMADA2]])</f>
        <v/>
      </c>
      <c r="R377" s="175">
        <v>1</v>
      </c>
      <c r="S377" s="145"/>
      <c r="T377" s="228" t="str">
        <f>IF(OR(Tabla3[[#This Row],[META PROGRAMADA3]]="",Tabla3[[#This Row],[META ALCANZADA3]]=""),"",Tabla3[[#This Row],[META ALCANZADA3]]/Tabla3[[#This Row],[META PROGRAMADA3]])</f>
        <v/>
      </c>
      <c r="U377" s="175">
        <v>1</v>
      </c>
      <c r="V377" s="145"/>
      <c r="W377" s="228" t="str">
        <f>IF(OR(Tabla3[[#This Row],[META PROGRAMADA4]]="",Tabla3[[#This Row],[META ALCANZADA4]]=""),"",Tabla3[[#This Row],[META ALCANZADA4]]/Tabla3[[#This Row],[META PROGRAMADA4]])</f>
        <v/>
      </c>
      <c r="X377" s="174">
        <f>SUM(Tabla3[[#This Row],[META PROGRAMADA]]+Tabla3[[#This Row],[META PROGRAMADA2]]+Tabla3[[#This Row],[META PROGRAMADA3]]+Tabla3[[#This Row],[META PROGRAMADA4]])</f>
        <v>3</v>
      </c>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row>
    <row r="378" spans="1:67" s="165" customFormat="1" ht="58.5" customHeight="1" x14ac:dyDescent="0.2">
      <c r="A378" s="184" t="s">
        <v>187</v>
      </c>
      <c r="B378" s="171" t="s">
        <v>338</v>
      </c>
      <c r="C378" s="166" t="s">
        <v>113</v>
      </c>
      <c r="D378" s="171" t="s">
        <v>208</v>
      </c>
      <c r="E378" s="238" t="s">
        <v>33</v>
      </c>
      <c r="F378" s="240" t="s">
        <v>86</v>
      </c>
      <c r="G378" s="168" t="s">
        <v>579</v>
      </c>
      <c r="H378" s="238" t="s">
        <v>603</v>
      </c>
      <c r="I378" s="238" t="s">
        <v>602</v>
      </c>
      <c r="J378" s="188" t="s">
        <v>257</v>
      </c>
      <c r="K378" s="174"/>
      <c r="L378" s="178"/>
      <c r="M378" s="178"/>
      <c r="N378" s="181" t="str">
        <f>IF(OR(Tabla3[[#This Row],[META PROGRAMADA]]="",Tabla3[[#This Row],[META ALCANZADA]]=""),"",Tabla3[[#This Row],[META ALCANZADA]]/Tabla3[[#This Row],[META PROGRAMADA]])</f>
        <v/>
      </c>
      <c r="O378" s="175">
        <v>1</v>
      </c>
      <c r="P378" s="175"/>
      <c r="Q378" s="181" t="str">
        <f>IF(OR(Tabla3[[#This Row],[META PROGRAMADA2]]="",Tabla3[[#This Row],[META ALCANZADA2]]=""),"",Tabla3[[#This Row],[META ALCANZADA2]]/Tabla3[[#This Row],[META PROGRAMADA2]])</f>
        <v/>
      </c>
      <c r="R378" s="175">
        <v>1</v>
      </c>
      <c r="S378" s="145"/>
      <c r="T378" s="228" t="str">
        <f>IF(OR(Tabla3[[#This Row],[META PROGRAMADA3]]="",Tabla3[[#This Row],[META ALCANZADA3]]=""),"",Tabla3[[#This Row],[META ALCANZADA3]]/Tabla3[[#This Row],[META PROGRAMADA3]])</f>
        <v/>
      </c>
      <c r="U378" s="175">
        <v>1</v>
      </c>
      <c r="V378" s="145"/>
      <c r="W378" s="228" t="str">
        <f>IF(OR(Tabla3[[#This Row],[META PROGRAMADA4]]="",Tabla3[[#This Row],[META ALCANZADA4]]=""),"",Tabla3[[#This Row],[META ALCANZADA4]]/Tabla3[[#This Row],[META PROGRAMADA4]])</f>
        <v/>
      </c>
      <c r="X378" s="174">
        <f>SUM(Tabla3[[#This Row],[META PROGRAMADA]]+Tabla3[[#This Row],[META PROGRAMADA2]]+Tabla3[[#This Row],[META PROGRAMADA3]]+Tabla3[[#This Row],[META PROGRAMADA4]])</f>
        <v>3</v>
      </c>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row>
    <row r="379" spans="1:67" s="165" customFormat="1" ht="58.5" customHeight="1" x14ac:dyDescent="0.2">
      <c r="A379" s="184" t="s">
        <v>187</v>
      </c>
      <c r="B379" s="171" t="s">
        <v>338</v>
      </c>
      <c r="C379" s="166" t="s">
        <v>113</v>
      </c>
      <c r="D379" s="171" t="s">
        <v>215</v>
      </c>
      <c r="E379" s="238" t="s">
        <v>40</v>
      </c>
      <c r="F379" s="240" t="s">
        <v>86</v>
      </c>
      <c r="G379" s="168" t="s">
        <v>579</v>
      </c>
      <c r="H379" s="238" t="s">
        <v>603</v>
      </c>
      <c r="I379" s="238" t="s">
        <v>602</v>
      </c>
      <c r="J379" s="188" t="s">
        <v>257</v>
      </c>
      <c r="K379" s="174"/>
      <c r="L379" s="178"/>
      <c r="M379" s="178"/>
      <c r="N379" s="181" t="str">
        <f>IF(OR(Tabla3[[#This Row],[META PROGRAMADA]]="",Tabla3[[#This Row],[META ALCANZADA]]=""),"",Tabla3[[#This Row],[META ALCANZADA]]/Tabla3[[#This Row],[META PROGRAMADA]])</f>
        <v/>
      </c>
      <c r="O379" s="175">
        <v>1</v>
      </c>
      <c r="P379" s="175"/>
      <c r="Q379" s="181" t="str">
        <f>IF(OR(Tabla3[[#This Row],[META PROGRAMADA2]]="",Tabla3[[#This Row],[META ALCANZADA2]]=""),"",Tabla3[[#This Row],[META ALCANZADA2]]/Tabla3[[#This Row],[META PROGRAMADA2]])</f>
        <v/>
      </c>
      <c r="R379" s="175">
        <v>1</v>
      </c>
      <c r="S379" s="145"/>
      <c r="T379" s="228" t="str">
        <f>IF(OR(Tabla3[[#This Row],[META PROGRAMADA3]]="",Tabla3[[#This Row],[META ALCANZADA3]]=""),"",Tabla3[[#This Row],[META ALCANZADA3]]/Tabla3[[#This Row],[META PROGRAMADA3]])</f>
        <v/>
      </c>
      <c r="U379" s="175">
        <v>1</v>
      </c>
      <c r="V379" s="145"/>
      <c r="W379" s="228" t="str">
        <f>IF(OR(Tabla3[[#This Row],[META PROGRAMADA4]]="",Tabla3[[#This Row],[META ALCANZADA4]]=""),"",Tabla3[[#This Row],[META ALCANZADA4]]/Tabla3[[#This Row],[META PROGRAMADA4]])</f>
        <v/>
      </c>
      <c r="X379" s="174">
        <f>SUM(Tabla3[[#This Row],[META PROGRAMADA]]+Tabla3[[#This Row],[META PROGRAMADA2]]+Tabla3[[#This Row],[META PROGRAMADA3]]+Tabla3[[#This Row],[META PROGRAMADA4]])</f>
        <v>3</v>
      </c>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row>
    <row r="380" spans="1:67" s="165" customFormat="1" ht="58.5" customHeight="1" x14ac:dyDescent="0.2">
      <c r="A380" s="184" t="s">
        <v>187</v>
      </c>
      <c r="B380" s="171" t="s">
        <v>338</v>
      </c>
      <c r="C380" s="166" t="s">
        <v>113</v>
      </c>
      <c r="D380" s="171" t="s">
        <v>216</v>
      </c>
      <c r="E380" s="238" t="s">
        <v>36</v>
      </c>
      <c r="F380" s="240" t="s">
        <v>86</v>
      </c>
      <c r="G380" s="168" t="s">
        <v>579</v>
      </c>
      <c r="H380" s="238" t="s">
        <v>603</v>
      </c>
      <c r="I380" s="238" t="s">
        <v>602</v>
      </c>
      <c r="J380" s="188" t="s">
        <v>257</v>
      </c>
      <c r="K380" s="174"/>
      <c r="L380" s="178"/>
      <c r="M380" s="178"/>
      <c r="N380" s="181" t="str">
        <f>IF(OR(Tabla3[[#This Row],[META PROGRAMADA]]="",Tabla3[[#This Row],[META ALCANZADA]]=""),"",Tabla3[[#This Row],[META ALCANZADA]]/Tabla3[[#This Row],[META PROGRAMADA]])</f>
        <v/>
      </c>
      <c r="O380" s="175">
        <v>1</v>
      </c>
      <c r="P380" s="175"/>
      <c r="Q380" s="181" t="str">
        <f>IF(OR(Tabla3[[#This Row],[META PROGRAMADA2]]="",Tabla3[[#This Row],[META ALCANZADA2]]=""),"",Tabla3[[#This Row],[META ALCANZADA2]]/Tabla3[[#This Row],[META PROGRAMADA2]])</f>
        <v/>
      </c>
      <c r="R380" s="175">
        <v>1</v>
      </c>
      <c r="S380" s="145"/>
      <c r="T380" s="228" t="str">
        <f>IF(OR(Tabla3[[#This Row],[META PROGRAMADA3]]="",Tabla3[[#This Row],[META ALCANZADA3]]=""),"",Tabla3[[#This Row],[META ALCANZADA3]]/Tabla3[[#This Row],[META PROGRAMADA3]])</f>
        <v/>
      </c>
      <c r="U380" s="175">
        <v>1</v>
      </c>
      <c r="V380" s="145"/>
      <c r="W380" s="228" t="str">
        <f>IF(OR(Tabla3[[#This Row],[META PROGRAMADA4]]="",Tabla3[[#This Row],[META ALCANZADA4]]=""),"",Tabla3[[#This Row],[META ALCANZADA4]]/Tabla3[[#This Row],[META PROGRAMADA4]])</f>
        <v/>
      </c>
      <c r="X380" s="174">
        <f>SUM(Tabla3[[#This Row],[META PROGRAMADA]]+Tabla3[[#This Row],[META PROGRAMADA2]]+Tabla3[[#This Row],[META PROGRAMADA3]]+Tabla3[[#This Row],[META PROGRAMADA4]])</f>
        <v>3</v>
      </c>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row>
    <row r="381" spans="1:67" s="165" customFormat="1" ht="58.5" customHeight="1" x14ac:dyDescent="0.2">
      <c r="A381" s="184" t="s">
        <v>187</v>
      </c>
      <c r="B381" s="171" t="s">
        <v>338</v>
      </c>
      <c r="C381" s="166" t="s">
        <v>113</v>
      </c>
      <c r="D381" s="167" t="s">
        <v>209</v>
      </c>
      <c r="E381" s="238" t="s">
        <v>38</v>
      </c>
      <c r="F381" s="240" t="s">
        <v>86</v>
      </c>
      <c r="G381" s="168" t="s">
        <v>579</v>
      </c>
      <c r="H381" s="238" t="s">
        <v>603</v>
      </c>
      <c r="I381" s="238" t="s">
        <v>602</v>
      </c>
      <c r="J381" s="188" t="s">
        <v>257</v>
      </c>
      <c r="K381" s="174"/>
      <c r="L381" s="178"/>
      <c r="M381" s="178"/>
      <c r="N381" s="181" t="str">
        <f>IF(OR(Tabla3[[#This Row],[META PROGRAMADA]]="",Tabla3[[#This Row],[META ALCANZADA]]=""),"",Tabla3[[#This Row],[META ALCANZADA]]/Tabla3[[#This Row],[META PROGRAMADA]])</f>
        <v/>
      </c>
      <c r="O381" s="175">
        <v>1</v>
      </c>
      <c r="P381" s="175"/>
      <c r="Q381" s="181" t="str">
        <f>IF(OR(Tabla3[[#This Row],[META PROGRAMADA2]]="",Tabla3[[#This Row],[META ALCANZADA2]]=""),"",Tabla3[[#This Row],[META ALCANZADA2]]/Tabla3[[#This Row],[META PROGRAMADA2]])</f>
        <v/>
      </c>
      <c r="R381" s="175">
        <v>1</v>
      </c>
      <c r="S381" s="145"/>
      <c r="T381" s="228" t="str">
        <f>IF(OR(Tabla3[[#This Row],[META PROGRAMADA3]]="",Tabla3[[#This Row],[META ALCANZADA3]]=""),"",Tabla3[[#This Row],[META ALCANZADA3]]/Tabla3[[#This Row],[META PROGRAMADA3]])</f>
        <v/>
      </c>
      <c r="U381" s="175">
        <v>1</v>
      </c>
      <c r="V381" s="145"/>
      <c r="W381" s="228" t="str">
        <f>IF(OR(Tabla3[[#This Row],[META PROGRAMADA4]]="",Tabla3[[#This Row],[META ALCANZADA4]]=""),"",Tabla3[[#This Row],[META ALCANZADA4]]/Tabla3[[#This Row],[META PROGRAMADA4]])</f>
        <v/>
      </c>
      <c r="X381" s="174">
        <f>SUM(Tabla3[[#This Row],[META PROGRAMADA]]+Tabla3[[#This Row],[META PROGRAMADA2]]+Tabla3[[#This Row],[META PROGRAMADA3]]+Tabla3[[#This Row],[META PROGRAMADA4]])</f>
        <v>3</v>
      </c>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row>
    <row r="382" spans="1:67" s="165" customFormat="1" ht="58.5" customHeight="1" x14ac:dyDescent="0.2">
      <c r="A382" s="184" t="s">
        <v>187</v>
      </c>
      <c r="B382" s="171" t="s">
        <v>338</v>
      </c>
      <c r="C382" s="166" t="s">
        <v>113</v>
      </c>
      <c r="D382" s="230" t="s">
        <v>788</v>
      </c>
      <c r="E382" s="238" t="s">
        <v>48</v>
      </c>
      <c r="F382" s="240" t="s">
        <v>86</v>
      </c>
      <c r="G382" s="168" t="s">
        <v>579</v>
      </c>
      <c r="H382" s="238" t="s">
        <v>603</v>
      </c>
      <c r="I382" s="238" t="s">
        <v>602</v>
      </c>
      <c r="J382" s="188" t="s">
        <v>257</v>
      </c>
      <c r="K382" s="245" t="s">
        <v>801</v>
      </c>
      <c r="L382" s="178"/>
      <c r="M382" s="178"/>
      <c r="N382" s="181" t="str">
        <f>IF(OR(Tabla3[[#This Row],[META PROGRAMADA]]="",Tabla3[[#This Row],[META ALCANZADA]]=""),"",Tabla3[[#This Row],[META ALCANZADA]]/Tabla3[[#This Row],[META PROGRAMADA]])</f>
        <v/>
      </c>
      <c r="O382" s="175">
        <v>1</v>
      </c>
      <c r="P382" s="175"/>
      <c r="Q382" s="181" t="str">
        <f>IF(OR(Tabla3[[#This Row],[META PROGRAMADA2]]="",Tabla3[[#This Row],[META ALCANZADA2]]=""),"",Tabla3[[#This Row],[META ALCANZADA2]]/Tabla3[[#This Row],[META PROGRAMADA2]])</f>
        <v/>
      </c>
      <c r="R382" s="175">
        <v>1</v>
      </c>
      <c r="S382" s="145"/>
      <c r="T382" s="228" t="str">
        <f>IF(OR(Tabla3[[#This Row],[META PROGRAMADA3]]="",Tabla3[[#This Row],[META ALCANZADA3]]=""),"",Tabla3[[#This Row],[META ALCANZADA3]]/Tabla3[[#This Row],[META PROGRAMADA3]])</f>
        <v/>
      </c>
      <c r="U382" s="175">
        <v>1</v>
      </c>
      <c r="V382" s="145"/>
      <c r="W382" s="228" t="str">
        <f>IF(OR(Tabla3[[#This Row],[META PROGRAMADA4]]="",Tabla3[[#This Row],[META ALCANZADA4]]=""),"",Tabla3[[#This Row],[META ALCANZADA4]]/Tabla3[[#This Row],[META PROGRAMADA4]])</f>
        <v/>
      </c>
      <c r="X382" s="174">
        <f>SUM(Tabla3[[#This Row],[META PROGRAMADA]]+Tabla3[[#This Row],[META PROGRAMADA2]]+Tabla3[[#This Row],[META PROGRAMADA3]]+Tabla3[[#This Row],[META PROGRAMADA4]])</f>
        <v>3</v>
      </c>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row>
    <row r="383" spans="1:67" s="165" customFormat="1" ht="58.5" customHeight="1" x14ac:dyDescent="0.2">
      <c r="A383" s="184" t="s">
        <v>187</v>
      </c>
      <c r="B383" s="171" t="s">
        <v>338</v>
      </c>
      <c r="C383" s="166" t="s">
        <v>113</v>
      </c>
      <c r="D383" s="167" t="s">
        <v>211</v>
      </c>
      <c r="E383" s="238" t="s">
        <v>47</v>
      </c>
      <c r="F383" s="240" t="s">
        <v>86</v>
      </c>
      <c r="G383" s="168" t="s">
        <v>579</v>
      </c>
      <c r="H383" s="238" t="s">
        <v>603</v>
      </c>
      <c r="I383" s="238" t="s">
        <v>602</v>
      </c>
      <c r="J383" s="188" t="s">
        <v>257</v>
      </c>
      <c r="K383" s="245" t="s">
        <v>582</v>
      </c>
      <c r="L383" s="178"/>
      <c r="M383" s="178"/>
      <c r="N383" s="181" t="str">
        <f>IF(OR(Tabla3[[#This Row],[META PROGRAMADA]]="",Tabla3[[#This Row],[META ALCANZADA]]=""),"",Tabla3[[#This Row],[META ALCANZADA]]/Tabla3[[#This Row],[META PROGRAMADA]])</f>
        <v/>
      </c>
      <c r="O383" s="175">
        <v>1</v>
      </c>
      <c r="P383" s="175"/>
      <c r="Q383" s="181" t="str">
        <f>IF(OR(Tabla3[[#This Row],[META PROGRAMADA2]]="",Tabla3[[#This Row],[META ALCANZADA2]]=""),"",Tabla3[[#This Row],[META ALCANZADA2]]/Tabla3[[#This Row],[META PROGRAMADA2]])</f>
        <v/>
      </c>
      <c r="R383" s="175">
        <v>1</v>
      </c>
      <c r="S383" s="145"/>
      <c r="T383" s="228" t="str">
        <f>IF(OR(Tabla3[[#This Row],[META PROGRAMADA3]]="",Tabla3[[#This Row],[META ALCANZADA3]]=""),"",Tabla3[[#This Row],[META ALCANZADA3]]/Tabla3[[#This Row],[META PROGRAMADA3]])</f>
        <v/>
      </c>
      <c r="U383" s="175">
        <v>1</v>
      </c>
      <c r="V383" s="145"/>
      <c r="W383" s="228" t="str">
        <f>IF(OR(Tabla3[[#This Row],[META PROGRAMADA4]]="",Tabla3[[#This Row],[META ALCANZADA4]]=""),"",Tabla3[[#This Row],[META ALCANZADA4]]/Tabla3[[#This Row],[META PROGRAMADA4]])</f>
        <v/>
      </c>
      <c r="X383" s="174">
        <f>SUM(Tabla3[[#This Row],[META PROGRAMADA]]+Tabla3[[#This Row],[META PROGRAMADA2]]+Tabla3[[#This Row],[META PROGRAMADA3]]+Tabla3[[#This Row],[META PROGRAMADA4]])</f>
        <v>3</v>
      </c>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row>
    <row r="384" spans="1:67" s="165" customFormat="1" ht="58.5" customHeight="1" x14ac:dyDescent="0.2">
      <c r="A384" s="184" t="s">
        <v>187</v>
      </c>
      <c r="B384" s="171" t="s">
        <v>338</v>
      </c>
      <c r="C384" s="166" t="s">
        <v>113</v>
      </c>
      <c r="D384" s="167" t="s">
        <v>212</v>
      </c>
      <c r="E384" s="238" t="s">
        <v>44</v>
      </c>
      <c r="F384" s="240" t="s">
        <v>86</v>
      </c>
      <c r="G384" s="168" t="s">
        <v>579</v>
      </c>
      <c r="H384" s="238" t="s">
        <v>603</v>
      </c>
      <c r="I384" s="238" t="s">
        <v>602</v>
      </c>
      <c r="J384" s="188" t="s">
        <v>257</v>
      </c>
      <c r="K384" s="174"/>
      <c r="L384" s="178"/>
      <c r="M384" s="178"/>
      <c r="N384" s="181" t="str">
        <f>IF(OR(Tabla3[[#This Row],[META PROGRAMADA]]="",Tabla3[[#This Row],[META ALCANZADA]]=""),"",Tabla3[[#This Row],[META ALCANZADA]]/Tabla3[[#This Row],[META PROGRAMADA]])</f>
        <v/>
      </c>
      <c r="O384" s="175">
        <v>1</v>
      </c>
      <c r="P384" s="175"/>
      <c r="Q384" s="181" t="str">
        <f>IF(OR(Tabla3[[#This Row],[META PROGRAMADA2]]="",Tabla3[[#This Row],[META ALCANZADA2]]=""),"",Tabla3[[#This Row],[META ALCANZADA2]]/Tabla3[[#This Row],[META PROGRAMADA2]])</f>
        <v/>
      </c>
      <c r="R384" s="175">
        <v>1</v>
      </c>
      <c r="S384" s="145"/>
      <c r="T384" s="228" t="str">
        <f>IF(OR(Tabla3[[#This Row],[META PROGRAMADA3]]="",Tabla3[[#This Row],[META ALCANZADA3]]=""),"",Tabla3[[#This Row],[META ALCANZADA3]]/Tabla3[[#This Row],[META PROGRAMADA3]])</f>
        <v/>
      </c>
      <c r="U384" s="175">
        <v>1</v>
      </c>
      <c r="V384" s="145"/>
      <c r="W384" s="228" t="str">
        <f>IF(OR(Tabla3[[#This Row],[META PROGRAMADA4]]="",Tabla3[[#This Row],[META ALCANZADA4]]=""),"",Tabla3[[#This Row],[META ALCANZADA4]]/Tabla3[[#This Row],[META PROGRAMADA4]])</f>
        <v/>
      </c>
      <c r="X384" s="174">
        <f>SUM(Tabla3[[#This Row],[META PROGRAMADA]]+Tabla3[[#This Row],[META PROGRAMADA2]]+Tabla3[[#This Row],[META PROGRAMADA3]]+Tabla3[[#This Row],[META PROGRAMADA4]])</f>
        <v>3</v>
      </c>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row>
    <row r="385" spans="1:67" s="165" customFormat="1" ht="58.5" customHeight="1" x14ac:dyDescent="0.2">
      <c r="A385" s="184" t="s">
        <v>187</v>
      </c>
      <c r="B385" s="171" t="s">
        <v>338</v>
      </c>
      <c r="C385" s="166" t="s">
        <v>113</v>
      </c>
      <c r="D385" s="167" t="s">
        <v>213</v>
      </c>
      <c r="E385" s="238" t="s">
        <v>269</v>
      </c>
      <c r="F385" s="240" t="s">
        <v>86</v>
      </c>
      <c r="G385" s="168" t="s">
        <v>579</v>
      </c>
      <c r="H385" s="238" t="s">
        <v>603</v>
      </c>
      <c r="I385" s="238" t="s">
        <v>602</v>
      </c>
      <c r="J385" s="188" t="s">
        <v>257</v>
      </c>
      <c r="K385" s="174"/>
      <c r="L385" s="178"/>
      <c r="M385" s="178"/>
      <c r="N385" s="181" t="str">
        <f>IF(OR(Tabla3[[#This Row],[META PROGRAMADA]]="",Tabla3[[#This Row],[META ALCANZADA]]=""),"",Tabla3[[#This Row],[META ALCANZADA]]/Tabla3[[#This Row],[META PROGRAMADA]])</f>
        <v/>
      </c>
      <c r="O385" s="175">
        <v>1</v>
      </c>
      <c r="P385" s="175"/>
      <c r="Q385" s="181" t="str">
        <f>IF(OR(Tabla3[[#This Row],[META PROGRAMADA2]]="",Tabla3[[#This Row],[META ALCANZADA2]]=""),"",Tabla3[[#This Row],[META ALCANZADA2]]/Tabla3[[#This Row],[META PROGRAMADA2]])</f>
        <v/>
      </c>
      <c r="R385" s="175">
        <v>1</v>
      </c>
      <c r="S385" s="145"/>
      <c r="T385" s="228" t="str">
        <f>IF(OR(Tabla3[[#This Row],[META PROGRAMADA3]]="",Tabla3[[#This Row],[META ALCANZADA3]]=""),"",Tabla3[[#This Row],[META ALCANZADA3]]/Tabla3[[#This Row],[META PROGRAMADA3]])</f>
        <v/>
      </c>
      <c r="U385" s="175">
        <v>1</v>
      </c>
      <c r="V385" s="145"/>
      <c r="W385" s="228" t="str">
        <f>IF(OR(Tabla3[[#This Row],[META PROGRAMADA4]]="",Tabla3[[#This Row],[META ALCANZADA4]]=""),"",Tabla3[[#This Row],[META ALCANZADA4]]/Tabla3[[#This Row],[META PROGRAMADA4]])</f>
        <v/>
      </c>
      <c r="X385" s="174">
        <f>SUM(Tabla3[[#This Row],[META PROGRAMADA]]+Tabla3[[#This Row],[META PROGRAMADA2]]+Tabla3[[#This Row],[META PROGRAMADA3]]+Tabla3[[#This Row],[META PROGRAMADA4]])</f>
        <v>3</v>
      </c>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row>
    <row r="386" spans="1:67" s="165" customFormat="1" ht="58.5" customHeight="1" x14ac:dyDescent="0.2">
      <c r="A386" s="184" t="s">
        <v>187</v>
      </c>
      <c r="B386" s="171" t="s">
        <v>338</v>
      </c>
      <c r="C386" s="166" t="s">
        <v>113</v>
      </c>
      <c r="D386" s="167" t="s">
        <v>214</v>
      </c>
      <c r="E386" s="238" t="s">
        <v>268</v>
      </c>
      <c r="F386" s="240" t="s">
        <v>86</v>
      </c>
      <c r="G386" s="168" t="s">
        <v>579</v>
      </c>
      <c r="H386" s="238" t="s">
        <v>603</v>
      </c>
      <c r="I386" s="238" t="s">
        <v>602</v>
      </c>
      <c r="J386" s="188" t="s">
        <v>257</v>
      </c>
      <c r="K386" s="174"/>
      <c r="L386" s="178"/>
      <c r="M386" s="178"/>
      <c r="N386" s="181" t="str">
        <f>IF(OR(Tabla3[[#This Row],[META PROGRAMADA]]="",Tabla3[[#This Row],[META ALCANZADA]]=""),"",Tabla3[[#This Row],[META ALCANZADA]]/Tabla3[[#This Row],[META PROGRAMADA]])</f>
        <v/>
      </c>
      <c r="O386" s="175">
        <v>1</v>
      </c>
      <c r="P386" s="175"/>
      <c r="Q386" s="181" t="str">
        <f>IF(OR(Tabla3[[#This Row],[META PROGRAMADA2]]="",Tabla3[[#This Row],[META ALCANZADA2]]=""),"",Tabla3[[#This Row],[META ALCANZADA2]]/Tabla3[[#This Row],[META PROGRAMADA2]])</f>
        <v/>
      </c>
      <c r="R386" s="175">
        <v>1</v>
      </c>
      <c r="S386" s="145"/>
      <c r="T386" s="228" t="str">
        <f>IF(OR(Tabla3[[#This Row],[META PROGRAMADA3]]="",Tabla3[[#This Row],[META ALCANZADA3]]=""),"",Tabla3[[#This Row],[META ALCANZADA3]]/Tabla3[[#This Row],[META PROGRAMADA3]])</f>
        <v/>
      </c>
      <c r="U386" s="175">
        <v>1</v>
      </c>
      <c r="V386" s="145"/>
      <c r="W386" s="228" t="str">
        <f>IF(OR(Tabla3[[#This Row],[META PROGRAMADA4]]="",Tabla3[[#This Row],[META ALCANZADA4]]=""),"",Tabla3[[#This Row],[META ALCANZADA4]]/Tabla3[[#This Row],[META PROGRAMADA4]])</f>
        <v/>
      </c>
      <c r="X386" s="174">
        <f>SUM(Tabla3[[#This Row],[META PROGRAMADA]]+Tabla3[[#This Row],[META PROGRAMADA2]]+Tabla3[[#This Row],[META PROGRAMADA3]]+Tabla3[[#This Row],[META PROGRAMADA4]])</f>
        <v>3</v>
      </c>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row>
    <row r="387" spans="1:67" s="165" customFormat="1" ht="58.5" customHeight="1" x14ac:dyDescent="0.2">
      <c r="A387" s="184" t="s">
        <v>187</v>
      </c>
      <c r="B387" s="171" t="s">
        <v>338</v>
      </c>
      <c r="C387" s="166" t="s">
        <v>113</v>
      </c>
      <c r="D387" s="167" t="s">
        <v>218</v>
      </c>
      <c r="E387" s="238" t="s">
        <v>34</v>
      </c>
      <c r="F387" s="240" t="s">
        <v>86</v>
      </c>
      <c r="G387" s="168" t="s">
        <v>579</v>
      </c>
      <c r="H387" s="238" t="s">
        <v>603</v>
      </c>
      <c r="I387" s="238" t="s">
        <v>602</v>
      </c>
      <c r="J387" s="188" t="s">
        <v>257</v>
      </c>
      <c r="K387" s="174"/>
      <c r="L387" s="178"/>
      <c r="M387" s="178"/>
      <c r="N387" s="181" t="str">
        <f>IF(OR(Tabla3[[#This Row],[META PROGRAMADA]]="",Tabla3[[#This Row],[META ALCANZADA]]=""),"",Tabla3[[#This Row],[META ALCANZADA]]/Tabla3[[#This Row],[META PROGRAMADA]])</f>
        <v/>
      </c>
      <c r="O387" s="175">
        <v>1</v>
      </c>
      <c r="P387" s="175"/>
      <c r="Q387" s="181" t="str">
        <f>IF(OR(Tabla3[[#This Row],[META PROGRAMADA2]]="",Tabla3[[#This Row],[META ALCANZADA2]]=""),"",Tabla3[[#This Row],[META ALCANZADA2]]/Tabla3[[#This Row],[META PROGRAMADA2]])</f>
        <v/>
      </c>
      <c r="R387" s="175">
        <v>1</v>
      </c>
      <c r="S387" s="145"/>
      <c r="T387" s="228" t="str">
        <f>IF(OR(Tabla3[[#This Row],[META PROGRAMADA3]]="",Tabla3[[#This Row],[META ALCANZADA3]]=""),"",Tabla3[[#This Row],[META ALCANZADA3]]/Tabla3[[#This Row],[META PROGRAMADA3]])</f>
        <v/>
      </c>
      <c r="U387" s="175">
        <v>1</v>
      </c>
      <c r="V387" s="145"/>
      <c r="W387" s="228" t="str">
        <f>IF(OR(Tabla3[[#This Row],[META PROGRAMADA4]]="",Tabla3[[#This Row],[META ALCANZADA4]]=""),"",Tabla3[[#This Row],[META ALCANZADA4]]/Tabla3[[#This Row],[META PROGRAMADA4]])</f>
        <v/>
      </c>
      <c r="X387" s="174">
        <f>SUM(Tabla3[[#This Row],[META PROGRAMADA]]+Tabla3[[#This Row],[META PROGRAMADA2]]+Tabla3[[#This Row],[META PROGRAMADA3]]+Tabla3[[#This Row],[META PROGRAMADA4]])</f>
        <v>3</v>
      </c>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row>
    <row r="388" spans="1:67" s="165" customFormat="1" ht="58.5" customHeight="1" x14ac:dyDescent="0.2">
      <c r="A388" s="184" t="s">
        <v>187</v>
      </c>
      <c r="B388" s="171" t="s">
        <v>338</v>
      </c>
      <c r="C388" s="166" t="s">
        <v>113</v>
      </c>
      <c r="D388" s="167" t="s">
        <v>219</v>
      </c>
      <c r="E388" s="238" t="s">
        <v>46</v>
      </c>
      <c r="F388" s="240" t="s">
        <v>86</v>
      </c>
      <c r="G388" s="168" t="s">
        <v>579</v>
      </c>
      <c r="H388" s="238" t="s">
        <v>603</v>
      </c>
      <c r="I388" s="238" t="s">
        <v>602</v>
      </c>
      <c r="J388" s="188" t="s">
        <v>257</v>
      </c>
      <c r="K388" s="174"/>
      <c r="L388" s="178"/>
      <c r="M388" s="178"/>
      <c r="N388" s="181" t="str">
        <f>IF(OR(Tabla3[[#This Row],[META PROGRAMADA]]="",Tabla3[[#This Row],[META ALCANZADA]]=""),"",Tabla3[[#This Row],[META ALCANZADA]]/Tabla3[[#This Row],[META PROGRAMADA]])</f>
        <v/>
      </c>
      <c r="O388" s="175">
        <v>1</v>
      </c>
      <c r="P388" s="175"/>
      <c r="Q388" s="181" t="str">
        <f>IF(OR(Tabla3[[#This Row],[META PROGRAMADA2]]="",Tabla3[[#This Row],[META ALCANZADA2]]=""),"",Tabla3[[#This Row],[META ALCANZADA2]]/Tabla3[[#This Row],[META PROGRAMADA2]])</f>
        <v/>
      </c>
      <c r="R388" s="175">
        <v>1</v>
      </c>
      <c r="S388" s="145"/>
      <c r="T388" s="228" t="str">
        <f>IF(OR(Tabla3[[#This Row],[META PROGRAMADA3]]="",Tabla3[[#This Row],[META ALCANZADA3]]=""),"",Tabla3[[#This Row],[META ALCANZADA3]]/Tabla3[[#This Row],[META PROGRAMADA3]])</f>
        <v/>
      </c>
      <c r="U388" s="175">
        <v>1</v>
      </c>
      <c r="V388" s="145"/>
      <c r="W388" s="228" t="str">
        <f>IF(OR(Tabla3[[#This Row],[META PROGRAMADA4]]="",Tabla3[[#This Row],[META ALCANZADA4]]=""),"",Tabla3[[#This Row],[META ALCANZADA4]]/Tabla3[[#This Row],[META PROGRAMADA4]])</f>
        <v/>
      </c>
      <c r="X388" s="174">
        <f>SUM(Tabla3[[#This Row],[META PROGRAMADA]]+Tabla3[[#This Row],[META PROGRAMADA2]]+Tabla3[[#This Row],[META PROGRAMADA3]]+Tabla3[[#This Row],[META PROGRAMADA4]])</f>
        <v>3</v>
      </c>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row>
    <row r="389" spans="1:67" s="165" customFormat="1" ht="58.5" customHeight="1" x14ac:dyDescent="0.2">
      <c r="A389" s="184" t="s">
        <v>187</v>
      </c>
      <c r="B389" s="171" t="s">
        <v>338</v>
      </c>
      <c r="C389" s="166" t="s">
        <v>113</v>
      </c>
      <c r="D389" s="167" t="s">
        <v>220</v>
      </c>
      <c r="E389" s="238" t="s">
        <v>42</v>
      </c>
      <c r="F389" s="240" t="s">
        <v>86</v>
      </c>
      <c r="G389" s="168" t="s">
        <v>579</v>
      </c>
      <c r="H389" s="238" t="s">
        <v>603</v>
      </c>
      <c r="I389" s="238" t="s">
        <v>602</v>
      </c>
      <c r="J389" s="188" t="s">
        <v>257</v>
      </c>
      <c r="K389" s="174"/>
      <c r="L389" s="178"/>
      <c r="M389" s="178"/>
      <c r="N389" s="181" t="str">
        <f>IF(OR(Tabla3[[#This Row],[META PROGRAMADA]]="",Tabla3[[#This Row],[META ALCANZADA]]=""),"",Tabla3[[#This Row],[META ALCANZADA]]/Tabla3[[#This Row],[META PROGRAMADA]])</f>
        <v/>
      </c>
      <c r="O389" s="175">
        <v>1</v>
      </c>
      <c r="P389" s="175"/>
      <c r="Q389" s="181" t="str">
        <f>IF(OR(Tabla3[[#This Row],[META PROGRAMADA2]]="",Tabla3[[#This Row],[META ALCANZADA2]]=""),"",Tabla3[[#This Row],[META ALCANZADA2]]/Tabla3[[#This Row],[META PROGRAMADA2]])</f>
        <v/>
      </c>
      <c r="R389" s="175">
        <v>1</v>
      </c>
      <c r="S389" s="145"/>
      <c r="T389" s="228" t="str">
        <f>IF(OR(Tabla3[[#This Row],[META PROGRAMADA3]]="",Tabla3[[#This Row],[META ALCANZADA3]]=""),"",Tabla3[[#This Row],[META ALCANZADA3]]/Tabla3[[#This Row],[META PROGRAMADA3]])</f>
        <v/>
      </c>
      <c r="U389" s="175">
        <v>1</v>
      </c>
      <c r="V389" s="145"/>
      <c r="W389" s="228" t="str">
        <f>IF(OR(Tabla3[[#This Row],[META PROGRAMADA4]]="",Tabla3[[#This Row],[META ALCANZADA4]]=""),"",Tabla3[[#This Row],[META ALCANZADA4]]/Tabla3[[#This Row],[META PROGRAMADA4]])</f>
        <v/>
      </c>
      <c r="X389" s="174">
        <f>SUM(Tabla3[[#This Row],[META PROGRAMADA]]+Tabla3[[#This Row],[META PROGRAMADA2]]+Tabla3[[#This Row],[META PROGRAMADA3]]+Tabla3[[#This Row],[META PROGRAMADA4]])</f>
        <v>3</v>
      </c>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c r="AV389" s="164"/>
      <c r="AW389" s="164"/>
      <c r="AX389" s="164"/>
      <c r="AY389" s="164"/>
      <c r="AZ389" s="164"/>
      <c r="BA389" s="164"/>
      <c r="BB389" s="164"/>
      <c r="BC389" s="164"/>
      <c r="BD389" s="164"/>
      <c r="BE389" s="164"/>
      <c r="BF389" s="164"/>
      <c r="BG389" s="164"/>
      <c r="BH389" s="164"/>
      <c r="BI389" s="164"/>
      <c r="BJ389" s="164"/>
      <c r="BK389" s="164"/>
      <c r="BL389" s="164"/>
      <c r="BM389" s="164"/>
      <c r="BN389" s="164"/>
      <c r="BO389" s="164"/>
    </row>
    <row r="390" spans="1:67" s="165" customFormat="1" ht="58.5" customHeight="1" x14ac:dyDescent="0.2">
      <c r="A390" s="184" t="s">
        <v>187</v>
      </c>
      <c r="B390" s="171" t="s">
        <v>338</v>
      </c>
      <c r="C390" s="166" t="s">
        <v>113</v>
      </c>
      <c r="D390" s="167" t="s">
        <v>221</v>
      </c>
      <c r="E390" s="238" t="s">
        <v>43</v>
      </c>
      <c r="F390" s="240" t="s">
        <v>86</v>
      </c>
      <c r="G390" s="168" t="s">
        <v>579</v>
      </c>
      <c r="H390" s="238" t="s">
        <v>603</v>
      </c>
      <c r="I390" s="238" t="s">
        <v>602</v>
      </c>
      <c r="J390" s="188" t="s">
        <v>257</v>
      </c>
      <c r="K390" s="174"/>
      <c r="L390" s="178"/>
      <c r="M390" s="178"/>
      <c r="N390" s="181" t="str">
        <f>IF(OR(Tabla3[[#This Row],[META PROGRAMADA]]="",Tabla3[[#This Row],[META ALCANZADA]]=""),"",Tabla3[[#This Row],[META ALCANZADA]]/Tabla3[[#This Row],[META PROGRAMADA]])</f>
        <v/>
      </c>
      <c r="O390" s="175">
        <v>1</v>
      </c>
      <c r="P390" s="175"/>
      <c r="Q390" s="181" t="str">
        <f>IF(OR(Tabla3[[#This Row],[META PROGRAMADA2]]="",Tabla3[[#This Row],[META ALCANZADA2]]=""),"",Tabla3[[#This Row],[META ALCANZADA2]]/Tabla3[[#This Row],[META PROGRAMADA2]])</f>
        <v/>
      </c>
      <c r="R390" s="175">
        <v>1</v>
      </c>
      <c r="S390" s="145"/>
      <c r="T390" s="228" t="str">
        <f>IF(OR(Tabla3[[#This Row],[META PROGRAMADA3]]="",Tabla3[[#This Row],[META ALCANZADA3]]=""),"",Tabla3[[#This Row],[META ALCANZADA3]]/Tabla3[[#This Row],[META PROGRAMADA3]])</f>
        <v/>
      </c>
      <c r="U390" s="175">
        <v>1</v>
      </c>
      <c r="V390" s="145"/>
      <c r="W390" s="228" t="str">
        <f>IF(OR(Tabla3[[#This Row],[META PROGRAMADA4]]="",Tabla3[[#This Row],[META ALCANZADA4]]=""),"",Tabla3[[#This Row],[META ALCANZADA4]]/Tabla3[[#This Row],[META PROGRAMADA4]])</f>
        <v/>
      </c>
      <c r="X390" s="174">
        <f>SUM(Tabla3[[#This Row],[META PROGRAMADA]]+Tabla3[[#This Row],[META PROGRAMADA2]]+Tabla3[[#This Row],[META PROGRAMADA3]]+Tabla3[[#This Row],[META PROGRAMADA4]])</f>
        <v>3</v>
      </c>
      <c r="Y390" s="164"/>
      <c r="Z390" s="164"/>
      <c r="AA390" s="164"/>
      <c r="AB390" s="164"/>
      <c r="AC390" s="164"/>
      <c r="AD390" s="164"/>
      <c r="AE390" s="164"/>
      <c r="AF390" s="164"/>
      <c r="AG390" s="164"/>
      <c r="AH390" s="164"/>
      <c r="AI390" s="164"/>
      <c r="AJ390" s="164"/>
      <c r="AK390" s="164"/>
      <c r="AL390" s="164"/>
      <c r="AM390" s="164"/>
      <c r="AN390" s="164"/>
      <c r="AO390" s="164"/>
      <c r="AP390" s="164"/>
      <c r="AQ390" s="164"/>
      <c r="AR390" s="164"/>
      <c r="AS390" s="164"/>
      <c r="AT390" s="164"/>
      <c r="AU390" s="164"/>
      <c r="AV390" s="164"/>
      <c r="AW390" s="164"/>
      <c r="AX390" s="164"/>
      <c r="AY390" s="164"/>
      <c r="AZ390" s="164"/>
      <c r="BA390" s="164"/>
      <c r="BB390" s="164"/>
      <c r="BC390" s="164"/>
      <c r="BD390" s="164"/>
      <c r="BE390" s="164"/>
      <c r="BF390" s="164"/>
      <c r="BG390" s="164"/>
      <c r="BH390" s="164"/>
      <c r="BI390" s="164"/>
      <c r="BJ390" s="164"/>
      <c r="BK390" s="164"/>
      <c r="BL390" s="164"/>
      <c r="BM390" s="164"/>
      <c r="BN390" s="164"/>
      <c r="BO390" s="164"/>
    </row>
    <row r="391" spans="1:67" s="165" customFormat="1" ht="58.5" customHeight="1" x14ac:dyDescent="0.2">
      <c r="A391" s="184" t="s">
        <v>187</v>
      </c>
      <c r="B391" s="171" t="s">
        <v>338</v>
      </c>
      <c r="C391" s="166" t="s">
        <v>113</v>
      </c>
      <c r="D391" s="167" t="s">
        <v>222</v>
      </c>
      <c r="E391" s="238" t="s">
        <v>32</v>
      </c>
      <c r="F391" s="240" t="s">
        <v>86</v>
      </c>
      <c r="G391" s="168" t="s">
        <v>579</v>
      </c>
      <c r="H391" s="238" t="s">
        <v>603</v>
      </c>
      <c r="I391" s="238" t="s">
        <v>602</v>
      </c>
      <c r="J391" s="188" t="s">
        <v>257</v>
      </c>
      <c r="K391" s="174" t="s">
        <v>926</v>
      </c>
      <c r="L391" s="178"/>
      <c r="M391" s="178"/>
      <c r="N391" s="181" t="str">
        <f>IF(OR(Tabla3[[#This Row],[META PROGRAMADA]]="",Tabla3[[#This Row],[META ALCANZADA]]=""),"",Tabla3[[#This Row],[META ALCANZADA]]/Tabla3[[#This Row],[META PROGRAMADA]])</f>
        <v/>
      </c>
      <c r="O391" s="175">
        <v>1</v>
      </c>
      <c r="P391" s="175"/>
      <c r="Q391" s="181" t="str">
        <f>IF(OR(Tabla3[[#This Row],[META PROGRAMADA2]]="",Tabla3[[#This Row],[META ALCANZADA2]]=""),"",Tabla3[[#This Row],[META ALCANZADA2]]/Tabla3[[#This Row],[META PROGRAMADA2]])</f>
        <v/>
      </c>
      <c r="R391" s="175">
        <v>1</v>
      </c>
      <c r="S391" s="145"/>
      <c r="T391" s="228" t="str">
        <f>IF(OR(Tabla3[[#This Row],[META PROGRAMADA3]]="",Tabla3[[#This Row],[META ALCANZADA3]]=""),"",Tabla3[[#This Row],[META ALCANZADA3]]/Tabla3[[#This Row],[META PROGRAMADA3]])</f>
        <v/>
      </c>
      <c r="U391" s="175">
        <v>1</v>
      </c>
      <c r="V391" s="145"/>
      <c r="W391" s="228" t="str">
        <f>IF(OR(Tabla3[[#This Row],[META PROGRAMADA4]]="",Tabla3[[#This Row],[META ALCANZADA4]]=""),"",Tabla3[[#This Row],[META ALCANZADA4]]/Tabla3[[#This Row],[META PROGRAMADA4]])</f>
        <v/>
      </c>
      <c r="X391" s="174">
        <f>SUM(Tabla3[[#This Row],[META PROGRAMADA]]+Tabla3[[#This Row],[META PROGRAMADA2]]+Tabla3[[#This Row],[META PROGRAMADA3]]+Tabla3[[#This Row],[META PROGRAMADA4]])</f>
        <v>3</v>
      </c>
      <c r="Y391" s="164"/>
      <c r="Z391" s="164"/>
      <c r="AA391" s="164"/>
      <c r="AB391" s="164"/>
      <c r="AC391" s="164"/>
      <c r="AD391" s="164"/>
      <c r="AE391" s="164"/>
      <c r="AF391" s="164"/>
      <c r="AG391" s="164"/>
      <c r="AH391" s="164"/>
      <c r="AI391" s="164"/>
      <c r="AJ391" s="164"/>
      <c r="AK391" s="164"/>
      <c r="AL391" s="164"/>
      <c r="AM391" s="164"/>
      <c r="AN391" s="164"/>
      <c r="AO391" s="164"/>
      <c r="AP391" s="164"/>
      <c r="AQ391" s="164"/>
      <c r="AR391" s="164"/>
      <c r="AS391" s="164"/>
      <c r="AT391" s="164"/>
      <c r="AU391" s="164"/>
      <c r="AV391" s="164"/>
      <c r="AW391" s="164"/>
      <c r="AX391" s="164"/>
      <c r="AY391" s="164"/>
      <c r="AZ391" s="164"/>
      <c r="BA391" s="164"/>
      <c r="BB391" s="164"/>
      <c r="BC391" s="164"/>
      <c r="BD391" s="164"/>
      <c r="BE391" s="164"/>
      <c r="BF391" s="164"/>
      <c r="BG391" s="164"/>
      <c r="BH391" s="164"/>
      <c r="BI391" s="164"/>
      <c r="BJ391" s="164"/>
      <c r="BK391" s="164"/>
      <c r="BL391" s="164"/>
      <c r="BM391" s="164"/>
      <c r="BN391" s="164"/>
      <c r="BO391" s="164"/>
    </row>
    <row r="392" spans="1:67" s="165" customFormat="1" ht="58.5" customHeight="1" x14ac:dyDescent="0.2">
      <c r="A392" s="184" t="s">
        <v>187</v>
      </c>
      <c r="B392" s="171" t="s">
        <v>338</v>
      </c>
      <c r="C392" s="166" t="s">
        <v>113</v>
      </c>
      <c r="D392" s="167" t="s">
        <v>223</v>
      </c>
      <c r="E392" s="238" t="s">
        <v>35</v>
      </c>
      <c r="F392" s="240" t="s">
        <v>86</v>
      </c>
      <c r="G392" s="168" t="s">
        <v>579</v>
      </c>
      <c r="H392" s="238" t="s">
        <v>603</v>
      </c>
      <c r="I392" s="238" t="s">
        <v>602</v>
      </c>
      <c r="J392" s="188" t="s">
        <v>257</v>
      </c>
      <c r="K392" s="174"/>
      <c r="L392" s="178"/>
      <c r="M392" s="178"/>
      <c r="N392" s="181" t="str">
        <f>IF(OR(Tabla3[[#This Row],[META PROGRAMADA]]="",Tabla3[[#This Row],[META ALCANZADA]]=""),"",Tabla3[[#This Row],[META ALCANZADA]]/Tabla3[[#This Row],[META PROGRAMADA]])</f>
        <v/>
      </c>
      <c r="O392" s="175">
        <v>1</v>
      </c>
      <c r="P392" s="175"/>
      <c r="Q392" s="181" t="str">
        <f>IF(OR(Tabla3[[#This Row],[META PROGRAMADA2]]="",Tabla3[[#This Row],[META ALCANZADA2]]=""),"",Tabla3[[#This Row],[META ALCANZADA2]]/Tabla3[[#This Row],[META PROGRAMADA2]])</f>
        <v/>
      </c>
      <c r="R392" s="175">
        <v>1</v>
      </c>
      <c r="S392" s="145"/>
      <c r="T392" s="228" t="str">
        <f>IF(OR(Tabla3[[#This Row],[META PROGRAMADA3]]="",Tabla3[[#This Row],[META ALCANZADA3]]=""),"",Tabla3[[#This Row],[META ALCANZADA3]]/Tabla3[[#This Row],[META PROGRAMADA3]])</f>
        <v/>
      </c>
      <c r="U392" s="175">
        <v>1</v>
      </c>
      <c r="V392" s="145"/>
      <c r="W392" s="228" t="str">
        <f>IF(OR(Tabla3[[#This Row],[META PROGRAMADA4]]="",Tabla3[[#This Row],[META ALCANZADA4]]=""),"",Tabla3[[#This Row],[META ALCANZADA4]]/Tabla3[[#This Row],[META PROGRAMADA4]])</f>
        <v/>
      </c>
      <c r="X392" s="174">
        <f>SUM(Tabla3[[#This Row],[META PROGRAMADA]]+Tabla3[[#This Row],[META PROGRAMADA2]]+Tabla3[[#This Row],[META PROGRAMADA3]]+Tabla3[[#This Row],[META PROGRAMADA4]])</f>
        <v>3</v>
      </c>
      <c r="Y392" s="164"/>
      <c r="Z392" s="164"/>
      <c r="AA392" s="164"/>
      <c r="AB392" s="164"/>
      <c r="AC392" s="164"/>
      <c r="AD392" s="164"/>
      <c r="AE392" s="164"/>
      <c r="AF392" s="164"/>
      <c r="AG392" s="164"/>
      <c r="AH392" s="164"/>
      <c r="AI392" s="164"/>
      <c r="AJ392" s="164"/>
      <c r="AK392" s="164"/>
      <c r="AL392" s="164"/>
      <c r="AM392" s="164"/>
      <c r="AN392" s="164"/>
      <c r="AO392" s="164"/>
      <c r="AP392" s="164"/>
      <c r="AQ392" s="164"/>
      <c r="AR392" s="164"/>
      <c r="AS392" s="164"/>
      <c r="AT392" s="164"/>
      <c r="AU392" s="164"/>
      <c r="AV392" s="164"/>
      <c r="AW392" s="164"/>
      <c r="AX392" s="164"/>
      <c r="AY392" s="164"/>
      <c r="AZ392" s="164"/>
      <c r="BA392" s="164"/>
      <c r="BB392" s="164"/>
      <c r="BC392" s="164"/>
      <c r="BD392" s="164"/>
      <c r="BE392" s="164"/>
      <c r="BF392" s="164"/>
      <c r="BG392" s="164"/>
      <c r="BH392" s="164"/>
      <c r="BI392" s="164"/>
      <c r="BJ392" s="164"/>
      <c r="BK392" s="164"/>
      <c r="BL392" s="164"/>
      <c r="BM392" s="164"/>
      <c r="BN392" s="164"/>
      <c r="BO392" s="164"/>
    </row>
    <row r="393" spans="1:67" s="165" customFormat="1" ht="58.5" customHeight="1" x14ac:dyDescent="0.2">
      <c r="A393" s="184" t="s">
        <v>187</v>
      </c>
      <c r="B393" s="171" t="s">
        <v>338</v>
      </c>
      <c r="C393" s="166" t="s">
        <v>113</v>
      </c>
      <c r="D393" s="167" t="s">
        <v>227</v>
      </c>
      <c r="E393" s="238" t="s">
        <v>55</v>
      </c>
      <c r="F393" s="240" t="s">
        <v>86</v>
      </c>
      <c r="G393" s="168" t="s">
        <v>579</v>
      </c>
      <c r="H393" s="238" t="s">
        <v>603</v>
      </c>
      <c r="I393" s="238" t="s">
        <v>602</v>
      </c>
      <c r="J393" s="188" t="s">
        <v>257</v>
      </c>
      <c r="K393" s="174"/>
      <c r="L393" s="178"/>
      <c r="M393" s="178"/>
      <c r="N393" s="181" t="str">
        <f>IF(OR(Tabla3[[#This Row],[META PROGRAMADA]]="",Tabla3[[#This Row],[META ALCANZADA]]=""),"",Tabla3[[#This Row],[META ALCANZADA]]/Tabla3[[#This Row],[META PROGRAMADA]])</f>
        <v/>
      </c>
      <c r="O393" s="175">
        <v>1</v>
      </c>
      <c r="P393" s="175"/>
      <c r="Q393" s="181" t="str">
        <f>IF(OR(Tabla3[[#This Row],[META PROGRAMADA2]]="",Tabla3[[#This Row],[META ALCANZADA2]]=""),"",Tabla3[[#This Row],[META ALCANZADA2]]/Tabla3[[#This Row],[META PROGRAMADA2]])</f>
        <v/>
      </c>
      <c r="R393" s="175">
        <v>1</v>
      </c>
      <c r="S393" s="145"/>
      <c r="T393" s="228" t="str">
        <f>IF(OR(Tabla3[[#This Row],[META PROGRAMADA3]]="",Tabla3[[#This Row],[META ALCANZADA3]]=""),"",Tabla3[[#This Row],[META ALCANZADA3]]/Tabla3[[#This Row],[META PROGRAMADA3]])</f>
        <v/>
      </c>
      <c r="U393" s="175">
        <v>1</v>
      </c>
      <c r="V393" s="145"/>
      <c r="W393" s="228" t="str">
        <f>IF(OR(Tabla3[[#This Row],[META PROGRAMADA4]]="",Tabla3[[#This Row],[META ALCANZADA4]]=""),"",Tabla3[[#This Row],[META ALCANZADA4]]/Tabla3[[#This Row],[META PROGRAMADA4]])</f>
        <v/>
      </c>
      <c r="X393" s="174">
        <f>SUM(Tabla3[[#This Row],[META PROGRAMADA]]+Tabla3[[#This Row],[META PROGRAMADA2]]+Tabla3[[#This Row],[META PROGRAMADA3]]+Tabla3[[#This Row],[META PROGRAMADA4]])</f>
        <v>3</v>
      </c>
      <c r="Y393" s="164"/>
      <c r="Z393" s="164"/>
      <c r="AA393" s="164"/>
      <c r="AB393" s="164"/>
      <c r="AC393" s="164"/>
      <c r="AD393" s="164"/>
      <c r="AE393" s="164"/>
      <c r="AF393" s="164"/>
      <c r="AG393" s="164"/>
      <c r="AH393" s="164"/>
      <c r="AI393" s="164"/>
      <c r="AJ393" s="164"/>
      <c r="AK393" s="164"/>
      <c r="AL393" s="164"/>
      <c r="AM393" s="164"/>
      <c r="AN393" s="164"/>
      <c r="AO393" s="164"/>
      <c r="AP393" s="164"/>
      <c r="AQ393" s="164"/>
      <c r="AR393" s="164"/>
      <c r="AS393" s="164"/>
      <c r="AT393" s="164"/>
      <c r="AU393" s="164"/>
      <c r="AV393" s="164"/>
      <c r="AW393" s="164"/>
      <c r="AX393" s="164"/>
      <c r="AY393" s="164"/>
      <c r="AZ393" s="164"/>
      <c r="BA393" s="164"/>
      <c r="BB393" s="164"/>
      <c r="BC393" s="164"/>
      <c r="BD393" s="164"/>
      <c r="BE393" s="164"/>
      <c r="BF393" s="164"/>
      <c r="BG393" s="164"/>
      <c r="BH393" s="164"/>
      <c r="BI393" s="164"/>
      <c r="BJ393" s="164"/>
      <c r="BK393" s="164"/>
      <c r="BL393" s="164"/>
      <c r="BM393" s="164"/>
      <c r="BN393" s="164"/>
      <c r="BO393" s="164"/>
    </row>
    <row r="394" spans="1:67" s="165" customFormat="1" ht="58.5" customHeight="1" x14ac:dyDescent="0.2">
      <c r="A394" s="184" t="s">
        <v>187</v>
      </c>
      <c r="B394" s="171" t="s">
        <v>338</v>
      </c>
      <c r="C394" s="166" t="s">
        <v>113</v>
      </c>
      <c r="D394" s="167" t="s">
        <v>228</v>
      </c>
      <c r="E394" s="238" t="s">
        <v>51</v>
      </c>
      <c r="F394" s="240" t="s">
        <v>86</v>
      </c>
      <c r="G394" s="168" t="s">
        <v>579</v>
      </c>
      <c r="H394" s="238" t="s">
        <v>603</v>
      </c>
      <c r="I394" s="238" t="s">
        <v>602</v>
      </c>
      <c r="J394" s="188" t="s">
        <v>257</v>
      </c>
      <c r="K394" s="174"/>
      <c r="L394" s="178"/>
      <c r="M394" s="178"/>
      <c r="N394" s="181" t="str">
        <f>IF(OR(Tabla3[[#This Row],[META PROGRAMADA]]="",Tabla3[[#This Row],[META ALCANZADA]]=""),"",Tabla3[[#This Row],[META ALCANZADA]]/Tabla3[[#This Row],[META PROGRAMADA]])</f>
        <v/>
      </c>
      <c r="O394" s="175">
        <v>1</v>
      </c>
      <c r="P394" s="175"/>
      <c r="Q394" s="181" t="str">
        <f>IF(OR(Tabla3[[#This Row],[META PROGRAMADA2]]="",Tabla3[[#This Row],[META ALCANZADA2]]=""),"",Tabla3[[#This Row],[META ALCANZADA2]]/Tabla3[[#This Row],[META PROGRAMADA2]])</f>
        <v/>
      </c>
      <c r="R394" s="175">
        <v>1</v>
      </c>
      <c r="S394" s="145"/>
      <c r="T394" s="228" t="str">
        <f>IF(OR(Tabla3[[#This Row],[META PROGRAMADA3]]="",Tabla3[[#This Row],[META ALCANZADA3]]=""),"",Tabla3[[#This Row],[META ALCANZADA3]]/Tabla3[[#This Row],[META PROGRAMADA3]])</f>
        <v/>
      </c>
      <c r="U394" s="175">
        <v>1</v>
      </c>
      <c r="V394" s="145"/>
      <c r="W394" s="228" t="str">
        <f>IF(OR(Tabla3[[#This Row],[META PROGRAMADA4]]="",Tabla3[[#This Row],[META ALCANZADA4]]=""),"",Tabla3[[#This Row],[META ALCANZADA4]]/Tabla3[[#This Row],[META PROGRAMADA4]])</f>
        <v/>
      </c>
      <c r="X394" s="174">
        <f>SUM(Tabla3[[#This Row],[META PROGRAMADA]]+Tabla3[[#This Row],[META PROGRAMADA2]]+Tabla3[[#This Row],[META PROGRAMADA3]]+Tabla3[[#This Row],[META PROGRAMADA4]])</f>
        <v>3</v>
      </c>
      <c r="Y394" s="164"/>
      <c r="Z394" s="164"/>
      <c r="AA394" s="164"/>
      <c r="AB394" s="164"/>
      <c r="AC394" s="164"/>
      <c r="AD394" s="164"/>
      <c r="AE394" s="164"/>
      <c r="AF394" s="164"/>
      <c r="AG394" s="164"/>
      <c r="AH394" s="164"/>
      <c r="AI394" s="164"/>
      <c r="AJ394" s="164"/>
      <c r="AK394" s="164"/>
      <c r="AL394" s="164"/>
      <c r="AM394" s="164"/>
      <c r="AN394" s="164"/>
      <c r="AO394" s="164"/>
      <c r="AP394" s="164"/>
      <c r="AQ394" s="164"/>
      <c r="AR394" s="164"/>
      <c r="AS394" s="164"/>
      <c r="AT394" s="164"/>
      <c r="AU394" s="164"/>
      <c r="AV394" s="164"/>
      <c r="AW394" s="164"/>
      <c r="AX394" s="164"/>
      <c r="AY394" s="164"/>
      <c r="AZ394" s="164"/>
      <c r="BA394" s="164"/>
      <c r="BB394" s="164"/>
      <c r="BC394" s="164"/>
      <c r="BD394" s="164"/>
      <c r="BE394" s="164"/>
      <c r="BF394" s="164"/>
      <c r="BG394" s="164"/>
      <c r="BH394" s="164"/>
      <c r="BI394" s="164"/>
      <c r="BJ394" s="164"/>
      <c r="BK394" s="164"/>
      <c r="BL394" s="164"/>
      <c r="BM394" s="164"/>
      <c r="BN394" s="164"/>
      <c r="BO394" s="164"/>
    </row>
    <row r="395" spans="1:67" s="165" customFormat="1" ht="58.5" customHeight="1" x14ac:dyDescent="0.2">
      <c r="A395" s="184" t="s">
        <v>187</v>
      </c>
      <c r="B395" s="171" t="s">
        <v>338</v>
      </c>
      <c r="C395" s="166" t="s">
        <v>113</v>
      </c>
      <c r="D395" s="167" t="s">
        <v>224</v>
      </c>
      <c r="E395" s="238" t="s">
        <v>53</v>
      </c>
      <c r="F395" s="240" t="s">
        <v>86</v>
      </c>
      <c r="G395" s="168" t="s">
        <v>579</v>
      </c>
      <c r="H395" s="238" t="s">
        <v>603</v>
      </c>
      <c r="I395" s="238" t="s">
        <v>602</v>
      </c>
      <c r="J395" s="188" t="s">
        <v>257</v>
      </c>
      <c r="K395" s="174"/>
      <c r="L395" s="178"/>
      <c r="M395" s="178"/>
      <c r="N395" s="181" t="str">
        <f>IF(OR(Tabla3[[#This Row],[META PROGRAMADA]]="",Tabla3[[#This Row],[META ALCANZADA]]=""),"",Tabla3[[#This Row],[META ALCANZADA]]/Tabla3[[#This Row],[META PROGRAMADA]])</f>
        <v/>
      </c>
      <c r="O395" s="175">
        <v>1</v>
      </c>
      <c r="P395" s="175"/>
      <c r="Q395" s="181" t="str">
        <f>IF(OR(Tabla3[[#This Row],[META PROGRAMADA2]]="",Tabla3[[#This Row],[META ALCANZADA2]]=""),"",Tabla3[[#This Row],[META ALCANZADA2]]/Tabla3[[#This Row],[META PROGRAMADA2]])</f>
        <v/>
      </c>
      <c r="R395" s="175">
        <v>1</v>
      </c>
      <c r="S395" s="145"/>
      <c r="T395" s="228" t="str">
        <f>IF(OR(Tabla3[[#This Row],[META PROGRAMADA3]]="",Tabla3[[#This Row],[META ALCANZADA3]]=""),"",Tabla3[[#This Row],[META ALCANZADA3]]/Tabla3[[#This Row],[META PROGRAMADA3]])</f>
        <v/>
      </c>
      <c r="U395" s="175">
        <v>1</v>
      </c>
      <c r="V395" s="145"/>
      <c r="W395" s="228" t="str">
        <f>IF(OR(Tabla3[[#This Row],[META PROGRAMADA4]]="",Tabla3[[#This Row],[META ALCANZADA4]]=""),"",Tabla3[[#This Row],[META ALCANZADA4]]/Tabla3[[#This Row],[META PROGRAMADA4]])</f>
        <v/>
      </c>
      <c r="X395" s="174">
        <f>SUM(Tabla3[[#This Row],[META PROGRAMADA]]+Tabla3[[#This Row],[META PROGRAMADA2]]+Tabla3[[#This Row],[META PROGRAMADA3]]+Tabla3[[#This Row],[META PROGRAMADA4]])</f>
        <v>3</v>
      </c>
      <c r="Y395" s="164"/>
      <c r="Z395" s="164"/>
      <c r="AA395" s="164"/>
      <c r="AB395" s="164"/>
      <c r="AC395" s="164"/>
      <c r="AD395" s="164"/>
      <c r="AE395" s="164"/>
      <c r="AF395" s="164"/>
      <c r="AG395" s="164"/>
      <c r="AH395" s="164"/>
      <c r="AI395" s="164"/>
      <c r="AJ395" s="164"/>
      <c r="AK395" s="164"/>
      <c r="AL395" s="164"/>
      <c r="AM395" s="164"/>
      <c r="AN395" s="164"/>
      <c r="AO395" s="164"/>
      <c r="AP395" s="164"/>
      <c r="AQ395" s="164"/>
      <c r="AR395" s="164"/>
      <c r="AS395" s="164"/>
      <c r="AT395" s="164"/>
      <c r="AU395" s="164"/>
      <c r="AV395" s="164"/>
      <c r="AW395" s="164"/>
      <c r="AX395" s="164"/>
      <c r="AY395" s="164"/>
      <c r="AZ395" s="164"/>
      <c r="BA395" s="164"/>
      <c r="BB395" s="164"/>
      <c r="BC395" s="164"/>
      <c r="BD395" s="164"/>
      <c r="BE395" s="164"/>
      <c r="BF395" s="164"/>
      <c r="BG395" s="164"/>
      <c r="BH395" s="164"/>
      <c r="BI395" s="164"/>
      <c r="BJ395" s="164"/>
      <c r="BK395" s="164"/>
      <c r="BL395" s="164"/>
      <c r="BM395" s="164"/>
      <c r="BN395" s="164"/>
      <c r="BO395" s="164"/>
    </row>
    <row r="396" spans="1:67" s="165" customFormat="1" ht="58.5" customHeight="1" x14ac:dyDescent="0.2">
      <c r="A396" s="184" t="s">
        <v>187</v>
      </c>
      <c r="B396" s="171" t="s">
        <v>338</v>
      </c>
      <c r="C396" s="166" t="s">
        <v>113</v>
      </c>
      <c r="D396" s="167" t="s">
        <v>225</v>
      </c>
      <c r="E396" s="238" t="s">
        <v>52</v>
      </c>
      <c r="F396" s="240" t="s">
        <v>86</v>
      </c>
      <c r="G396" s="168" t="s">
        <v>579</v>
      </c>
      <c r="H396" s="238" t="s">
        <v>603</v>
      </c>
      <c r="I396" s="238" t="s">
        <v>602</v>
      </c>
      <c r="J396" s="188" t="s">
        <v>257</v>
      </c>
      <c r="K396" s="174"/>
      <c r="L396" s="178"/>
      <c r="M396" s="178"/>
      <c r="N396" s="181" t="str">
        <f>IF(OR(Tabla3[[#This Row],[META PROGRAMADA]]="",Tabla3[[#This Row],[META ALCANZADA]]=""),"",Tabla3[[#This Row],[META ALCANZADA]]/Tabla3[[#This Row],[META PROGRAMADA]])</f>
        <v/>
      </c>
      <c r="O396" s="175">
        <v>1</v>
      </c>
      <c r="P396" s="175"/>
      <c r="Q396" s="181" t="str">
        <f>IF(OR(Tabla3[[#This Row],[META PROGRAMADA2]]="",Tabla3[[#This Row],[META ALCANZADA2]]=""),"",Tabla3[[#This Row],[META ALCANZADA2]]/Tabla3[[#This Row],[META PROGRAMADA2]])</f>
        <v/>
      </c>
      <c r="R396" s="175">
        <v>1</v>
      </c>
      <c r="S396" s="145"/>
      <c r="T396" s="228" t="str">
        <f>IF(OR(Tabla3[[#This Row],[META PROGRAMADA3]]="",Tabla3[[#This Row],[META ALCANZADA3]]=""),"",Tabla3[[#This Row],[META ALCANZADA3]]/Tabla3[[#This Row],[META PROGRAMADA3]])</f>
        <v/>
      </c>
      <c r="U396" s="175">
        <v>1</v>
      </c>
      <c r="V396" s="145"/>
      <c r="W396" s="228" t="str">
        <f>IF(OR(Tabla3[[#This Row],[META PROGRAMADA4]]="",Tabla3[[#This Row],[META ALCANZADA4]]=""),"",Tabla3[[#This Row],[META ALCANZADA4]]/Tabla3[[#This Row],[META PROGRAMADA4]])</f>
        <v/>
      </c>
      <c r="X396" s="174">
        <f>SUM(Tabla3[[#This Row],[META PROGRAMADA]]+Tabla3[[#This Row],[META PROGRAMADA2]]+Tabla3[[#This Row],[META PROGRAMADA3]]+Tabla3[[#This Row],[META PROGRAMADA4]])</f>
        <v>3</v>
      </c>
      <c r="Y396" s="164"/>
      <c r="Z396" s="164"/>
      <c r="AA396" s="164"/>
      <c r="AB396" s="164"/>
      <c r="AC396" s="164"/>
      <c r="AD396" s="164"/>
      <c r="AE396" s="164"/>
      <c r="AF396" s="164"/>
      <c r="AG396" s="164"/>
      <c r="AH396" s="164"/>
      <c r="AI396" s="164"/>
      <c r="AJ396" s="164"/>
      <c r="AK396" s="164"/>
      <c r="AL396" s="164"/>
      <c r="AM396" s="164"/>
      <c r="AN396" s="164"/>
      <c r="AO396" s="164"/>
      <c r="AP396" s="164"/>
      <c r="AQ396" s="164"/>
      <c r="AR396" s="164"/>
      <c r="AS396" s="164"/>
      <c r="AT396" s="164"/>
      <c r="AU396" s="164"/>
      <c r="AV396" s="164"/>
      <c r="AW396" s="164"/>
      <c r="AX396" s="164"/>
      <c r="AY396" s="164"/>
      <c r="AZ396" s="164"/>
      <c r="BA396" s="164"/>
      <c r="BB396" s="164"/>
      <c r="BC396" s="164"/>
      <c r="BD396" s="164"/>
      <c r="BE396" s="164"/>
      <c r="BF396" s="164"/>
      <c r="BG396" s="164"/>
      <c r="BH396" s="164"/>
      <c r="BI396" s="164"/>
      <c r="BJ396" s="164"/>
      <c r="BK396" s="164"/>
      <c r="BL396" s="164"/>
      <c r="BM396" s="164"/>
      <c r="BN396" s="164"/>
      <c r="BO396" s="164"/>
    </row>
    <row r="397" spans="1:67" s="165" customFormat="1" ht="58.5" customHeight="1" x14ac:dyDescent="0.2">
      <c r="A397" s="184" t="s">
        <v>187</v>
      </c>
      <c r="B397" s="171" t="s">
        <v>338</v>
      </c>
      <c r="C397" s="166" t="s">
        <v>113</v>
      </c>
      <c r="D397" s="167" t="s">
        <v>226</v>
      </c>
      <c r="E397" s="238" t="s">
        <v>54</v>
      </c>
      <c r="F397" s="240" t="s">
        <v>86</v>
      </c>
      <c r="G397" s="168" t="s">
        <v>579</v>
      </c>
      <c r="H397" s="238" t="s">
        <v>603</v>
      </c>
      <c r="I397" s="238" t="s">
        <v>602</v>
      </c>
      <c r="J397" s="188" t="s">
        <v>257</v>
      </c>
      <c r="K397" s="174"/>
      <c r="L397" s="178"/>
      <c r="M397" s="178"/>
      <c r="N397" s="181" t="str">
        <f>IF(OR(Tabla3[[#This Row],[META PROGRAMADA]]="",Tabla3[[#This Row],[META ALCANZADA]]=""),"",Tabla3[[#This Row],[META ALCANZADA]]/Tabla3[[#This Row],[META PROGRAMADA]])</f>
        <v/>
      </c>
      <c r="O397" s="175">
        <v>1</v>
      </c>
      <c r="P397" s="175"/>
      <c r="Q397" s="181" t="str">
        <f>IF(OR(Tabla3[[#This Row],[META PROGRAMADA2]]="",Tabla3[[#This Row],[META ALCANZADA2]]=""),"",Tabla3[[#This Row],[META ALCANZADA2]]/Tabla3[[#This Row],[META PROGRAMADA2]])</f>
        <v/>
      </c>
      <c r="R397" s="175">
        <v>1</v>
      </c>
      <c r="S397" s="145"/>
      <c r="T397" s="228" t="str">
        <f>IF(OR(Tabla3[[#This Row],[META PROGRAMADA3]]="",Tabla3[[#This Row],[META ALCANZADA3]]=""),"",Tabla3[[#This Row],[META ALCANZADA3]]/Tabla3[[#This Row],[META PROGRAMADA3]])</f>
        <v/>
      </c>
      <c r="U397" s="175">
        <v>1</v>
      </c>
      <c r="V397" s="145"/>
      <c r="W397" s="228" t="str">
        <f>IF(OR(Tabla3[[#This Row],[META PROGRAMADA4]]="",Tabla3[[#This Row],[META ALCANZADA4]]=""),"",Tabla3[[#This Row],[META ALCANZADA4]]/Tabla3[[#This Row],[META PROGRAMADA4]])</f>
        <v/>
      </c>
      <c r="X397" s="174">
        <f>SUM(Tabla3[[#This Row],[META PROGRAMADA]]+Tabla3[[#This Row],[META PROGRAMADA2]]+Tabla3[[#This Row],[META PROGRAMADA3]]+Tabla3[[#This Row],[META PROGRAMADA4]])</f>
        <v>3</v>
      </c>
      <c r="Y397" s="164"/>
      <c r="Z397" s="164"/>
      <c r="AA397" s="164"/>
      <c r="AB397" s="164"/>
      <c r="AC397" s="164"/>
      <c r="AD397" s="164"/>
      <c r="AE397" s="164"/>
      <c r="AF397" s="164"/>
      <c r="AG397" s="164"/>
      <c r="AH397" s="164"/>
      <c r="AI397" s="164"/>
      <c r="AJ397" s="164"/>
      <c r="AK397" s="164"/>
      <c r="AL397" s="164"/>
      <c r="AM397" s="164"/>
      <c r="AN397" s="164"/>
      <c r="AO397" s="164"/>
      <c r="AP397" s="164"/>
      <c r="AQ397" s="164"/>
      <c r="AR397" s="164"/>
      <c r="AS397" s="164"/>
      <c r="AT397" s="164"/>
      <c r="AU397" s="164"/>
      <c r="AV397" s="164"/>
      <c r="AW397" s="164"/>
      <c r="AX397" s="164"/>
      <c r="AY397" s="164"/>
      <c r="AZ397" s="164"/>
      <c r="BA397" s="164"/>
      <c r="BB397" s="164"/>
      <c r="BC397" s="164"/>
      <c r="BD397" s="164"/>
      <c r="BE397" s="164"/>
      <c r="BF397" s="164"/>
      <c r="BG397" s="164"/>
      <c r="BH397" s="164"/>
      <c r="BI397" s="164"/>
      <c r="BJ397" s="164"/>
      <c r="BK397" s="164"/>
      <c r="BL397" s="164"/>
      <c r="BM397" s="164"/>
      <c r="BN397" s="164"/>
      <c r="BO397" s="164"/>
    </row>
    <row r="398" spans="1:67" s="165" customFormat="1" ht="58.5" customHeight="1" x14ac:dyDescent="0.2">
      <c r="A398" s="184" t="s">
        <v>187</v>
      </c>
      <c r="B398" s="171" t="s">
        <v>338</v>
      </c>
      <c r="C398" s="166" t="s">
        <v>113</v>
      </c>
      <c r="D398" s="167" t="s">
        <v>229</v>
      </c>
      <c r="E398" s="238" t="s">
        <v>37</v>
      </c>
      <c r="F398" s="240" t="s">
        <v>86</v>
      </c>
      <c r="G398" s="168" t="s">
        <v>579</v>
      </c>
      <c r="H398" s="238" t="s">
        <v>603</v>
      </c>
      <c r="I398" s="238" t="s">
        <v>602</v>
      </c>
      <c r="J398" s="188" t="s">
        <v>257</v>
      </c>
      <c r="K398" s="174"/>
      <c r="L398" s="178"/>
      <c r="M398" s="178"/>
      <c r="N398" s="181" t="str">
        <f>IF(OR(Tabla3[[#This Row],[META PROGRAMADA]]="",Tabla3[[#This Row],[META ALCANZADA]]=""),"",Tabla3[[#This Row],[META ALCANZADA]]/Tabla3[[#This Row],[META PROGRAMADA]])</f>
        <v/>
      </c>
      <c r="O398" s="175">
        <v>1</v>
      </c>
      <c r="P398" s="175"/>
      <c r="Q398" s="181" t="str">
        <f>IF(OR(Tabla3[[#This Row],[META PROGRAMADA2]]="",Tabla3[[#This Row],[META ALCANZADA2]]=""),"",Tabla3[[#This Row],[META ALCANZADA2]]/Tabla3[[#This Row],[META PROGRAMADA2]])</f>
        <v/>
      </c>
      <c r="R398" s="175">
        <v>1</v>
      </c>
      <c r="S398" s="145"/>
      <c r="T398" s="228" t="str">
        <f>IF(OR(Tabla3[[#This Row],[META PROGRAMADA3]]="",Tabla3[[#This Row],[META ALCANZADA3]]=""),"",Tabla3[[#This Row],[META ALCANZADA3]]/Tabla3[[#This Row],[META PROGRAMADA3]])</f>
        <v/>
      </c>
      <c r="U398" s="175">
        <v>1</v>
      </c>
      <c r="V398" s="145"/>
      <c r="W398" s="228" t="str">
        <f>IF(OR(Tabla3[[#This Row],[META PROGRAMADA4]]="",Tabla3[[#This Row],[META ALCANZADA4]]=""),"",Tabla3[[#This Row],[META ALCANZADA4]]/Tabla3[[#This Row],[META PROGRAMADA4]])</f>
        <v/>
      </c>
      <c r="X398" s="174">
        <f>SUM(Tabla3[[#This Row],[META PROGRAMADA]]+Tabla3[[#This Row],[META PROGRAMADA2]]+Tabla3[[#This Row],[META PROGRAMADA3]]+Tabla3[[#This Row],[META PROGRAMADA4]])</f>
        <v>3</v>
      </c>
      <c r="Y398" s="164"/>
      <c r="Z398" s="164"/>
      <c r="AA398" s="164"/>
      <c r="AB398" s="164"/>
      <c r="AC398" s="164"/>
      <c r="AD398" s="164"/>
      <c r="AE398" s="164"/>
      <c r="AF398" s="164"/>
      <c r="AG398" s="164"/>
      <c r="AH398" s="164"/>
      <c r="AI398" s="164"/>
      <c r="AJ398" s="164"/>
      <c r="AK398" s="164"/>
      <c r="AL398" s="164"/>
      <c r="AM398" s="164"/>
      <c r="AN398" s="164"/>
      <c r="AO398" s="164"/>
      <c r="AP398" s="164"/>
      <c r="AQ398" s="164"/>
      <c r="AR398" s="164"/>
      <c r="AS398" s="164"/>
      <c r="AT398" s="164"/>
      <c r="AU398" s="164"/>
      <c r="AV398" s="164"/>
      <c r="AW398" s="164"/>
      <c r="AX398" s="164"/>
      <c r="AY398" s="164"/>
      <c r="AZ398" s="164"/>
      <c r="BA398" s="164"/>
      <c r="BB398" s="164"/>
      <c r="BC398" s="164"/>
      <c r="BD398" s="164"/>
      <c r="BE398" s="164"/>
      <c r="BF398" s="164"/>
      <c r="BG398" s="164"/>
      <c r="BH398" s="164"/>
      <c r="BI398" s="164"/>
      <c r="BJ398" s="164"/>
      <c r="BK398" s="164"/>
      <c r="BL398" s="164"/>
      <c r="BM398" s="164"/>
      <c r="BN398" s="164"/>
      <c r="BO398" s="164"/>
    </row>
    <row r="399" spans="1:67" s="165" customFormat="1" ht="58.5" customHeight="1" x14ac:dyDescent="0.2">
      <c r="A399" s="184" t="s">
        <v>187</v>
      </c>
      <c r="B399" s="171" t="s">
        <v>338</v>
      </c>
      <c r="C399" s="335" t="s">
        <v>113</v>
      </c>
      <c r="D399" s="171" t="s">
        <v>230</v>
      </c>
      <c r="E399" s="238" t="s">
        <v>50</v>
      </c>
      <c r="F399" s="240" t="s">
        <v>86</v>
      </c>
      <c r="G399" s="336" t="s">
        <v>579</v>
      </c>
      <c r="H399" s="158" t="s">
        <v>603</v>
      </c>
      <c r="I399" s="158" t="s">
        <v>602</v>
      </c>
      <c r="J399" s="188" t="s">
        <v>257</v>
      </c>
      <c r="K399" s="337"/>
      <c r="L399" s="143"/>
      <c r="M399" s="143"/>
      <c r="N399" s="181" t="str">
        <f>IF(OR(Tabla3[[#This Row],[META PROGRAMADA]]="",Tabla3[[#This Row],[META ALCANZADA]]=""),"",Tabla3[[#This Row],[META ALCANZADA]]/Tabla3[[#This Row],[META PROGRAMADA]])</f>
        <v/>
      </c>
      <c r="O399" s="141">
        <v>1</v>
      </c>
      <c r="P399" s="141"/>
      <c r="Q399" s="181" t="str">
        <f>IF(OR(Tabla3[[#This Row],[META PROGRAMADA2]]="",Tabla3[[#This Row],[META ALCANZADA2]]=""),"",Tabla3[[#This Row],[META ALCANZADA2]]/Tabla3[[#This Row],[META PROGRAMADA2]])</f>
        <v/>
      </c>
      <c r="R399" s="141">
        <v>1</v>
      </c>
      <c r="S399" s="339"/>
      <c r="T399" s="338" t="str">
        <f>IF(OR(Tabla3[[#This Row],[META PROGRAMADA3]]="",Tabla3[[#This Row],[META ALCANZADA3]]=""),"",Tabla3[[#This Row],[META ALCANZADA3]]/Tabla3[[#This Row],[META PROGRAMADA3]])</f>
        <v/>
      </c>
      <c r="U399" s="141">
        <v>1</v>
      </c>
      <c r="V399" s="339"/>
      <c r="W399" s="338" t="str">
        <f>IF(OR(Tabla3[[#This Row],[META PROGRAMADA4]]="",Tabla3[[#This Row],[META ALCANZADA4]]=""),"",Tabla3[[#This Row],[META ALCANZADA4]]/Tabla3[[#This Row],[META PROGRAMADA4]])</f>
        <v/>
      </c>
      <c r="X399" s="337">
        <f>SUM(Tabla3[[#This Row],[META PROGRAMADA]]+Tabla3[[#This Row],[META PROGRAMADA2]]+Tabla3[[#This Row],[META PROGRAMADA3]]+Tabla3[[#This Row],[META PROGRAMADA4]])</f>
        <v>3</v>
      </c>
      <c r="Y399" s="164"/>
      <c r="Z399" s="164"/>
      <c r="AA399" s="164"/>
      <c r="AB399" s="164"/>
      <c r="AC399" s="164"/>
      <c r="AD399" s="164"/>
      <c r="AE399" s="164"/>
      <c r="AF399" s="164"/>
      <c r="AG399" s="164"/>
      <c r="AH399" s="164"/>
      <c r="AI399" s="164"/>
      <c r="AJ399" s="164"/>
      <c r="AK399" s="164"/>
      <c r="AL399" s="164"/>
      <c r="AM399" s="164"/>
      <c r="AN399" s="164"/>
      <c r="AO399" s="164"/>
      <c r="AP399" s="164"/>
      <c r="AQ399" s="164"/>
      <c r="AR399" s="164"/>
      <c r="AS399" s="164"/>
      <c r="AT399" s="164"/>
      <c r="AU399" s="164"/>
      <c r="AV399" s="164"/>
      <c r="AW399" s="164"/>
      <c r="AX399" s="164"/>
      <c r="AY399" s="164"/>
      <c r="AZ399" s="164"/>
      <c r="BA399" s="164"/>
      <c r="BB399" s="164"/>
      <c r="BC399" s="164"/>
      <c r="BD399" s="164"/>
      <c r="BE399" s="164"/>
      <c r="BF399" s="164"/>
      <c r="BG399" s="164"/>
      <c r="BH399" s="164"/>
      <c r="BI399" s="164"/>
      <c r="BJ399" s="164"/>
      <c r="BK399" s="164"/>
      <c r="BL399" s="164"/>
      <c r="BM399" s="164"/>
      <c r="BN399" s="164"/>
      <c r="BO399" s="164"/>
    </row>
    <row r="400" spans="1:67" x14ac:dyDescent="0.2">
      <c r="A400" s="91"/>
      <c r="B400" s="92"/>
      <c r="C400" s="92"/>
      <c r="D400" s="92"/>
      <c r="E400" s="53"/>
      <c r="F400" s="53"/>
      <c r="G400" s="78"/>
      <c r="H400" s="53"/>
      <c r="I400" s="53"/>
      <c r="J400" s="53"/>
      <c r="K400" s="54"/>
      <c r="L400" s="54"/>
      <c r="M400" s="54"/>
      <c r="N400" s="54"/>
      <c r="O400" s="93"/>
      <c r="P400" s="93"/>
      <c r="Q400" s="94"/>
      <c r="R400" s="95"/>
      <c r="S400" s="95"/>
      <c r="T400" s="94"/>
      <c r="U400" s="95"/>
      <c r="V400" s="95"/>
      <c r="W400" s="94"/>
      <c r="X400" s="94"/>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row>
    <row r="401" spans="1:66" x14ac:dyDescent="0.2">
      <c r="A401" s="91"/>
      <c r="B401" s="92"/>
      <c r="C401" s="92"/>
      <c r="D401" s="92"/>
      <c r="E401" s="96"/>
      <c r="F401" s="96"/>
      <c r="G401" s="92"/>
      <c r="H401" s="96"/>
      <c r="I401" s="17"/>
      <c r="J401" s="17"/>
      <c r="K401" s="18"/>
      <c r="L401" s="18"/>
      <c r="M401" s="97"/>
      <c r="N401" s="97"/>
      <c r="O401" s="97"/>
      <c r="P401" s="97"/>
      <c r="Q401" s="98"/>
      <c r="R401" s="97"/>
      <c r="S401" s="97"/>
      <c r="T401" s="98"/>
      <c r="U401" s="97"/>
      <c r="V401" s="97"/>
      <c r="W401" s="98"/>
      <c r="X401" s="9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row>
    <row r="402" spans="1:66" x14ac:dyDescent="0.2">
      <c r="A402" s="91"/>
      <c r="B402" s="92"/>
      <c r="C402" s="92"/>
      <c r="D402" s="92"/>
      <c r="G402" s="8"/>
      <c r="H402" s="96"/>
      <c r="I402" s="17"/>
      <c r="J402" s="17"/>
      <c r="K402" s="18"/>
      <c r="L402" s="18"/>
      <c r="M402" s="97"/>
      <c r="N402" s="97"/>
      <c r="O402" s="97"/>
      <c r="P402" s="97"/>
      <c r="Q402" s="98"/>
      <c r="R402" s="97"/>
      <c r="S402" s="97"/>
      <c r="T402" s="98"/>
      <c r="U402" s="97"/>
      <c r="V402" s="97"/>
      <c r="W402" s="98"/>
      <c r="X402" s="9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row>
    <row r="403" spans="1:66" x14ac:dyDescent="0.2">
      <c r="A403" s="91"/>
      <c r="B403" s="92"/>
      <c r="C403" s="92"/>
      <c r="D403" s="92"/>
      <c r="H403" s="348" t="s">
        <v>295</v>
      </c>
      <c r="I403" s="348"/>
      <c r="J403" s="348"/>
      <c r="K403" s="73"/>
      <c r="L403" s="18"/>
      <c r="M403" s="345"/>
      <c r="N403" s="345"/>
      <c r="O403" s="97"/>
      <c r="P403" s="7"/>
      <c r="Q403" s="7"/>
      <c r="R403" s="345"/>
      <c r="S403" s="345"/>
      <c r="T403" s="98"/>
      <c r="U403" s="97"/>
      <c r="V403" s="97"/>
      <c r="W403" s="98"/>
      <c r="X403" s="9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row>
    <row r="404" spans="1:66" x14ac:dyDescent="0.2">
      <c r="A404" s="91"/>
      <c r="B404" s="92"/>
      <c r="C404" s="92"/>
      <c r="D404" s="92"/>
      <c r="H404" s="349" t="s">
        <v>296</v>
      </c>
      <c r="I404" s="349"/>
      <c r="J404" s="349"/>
      <c r="K404" s="74"/>
      <c r="L404" s="7"/>
      <c r="M404" s="344"/>
      <c r="N404" s="344"/>
      <c r="O404" s="7"/>
      <c r="P404" s="7"/>
      <c r="Q404" s="7"/>
      <c r="R404" s="344"/>
      <c r="S404" s="344"/>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row>
    <row r="405" spans="1:66" x14ac:dyDescent="0.2">
      <c r="A405" s="91"/>
      <c r="B405" s="92"/>
      <c r="C405" s="92"/>
      <c r="D405" s="92"/>
      <c r="H405" s="350" t="s">
        <v>297</v>
      </c>
      <c r="I405" s="350"/>
      <c r="J405" s="350"/>
      <c r="K405" s="74"/>
      <c r="L405" s="7"/>
      <c r="M405" s="344"/>
      <c r="N405" s="344"/>
      <c r="O405" s="7"/>
      <c r="P405" s="7"/>
      <c r="Q405" s="7"/>
      <c r="R405" s="344"/>
      <c r="S405" s="344"/>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row>
    <row r="406" spans="1:66" x14ac:dyDescent="0.2">
      <c r="I406" s="10"/>
      <c r="J406" s="10"/>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row>
    <row r="407" spans="1:66" x14ac:dyDescent="0.2">
      <c r="I407" s="10"/>
      <c r="J407" s="10"/>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row>
    <row r="408" spans="1:66" x14ac:dyDescent="0.2">
      <c r="I408" s="10"/>
      <c r="J408" s="10"/>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row>
    <row r="409" spans="1:66" x14ac:dyDescent="0.2">
      <c r="I409" s="10"/>
      <c r="J409" s="10"/>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row>
    <row r="410" spans="1:66" x14ac:dyDescent="0.2">
      <c r="I410" s="10"/>
      <c r="J410" s="10"/>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row>
    <row r="411" spans="1:66" x14ac:dyDescent="0.2">
      <c r="I411" s="10"/>
      <c r="J411" s="10"/>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row>
    <row r="412" spans="1:66" x14ac:dyDescent="0.2">
      <c r="I412" s="10"/>
      <c r="J412" s="10"/>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row>
    <row r="413" spans="1:66" x14ac:dyDescent="0.2">
      <c r="A413" s="8"/>
      <c r="B413" s="8"/>
      <c r="C413" s="8"/>
      <c r="D413" s="8"/>
      <c r="E413" s="8"/>
      <c r="F413" s="8"/>
      <c r="G413" s="8"/>
      <c r="I413" s="10"/>
      <c r="J413" s="10"/>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row>
    <row r="414" spans="1:66" x14ac:dyDescent="0.2">
      <c r="A414" s="8"/>
      <c r="B414" s="8"/>
      <c r="C414" s="8"/>
      <c r="D414" s="8"/>
      <c r="E414" s="8"/>
      <c r="F414" s="8"/>
      <c r="G414" s="8"/>
      <c r="I414" s="10"/>
      <c r="J414" s="10"/>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row>
    <row r="415" spans="1:66" x14ac:dyDescent="0.2">
      <c r="A415" s="8"/>
      <c r="B415" s="8"/>
      <c r="C415" s="8"/>
      <c r="D415" s="8"/>
      <c r="E415" s="8"/>
      <c r="F415" s="8"/>
      <c r="G415" s="8"/>
      <c r="I415" s="10"/>
      <c r="J415" s="10"/>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row>
    <row r="416" spans="1:66" x14ac:dyDescent="0.2">
      <c r="A416" s="8"/>
      <c r="B416" s="8"/>
      <c r="C416" s="8"/>
      <c r="D416" s="8"/>
      <c r="E416" s="8"/>
      <c r="F416" s="8"/>
      <c r="G416" s="8"/>
      <c r="I416" s="10"/>
      <c r="J416" s="10"/>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row>
    <row r="417" spans="1:66" x14ac:dyDescent="0.2">
      <c r="A417" s="8"/>
      <c r="B417" s="8"/>
      <c r="C417" s="8"/>
      <c r="D417" s="8"/>
      <c r="E417" s="8"/>
      <c r="F417" s="8"/>
      <c r="G417" s="8"/>
      <c r="I417" s="10"/>
      <c r="J417" s="10"/>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row>
    <row r="418" spans="1:66" x14ac:dyDescent="0.2">
      <c r="A418" s="8"/>
      <c r="B418" s="8"/>
      <c r="C418" s="8"/>
      <c r="D418" s="8"/>
      <c r="E418" s="8"/>
      <c r="F418" s="8"/>
      <c r="G418" s="8"/>
      <c r="I418" s="10"/>
      <c r="J418" s="10"/>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row>
    <row r="419" spans="1:66" x14ac:dyDescent="0.2">
      <c r="A419" s="8"/>
      <c r="B419" s="8"/>
      <c r="C419" s="8"/>
      <c r="D419" s="8"/>
      <c r="E419" s="8"/>
      <c r="F419" s="8"/>
      <c r="G419" s="8"/>
      <c r="I419" s="10"/>
      <c r="J419" s="10"/>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row>
    <row r="420" spans="1:66" x14ac:dyDescent="0.2">
      <c r="A420" s="8"/>
      <c r="B420" s="8"/>
      <c r="C420" s="8"/>
      <c r="D420" s="8"/>
      <c r="E420" s="8"/>
      <c r="F420" s="8"/>
      <c r="G420" s="8"/>
      <c r="I420" s="10"/>
      <c r="J420" s="10"/>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row>
    <row r="421" spans="1:66" x14ac:dyDescent="0.2">
      <c r="A421" s="8"/>
      <c r="B421" s="8"/>
      <c r="C421" s="8"/>
      <c r="D421" s="8"/>
      <c r="E421" s="8"/>
      <c r="F421" s="8"/>
      <c r="G421" s="8"/>
      <c r="I421" s="10"/>
      <c r="J421" s="10"/>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row>
    <row r="422" spans="1:66" x14ac:dyDescent="0.2">
      <c r="A422" s="8"/>
      <c r="B422" s="8"/>
      <c r="C422" s="8"/>
      <c r="D422" s="8"/>
      <c r="E422" s="8"/>
      <c r="F422" s="8"/>
      <c r="G422" s="8"/>
      <c r="I422" s="10"/>
      <c r="J422" s="10"/>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row>
    <row r="423" spans="1:66" x14ac:dyDescent="0.2">
      <c r="A423" s="8"/>
      <c r="B423" s="8"/>
      <c r="C423" s="8"/>
      <c r="D423" s="8"/>
      <c r="E423" s="8"/>
      <c r="F423" s="8"/>
      <c r="G423" s="8"/>
      <c r="I423" s="10"/>
      <c r="J423" s="10"/>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row>
    <row r="424" spans="1:66" x14ac:dyDescent="0.2">
      <c r="A424" s="8"/>
      <c r="B424" s="8"/>
      <c r="C424" s="8"/>
      <c r="D424" s="8"/>
      <c r="E424" s="8"/>
      <c r="F424" s="8"/>
      <c r="G424" s="8"/>
      <c r="I424" s="10"/>
      <c r="J424" s="10"/>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row>
    <row r="425" spans="1:66" x14ac:dyDescent="0.2">
      <c r="A425" s="8"/>
      <c r="B425" s="8"/>
      <c r="C425" s="8"/>
      <c r="D425" s="8"/>
      <c r="E425" s="8"/>
      <c r="F425" s="8"/>
      <c r="G425" s="8"/>
      <c r="I425" s="10"/>
      <c r="J425" s="10"/>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row>
    <row r="426" spans="1:66" x14ac:dyDescent="0.2">
      <c r="A426" s="8"/>
      <c r="B426" s="8"/>
      <c r="C426" s="8"/>
      <c r="D426" s="8"/>
      <c r="E426" s="8"/>
      <c r="F426" s="8"/>
      <c r="G426" s="8"/>
      <c r="I426" s="10"/>
      <c r="J426" s="10"/>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row>
    <row r="427" spans="1:66" x14ac:dyDescent="0.2">
      <c r="A427" s="8"/>
      <c r="B427" s="8"/>
      <c r="C427" s="8"/>
      <c r="D427" s="8"/>
      <c r="E427" s="8"/>
      <c r="F427" s="8"/>
      <c r="G427" s="8"/>
      <c r="I427" s="10"/>
      <c r="J427" s="10"/>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row>
    <row r="428" spans="1:66" x14ac:dyDescent="0.2">
      <c r="A428" s="8"/>
      <c r="B428" s="8"/>
      <c r="C428" s="8"/>
      <c r="D428" s="8"/>
      <c r="E428" s="8"/>
      <c r="F428" s="8"/>
      <c r="G428" s="8"/>
      <c r="I428" s="10"/>
      <c r="J428" s="10"/>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row>
    <row r="429" spans="1:66" x14ac:dyDescent="0.2">
      <c r="A429" s="8"/>
      <c r="B429" s="8"/>
      <c r="C429" s="8"/>
      <c r="D429" s="8"/>
      <c r="E429" s="8"/>
      <c r="F429" s="8"/>
      <c r="G429" s="8"/>
      <c r="I429" s="10"/>
      <c r="J429" s="10"/>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row>
    <row r="430" spans="1:66" x14ac:dyDescent="0.2">
      <c r="A430" s="8"/>
      <c r="B430" s="8"/>
      <c r="C430" s="8"/>
      <c r="D430" s="8"/>
      <c r="E430" s="8"/>
      <c r="F430" s="8"/>
      <c r="G430" s="8"/>
      <c r="I430" s="10"/>
      <c r="J430" s="10"/>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row>
    <row r="431" spans="1:66" x14ac:dyDescent="0.2">
      <c r="A431" s="8"/>
      <c r="B431" s="8"/>
      <c r="C431" s="8"/>
      <c r="D431" s="8"/>
      <c r="E431" s="8"/>
      <c r="F431" s="8"/>
      <c r="G431" s="8"/>
      <c r="I431" s="10"/>
      <c r="J431" s="10"/>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row>
    <row r="432" spans="1:66" x14ac:dyDescent="0.2">
      <c r="A432" s="8"/>
      <c r="B432" s="8"/>
      <c r="C432" s="8"/>
      <c r="D432" s="8"/>
      <c r="E432" s="8"/>
      <c r="F432" s="8"/>
      <c r="G432" s="8"/>
      <c r="I432" s="10"/>
      <c r="J432" s="10"/>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row>
    <row r="433" spans="1:66" x14ac:dyDescent="0.2">
      <c r="A433" s="8"/>
      <c r="B433" s="8"/>
      <c r="C433" s="8"/>
      <c r="D433" s="8"/>
      <c r="E433" s="8"/>
      <c r="F433" s="8"/>
      <c r="G433" s="8"/>
      <c r="I433" s="10"/>
      <c r="J433" s="10"/>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row>
    <row r="434" spans="1:66" x14ac:dyDescent="0.2">
      <c r="A434" s="8"/>
      <c r="B434" s="8"/>
      <c r="C434" s="8"/>
      <c r="D434" s="8"/>
      <c r="E434" s="8"/>
      <c r="F434" s="8"/>
      <c r="G434" s="8"/>
      <c r="I434" s="10"/>
      <c r="J434" s="10"/>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row>
    <row r="435" spans="1:66" x14ac:dyDescent="0.2">
      <c r="A435" s="8"/>
      <c r="B435" s="8"/>
      <c r="C435" s="8"/>
      <c r="D435" s="8"/>
      <c r="E435" s="8"/>
      <c r="F435" s="8"/>
      <c r="G435" s="8"/>
      <c r="I435" s="10"/>
      <c r="J435" s="10"/>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row>
    <row r="436" spans="1:66" x14ac:dyDescent="0.2">
      <c r="A436" s="8"/>
      <c r="B436" s="8"/>
      <c r="C436" s="8"/>
      <c r="D436" s="8"/>
      <c r="E436" s="8"/>
      <c r="F436" s="8"/>
      <c r="G436" s="8"/>
      <c r="I436" s="10"/>
      <c r="J436" s="10"/>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row>
    <row r="437" spans="1:66" x14ac:dyDescent="0.2">
      <c r="A437" s="8"/>
      <c r="B437" s="8"/>
      <c r="C437" s="8"/>
      <c r="D437" s="8"/>
      <c r="E437" s="8"/>
      <c r="F437" s="8"/>
      <c r="G437" s="8"/>
      <c r="I437" s="10"/>
      <c r="J437" s="10"/>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row>
    <row r="438" spans="1:66" x14ac:dyDescent="0.2">
      <c r="A438" s="8"/>
      <c r="B438" s="8"/>
      <c r="C438" s="8"/>
      <c r="D438" s="8"/>
      <c r="E438" s="8"/>
      <c r="F438" s="8"/>
      <c r="G438" s="8"/>
      <c r="I438" s="10"/>
      <c r="J438" s="10"/>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row>
    <row r="439" spans="1:66" x14ac:dyDescent="0.2">
      <c r="A439" s="8"/>
      <c r="B439" s="8"/>
      <c r="C439" s="8"/>
      <c r="D439" s="8"/>
      <c r="E439" s="8"/>
      <c r="F439" s="8"/>
      <c r="G439" s="8"/>
      <c r="I439" s="10"/>
      <c r="J439" s="10"/>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row>
    <row r="440" spans="1:66" x14ac:dyDescent="0.2">
      <c r="A440" s="8"/>
      <c r="B440" s="8"/>
      <c r="C440" s="8"/>
      <c r="D440" s="8"/>
      <c r="E440" s="8"/>
      <c r="F440" s="8"/>
      <c r="G440" s="8"/>
      <c r="I440" s="10"/>
      <c r="J440" s="10"/>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row>
    <row r="441" spans="1:66" x14ac:dyDescent="0.2">
      <c r="A441" s="8"/>
      <c r="B441" s="8"/>
      <c r="C441" s="8"/>
      <c r="D441" s="8"/>
      <c r="E441" s="8"/>
      <c r="F441" s="8"/>
      <c r="G441" s="8"/>
      <c r="I441" s="10"/>
      <c r="J441" s="10"/>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row>
    <row r="442" spans="1:66" x14ac:dyDescent="0.2">
      <c r="A442" s="8"/>
      <c r="B442" s="8"/>
      <c r="C442" s="8"/>
      <c r="D442" s="8"/>
      <c r="E442" s="8"/>
      <c r="F442" s="8"/>
      <c r="G442" s="8"/>
      <c r="I442" s="10"/>
      <c r="J442" s="10"/>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row>
    <row r="443" spans="1:66" x14ac:dyDescent="0.2">
      <c r="A443" s="8"/>
      <c r="B443" s="8"/>
      <c r="C443" s="8"/>
      <c r="D443" s="8"/>
      <c r="E443" s="8"/>
      <c r="F443" s="8"/>
      <c r="G443" s="8"/>
      <c r="I443" s="10"/>
      <c r="J443" s="10"/>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row>
    <row r="444" spans="1:66" x14ac:dyDescent="0.2">
      <c r="A444" s="8"/>
      <c r="B444" s="8"/>
      <c r="C444" s="8"/>
      <c r="D444" s="8"/>
      <c r="E444" s="8"/>
      <c r="F444" s="8"/>
      <c r="G444" s="8"/>
      <c r="I444" s="10"/>
      <c r="J444" s="10"/>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row>
    <row r="445" spans="1:66" x14ac:dyDescent="0.2">
      <c r="A445" s="8"/>
      <c r="B445" s="8"/>
      <c r="C445" s="8"/>
      <c r="D445" s="8"/>
      <c r="E445" s="8"/>
      <c r="F445" s="8"/>
      <c r="G445" s="8"/>
      <c r="I445" s="10"/>
      <c r="J445" s="10"/>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row>
    <row r="446" spans="1:66" x14ac:dyDescent="0.2">
      <c r="A446" s="8"/>
      <c r="B446" s="8"/>
      <c r="C446" s="8"/>
      <c r="D446" s="8"/>
      <c r="E446" s="8"/>
      <c r="F446" s="8"/>
      <c r="G446" s="8"/>
      <c r="I446" s="10"/>
      <c r="J446" s="10"/>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row>
    <row r="447" spans="1:66" x14ac:dyDescent="0.2">
      <c r="A447" s="8"/>
      <c r="B447" s="8"/>
      <c r="C447" s="8"/>
      <c r="D447" s="8"/>
      <c r="E447" s="8"/>
      <c r="F447" s="8"/>
      <c r="G447" s="8"/>
      <c r="I447" s="10"/>
      <c r="J447" s="10"/>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row>
    <row r="448" spans="1:66" x14ac:dyDescent="0.2">
      <c r="A448" s="8"/>
      <c r="B448" s="8"/>
      <c r="C448" s="8"/>
      <c r="D448" s="8"/>
      <c r="E448" s="8"/>
      <c r="F448" s="8"/>
      <c r="G448" s="8"/>
      <c r="I448" s="10"/>
      <c r="J448" s="10"/>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row>
    <row r="449" spans="1:66" x14ac:dyDescent="0.2">
      <c r="A449" s="8"/>
      <c r="B449" s="8"/>
      <c r="C449" s="8"/>
      <c r="D449" s="8"/>
      <c r="E449" s="8"/>
      <c r="F449" s="8"/>
      <c r="G449" s="8"/>
      <c r="I449" s="10"/>
      <c r="J449" s="10"/>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row>
    <row r="450" spans="1:66" x14ac:dyDescent="0.2">
      <c r="A450" s="8"/>
      <c r="B450" s="8"/>
      <c r="C450" s="8"/>
      <c r="D450" s="8"/>
      <c r="E450" s="8"/>
      <c r="F450" s="8"/>
      <c r="G450" s="8"/>
      <c r="I450" s="10"/>
      <c r="J450" s="10"/>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row>
    <row r="451" spans="1:66" x14ac:dyDescent="0.2">
      <c r="A451" s="8"/>
      <c r="B451" s="8"/>
      <c r="C451" s="8"/>
      <c r="D451" s="8"/>
      <c r="E451" s="8"/>
      <c r="F451" s="8"/>
      <c r="G451" s="8"/>
      <c r="I451" s="10"/>
      <c r="J451" s="10"/>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row>
    <row r="452" spans="1:66" x14ac:dyDescent="0.2">
      <c r="A452" s="8"/>
      <c r="B452" s="8"/>
      <c r="C452" s="8"/>
      <c r="D452" s="8"/>
      <c r="E452" s="8"/>
      <c r="F452" s="8"/>
      <c r="G452" s="8"/>
      <c r="I452" s="10"/>
      <c r="J452" s="10"/>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row>
    <row r="453" spans="1:66" x14ac:dyDescent="0.2">
      <c r="A453" s="8"/>
      <c r="B453" s="8"/>
      <c r="C453" s="8"/>
      <c r="D453" s="8"/>
      <c r="E453" s="8"/>
      <c r="F453" s="8"/>
      <c r="G453" s="8"/>
      <c r="I453" s="10"/>
      <c r="J453" s="10"/>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row>
    <row r="454" spans="1:66" x14ac:dyDescent="0.2">
      <c r="A454" s="8"/>
      <c r="B454" s="8"/>
      <c r="C454" s="8"/>
      <c r="D454" s="8"/>
      <c r="E454" s="8"/>
      <c r="F454" s="8"/>
      <c r="G454" s="8"/>
      <c r="I454" s="10"/>
      <c r="J454" s="10"/>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row>
    <row r="455" spans="1:66" x14ac:dyDescent="0.2">
      <c r="A455" s="8"/>
      <c r="B455" s="8"/>
      <c r="C455" s="8"/>
      <c r="D455" s="8"/>
      <c r="E455" s="8"/>
      <c r="F455" s="8"/>
      <c r="G455" s="8"/>
      <c r="I455" s="10"/>
      <c r="J455" s="10"/>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row>
    <row r="456" spans="1:66" x14ac:dyDescent="0.2">
      <c r="A456" s="8"/>
      <c r="B456" s="8"/>
      <c r="C456" s="8"/>
      <c r="D456" s="8"/>
      <c r="E456" s="8"/>
      <c r="F456" s="8"/>
      <c r="G456" s="8"/>
      <c r="I456" s="10"/>
      <c r="J456" s="10"/>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row>
    <row r="457" spans="1:66" x14ac:dyDescent="0.2">
      <c r="A457" s="8"/>
      <c r="B457" s="8"/>
      <c r="C457" s="8"/>
      <c r="D457" s="8"/>
      <c r="E457" s="8"/>
      <c r="F457" s="8"/>
      <c r="G457" s="8"/>
      <c r="I457" s="10"/>
      <c r="J457" s="10"/>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row>
    <row r="458" spans="1:66" x14ac:dyDescent="0.2">
      <c r="A458" s="8"/>
      <c r="B458" s="8"/>
      <c r="C458" s="8"/>
      <c r="D458" s="8"/>
      <c r="E458" s="8"/>
      <c r="F458" s="8"/>
      <c r="G458" s="8"/>
      <c r="I458" s="10"/>
      <c r="J458" s="10"/>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row>
    <row r="459" spans="1:66" x14ac:dyDescent="0.2">
      <c r="A459" s="8"/>
      <c r="B459" s="8"/>
      <c r="C459" s="8"/>
      <c r="D459" s="8"/>
      <c r="E459" s="8"/>
      <c r="F459" s="8"/>
      <c r="G459" s="8"/>
      <c r="I459" s="10"/>
      <c r="J459" s="10"/>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row>
    <row r="460" spans="1:66" x14ac:dyDescent="0.2">
      <c r="A460" s="8"/>
      <c r="B460" s="8"/>
      <c r="C460" s="8"/>
      <c r="D460" s="8"/>
      <c r="E460" s="8"/>
      <c r="F460" s="8"/>
      <c r="G460" s="8"/>
      <c r="I460" s="10"/>
      <c r="J460" s="10"/>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row>
    <row r="461" spans="1:66" x14ac:dyDescent="0.2">
      <c r="A461" s="8"/>
      <c r="B461" s="8"/>
      <c r="C461" s="8"/>
      <c r="D461" s="8"/>
      <c r="E461" s="8"/>
      <c r="F461" s="8"/>
      <c r="G461" s="8"/>
      <c r="I461" s="10"/>
      <c r="J461" s="10"/>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row>
    <row r="462" spans="1:66" x14ac:dyDescent="0.2">
      <c r="A462" s="8"/>
      <c r="B462" s="8"/>
      <c r="C462" s="8"/>
      <c r="D462" s="8"/>
      <c r="E462" s="8"/>
      <c r="F462" s="8"/>
      <c r="G462" s="8"/>
      <c r="I462" s="10"/>
      <c r="J462" s="10"/>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row>
    <row r="463" spans="1:66" x14ac:dyDescent="0.2">
      <c r="A463" s="8"/>
      <c r="B463" s="8"/>
      <c r="C463" s="8"/>
      <c r="D463" s="8"/>
      <c r="E463" s="8"/>
      <c r="F463" s="8"/>
      <c r="G463" s="8"/>
      <c r="I463" s="10"/>
      <c r="J463" s="10"/>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row>
    <row r="464" spans="1:66" x14ac:dyDescent="0.2">
      <c r="A464" s="8"/>
      <c r="B464" s="8"/>
      <c r="C464" s="8"/>
      <c r="D464" s="8"/>
      <c r="E464" s="8"/>
      <c r="F464" s="8"/>
      <c r="G464" s="8"/>
      <c r="I464" s="10"/>
      <c r="J464" s="10"/>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row>
    <row r="999" spans="1:71" s="11" customFormat="1" ht="12.75" hidden="1" customHeight="1" x14ac:dyDescent="0.2">
      <c r="A999" s="9"/>
      <c r="B999" s="9"/>
      <c r="C999" s="9"/>
      <c r="D999" s="9"/>
      <c r="F999" s="75"/>
      <c r="G999" s="9"/>
      <c r="H999" s="8"/>
      <c r="I999" s="8"/>
      <c r="J999" s="8"/>
      <c r="K999" s="8"/>
      <c r="L999" s="8"/>
      <c r="M999" s="8"/>
      <c r="N999" s="8"/>
      <c r="O999" s="8"/>
      <c r="P999" s="8"/>
      <c r="Q999" s="8"/>
      <c r="R999" s="8"/>
      <c r="S999" s="8"/>
      <c r="T999" s="8"/>
      <c r="U999" s="8"/>
      <c r="V999" s="8"/>
      <c r="W999" s="8"/>
      <c r="X999" s="8"/>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8"/>
      <c r="BP999" s="8"/>
      <c r="BQ999" s="8"/>
      <c r="BR999" s="8"/>
      <c r="BS999" s="8"/>
    </row>
    <row r="1000" spans="1:71" s="11" customFormat="1" ht="12.75" hidden="1" customHeight="1" x14ac:dyDescent="0.2">
      <c r="A1000" s="9"/>
      <c r="B1000" s="9"/>
      <c r="C1000" s="9"/>
      <c r="D1000" s="9"/>
      <c r="F1000" s="75"/>
      <c r="G1000" s="9"/>
      <c r="H1000" s="8"/>
      <c r="I1000" s="8"/>
      <c r="J1000" s="8"/>
      <c r="K1000" s="8"/>
      <c r="L1000" s="8"/>
      <c r="M1000" s="8"/>
      <c r="N1000" s="8"/>
      <c r="O1000" s="8"/>
      <c r="P1000" s="8"/>
      <c r="Q1000" s="8"/>
      <c r="R1000" s="8"/>
      <c r="S1000" s="8"/>
      <c r="T1000" s="8"/>
      <c r="U1000" s="8"/>
      <c r="V1000" s="8"/>
      <c r="W1000" s="8"/>
      <c r="X1000" s="8"/>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8"/>
      <c r="BP1000" s="8"/>
      <c r="BQ1000" s="8"/>
      <c r="BR1000" s="8"/>
      <c r="BS1000" s="8"/>
    </row>
    <row r="1001" spans="1:71" s="11" customFormat="1" ht="12.75" hidden="1" customHeight="1" x14ac:dyDescent="0.2">
      <c r="A1001" s="9"/>
      <c r="B1001" s="9"/>
      <c r="C1001" s="9"/>
      <c r="D1001" s="9"/>
      <c r="F1001" s="75"/>
      <c r="G1001" s="9"/>
      <c r="H1001" s="8"/>
      <c r="I1001" s="8"/>
      <c r="J1001" s="8"/>
      <c r="K1001" s="8"/>
      <c r="L1001" s="8"/>
      <c r="M1001" s="8"/>
      <c r="N1001" s="8"/>
      <c r="O1001" s="8"/>
      <c r="P1001" s="8"/>
      <c r="Q1001" s="8"/>
      <c r="R1001" s="8"/>
      <c r="S1001" s="8"/>
      <c r="T1001" s="8"/>
      <c r="U1001" s="8"/>
      <c r="V1001" s="8"/>
      <c r="W1001" s="8"/>
      <c r="X1001" s="8"/>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8"/>
      <c r="BP1001" s="8"/>
      <c r="BQ1001" s="8"/>
      <c r="BR1001" s="8"/>
      <c r="BS1001" s="8"/>
    </row>
    <row r="1002" spans="1:71" s="11" customFormat="1" ht="12.75" hidden="1" customHeight="1" x14ac:dyDescent="0.2">
      <c r="A1002" s="9"/>
      <c r="B1002" s="9"/>
      <c r="C1002" s="9"/>
      <c r="D1002" s="9"/>
      <c r="F1002" s="75"/>
      <c r="G1002" s="9"/>
      <c r="H1002" s="8"/>
      <c r="I1002" s="8"/>
      <c r="J1002" s="8"/>
      <c r="K1002" s="8"/>
      <c r="L1002" s="8"/>
      <c r="M1002" s="8"/>
      <c r="N1002" s="8"/>
      <c r="O1002" s="8"/>
      <c r="P1002" s="8"/>
      <c r="Q1002" s="8"/>
      <c r="R1002" s="8"/>
      <c r="S1002" s="8"/>
      <c r="T1002" s="8"/>
      <c r="U1002" s="8"/>
      <c r="V1002" s="8"/>
      <c r="W1002" s="8"/>
      <c r="X1002" s="8"/>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8"/>
      <c r="BP1002" s="8"/>
      <c r="BQ1002" s="8"/>
      <c r="BR1002" s="8"/>
      <c r="BS1002" s="8"/>
    </row>
    <row r="1003" spans="1:71" s="11" customFormat="1" ht="12.75" hidden="1" customHeight="1" x14ac:dyDescent="0.2">
      <c r="A1003" s="9"/>
      <c r="B1003" s="9"/>
      <c r="C1003" s="9"/>
      <c r="D1003" s="9"/>
      <c r="F1003" s="75"/>
      <c r="G1003" s="9"/>
      <c r="H1003" s="8"/>
      <c r="I1003" s="8"/>
      <c r="J1003" s="8"/>
      <c r="K1003" s="8"/>
      <c r="L1003" s="8"/>
      <c r="M1003" s="8"/>
      <c r="N1003" s="8"/>
      <c r="O1003" s="8"/>
      <c r="P1003" s="8"/>
      <c r="Q1003" s="8"/>
      <c r="R1003" s="8"/>
      <c r="S1003" s="8"/>
      <c r="T1003" s="8"/>
      <c r="U1003" s="8"/>
      <c r="V1003" s="8"/>
      <c r="W1003" s="8"/>
      <c r="X1003" s="8"/>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8"/>
      <c r="BP1003" s="8"/>
      <c r="BQ1003" s="8"/>
      <c r="BR1003" s="8"/>
      <c r="BS1003" s="8"/>
    </row>
    <row r="1004" spans="1:71" s="11" customFormat="1" ht="12.75" hidden="1" customHeight="1" x14ac:dyDescent="0.2">
      <c r="A1004" s="9"/>
      <c r="B1004" s="9"/>
      <c r="C1004" s="9"/>
      <c r="D1004" s="9"/>
      <c r="F1004" s="75"/>
      <c r="G1004" s="9"/>
      <c r="H1004" s="8"/>
      <c r="I1004" s="8"/>
      <c r="J1004" s="8"/>
      <c r="K1004" s="8"/>
      <c r="L1004" s="8"/>
      <c r="M1004" s="8"/>
      <c r="N1004" s="8"/>
      <c r="O1004" s="8"/>
      <c r="P1004" s="8"/>
      <c r="Q1004" s="8"/>
      <c r="R1004" s="8"/>
      <c r="S1004" s="8"/>
      <c r="T1004" s="8"/>
      <c r="U1004" s="8"/>
      <c r="V1004" s="8"/>
      <c r="W1004" s="8"/>
      <c r="X1004" s="8"/>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8"/>
      <c r="BP1004" s="8"/>
      <c r="BQ1004" s="8"/>
      <c r="BR1004" s="8"/>
      <c r="BS1004" s="8"/>
    </row>
    <row r="1005" spans="1:71" s="11" customFormat="1" ht="12.75" hidden="1" customHeight="1" x14ac:dyDescent="0.2">
      <c r="A1005" s="9"/>
      <c r="B1005" s="9"/>
      <c r="C1005" s="9"/>
      <c r="D1005" s="9"/>
      <c r="F1005" s="75"/>
      <c r="G1005" s="9"/>
      <c r="H1005" s="8"/>
      <c r="I1005" s="8"/>
      <c r="J1005" s="8"/>
      <c r="K1005" s="8"/>
      <c r="L1005" s="8"/>
      <c r="M1005" s="8"/>
      <c r="N1005" s="8"/>
      <c r="O1005" s="8"/>
      <c r="P1005" s="8"/>
      <c r="Q1005" s="8"/>
      <c r="R1005" s="8"/>
      <c r="S1005" s="8"/>
      <c r="T1005" s="8"/>
      <c r="U1005" s="8"/>
      <c r="V1005" s="8"/>
      <c r="W1005" s="8"/>
      <c r="X1005" s="8"/>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8"/>
      <c r="BP1005" s="8"/>
      <c r="BQ1005" s="8"/>
      <c r="BR1005" s="8"/>
      <c r="BS1005" s="8"/>
    </row>
    <row r="1006" spans="1:71" s="11" customFormat="1" ht="12.75" hidden="1" customHeight="1" x14ac:dyDescent="0.2">
      <c r="A1006" s="9"/>
      <c r="B1006" s="9"/>
      <c r="C1006" s="9"/>
      <c r="D1006" s="9"/>
      <c r="F1006" s="75"/>
      <c r="G1006" s="9"/>
      <c r="H1006" s="8"/>
      <c r="I1006" s="8"/>
      <c r="J1006" s="8"/>
      <c r="K1006" s="8"/>
      <c r="L1006" s="8"/>
      <c r="M1006" s="8"/>
      <c r="N1006" s="8"/>
      <c r="O1006" s="8"/>
      <c r="P1006" s="8"/>
      <c r="Q1006" s="8"/>
      <c r="R1006" s="8"/>
      <c r="S1006" s="8"/>
      <c r="T1006" s="8"/>
      <c r="U1006" s="8"/>
      <c r="V1006" s="8"/>
      <c r="W1006" s="8"/>
      <c r="X1006" s="8"/>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8"/>
      <c r="BP1006" s="8"/>
      <c r="BQ1006" s="8"/>
      <c r="BR1006" s="8"/>
      <c r="BS1006" s="8"/>
    </row>
    <row r="1007" spans="1:71" s="11" customFormat="1" ht="12.75" hidden="1" customHeight="1" x14ac:dyDescent="0.2">
      <c r="A1007" s="9"/>
      <c r="B1007" s="9"/>
      <c r="C1007" s="9"/>
      <c r="D1007" s="9"/>
      <c r="F1007" s="75"/>
      <c r="G1007" s="9"/>
      <c r="H1007" s="8"/>
      <c r="I1007" s="8"/>
      <c r="J1007" s="8"/>
      <c r="K1007" s="8"/>
      <c r="L1007" s="8"/>
      <c r="M1007" s="8"/>
      <c r="N1007" s="8"/>
      <c r="O1007" s="8"/>
      <c r="P1007" s="8"/>
      <c r="Q1007" s="8"/>
      <c r="R1007" s="8"/>
      <c r="S1007" s="8"/>
      <c r="T1007" s="8"/>
      <c r="U1007" s="8"/>
      <c r="V1007" s="8"/>
      <c r="W1007" s="8"/>
      <c r="X1007" s="8"/>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8"/>
      <c r="BP1007" s="8"/>
      <c r="BQ1007" s="8"/>
      <c r="BR1007" s="8"/>
      <c r="BS1007" s="8"/>
    </row>
    <row r="1008" spans="1:71" s="11" customFormat="1" ht="12.75" hidden="1" customHeight="1" x14ac:dyDescent="0.2">
      <c r="A1008" s="9"/>
      <c r="B1008" s="9"/>
      <c r="C1008" s="9"/>
      <c r="D1008" s="9"/>
      <c r="F1008" s="75"/>
      <c r="G1008" s="9"/>
      <c r="H1008" s="8"/>
      <c r="I1008" s="8"/>
      <c r="J1008" s="8"/>
      <c r="K1008" s="8"/>
      <c r="L1008" s="8"/>
      <c r="M1008" s="8"/>
      <c r="N1008" s="8"/>
      <c r="O1008" s="8"/>
      <c r="P1008" s="8"/>
      <c r="Q1008" s="8"/>
      <c r="R1008" s="8"/>
      <c r="S1008" s="8"/>
      <c r="T1008" s="8"/>
      <c r="U1008" s="8"/>
      <c r="V1008" s="8"/>
      <c r="W1008" s="8"/>
      <c r="X1008" s="8"/>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8"/>
      <c r="BP1008" s="8"/>
      <c r="BQ1008" s="8"/>
      <c r="BR1008" s="8"/>
      <c r="BS1008" s="8"/>
    </row>
    <row r="1009" spans="1:71" s="11" customFormat="1" ht="12.75" hidden="1" customHeight="1" x14ac:dyDescent="0.2">
      <c r="A1009" s="9"/>
      <c r="B1009" s="9"/>
      <c r="C1009" s="9"/>
      <c r="D1009" s="9"/>
      <c r="F1009" s="75"/>
      <c r="G1009" s="9"/>
      <c r="H1009" s="8"/>
      <c r="I1009" s="8"/>
      <c r="J1009" s="8"/>
      <c r="K1009" s="8"/>
      <c r="L1009" s="8"/>
      <c r="M1009" s="8"/>
      <c r="N1009" s="8"/>
      <c r="O1009" s="8"/>
      <c r="P1009" s="8"/>
      <c r="Q1009" s="8"/>
      <c r="R1009" s="8"/>
      <c r="S1009" s="8"/>
      <c r="T1009" s="8"/>
      <c r="U1009" s="8"/>
      <c r="V1009" s="8"/>
      <c r="W1009" s="8"/>
      <c r="X1009" s="8"/>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8"/>
      <c r="BP1009" s="8"/>
      <c r="BQ1009" s="8"/>
      <c r="BR1009" s="8"/>
      <c r="BS1009" s="8"/>
    </row>
    <row r="1010" spans="1:71" s="11" customFormat="1" ht="12.75" hidden="1" customHeight="1" x14ac:dyDescent="0.2">
      <c r="A1010" s="9"/>
      <c r="B1010" s="9"/>
      <c r="C1010" s="9"/>
      <c r="D1010" s="9"/>
      <c r="F1010" s="75"/>
      <c r="G1010" s="9"/>
      <c r="H1010" s="8"/>
      <c r="I1010" s="8"/>
      <c r="J1010" s="8"/>
      <c r="K1010" s="8"/>
      <c r="L1010" s="8"/>
      <c r="M1010" s="8"/>
      <c r="N1010" s="8"/>
      <c r="O1010" s="8"/>
      <c r="P1010" s="8"/>
      <c r="Q1010" s="8"/>
      <c r="R1010" s="8"/>
      <c r="S1010" s="8"/>
      <c r="T1010" s="8"/>
      <c r="U1010" s="8"/>
      <c r="V1010" s="8"/>
      <c r="W1010" s="8"/>
      <c r="X1010" s="8"/>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8"/>
      <c r="BP1010" s="8"/>
      <c r="BQ1010" s="8"/>
      <c r="BR1010" s="8"/>
      <c r="BS1010" s="8"/>
    </row>
    <row r="1011" spans="1:71" s="11" customFormat="1" ht="12.75" hidden="1" customHeight="1" x14ac:dyDescent="0.2">
      <c r="A1011" s="9"/>
      <c r="B1011" s="9"/>
      <c r="C1011" s="9"/>
      <c r="D1011" s="9"/>
      <c r="F1011" s="75"/>
      <c r="G1011" s="9"/>
      <c r="H1011" s="8"/>
      <c r="I1011" s="8"/>
      <c r="J1011" s="8"/>
      <c r="K1011" s="8"/>
      <c r="L1011" s="8"/>
      <c r="M1011" s="8"/>
      <c r="N1011" s="8"/>
      <c r="O1011" s="8"/>
      <c r="P1011" s="8"/>
      <c r="Q1011" s="8"/>
      <c r="R1011" s="8"/>
      <c r="S1011" s="8"/>
      <c r="T1011" s="8"/>
      <c r="U1011" s="8"/>
      <c r="V1011" s="8"/>
      <c r="W1011" s="8"/>
      <c r="X1011" s="8"/>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8"/>
      <c r="BP1011" s="8"/>
      <c r="BQ1011" s="8"/>
      <c r="BR1011" s="8"/>
      <c r="BS1011" s="8"/>
    </row>
    <row r="1012" spans="1:71" s="11" customFormat="1" ht="12.75" hidden="1" customHeight="1" x14ac:dyDescent="0.2">
      <c r="A1012" s="9"/>
      <c r="B1012" s="9"/>
      <c r="C1012" s="9"/>
      <c r="D1012" s="9"/>
      <c r="F1012" s="75"/>
      <c r="G1012" s="9"/>
      <c r="H1012" s="8"/>
      <c r="I1012" s="8"/>
      <c r="J1012" s="8"/>
      <c r="K1012" s="8"/>
      <c r="L1012" s="8"/>
      <c r="M1012" s="8"/>
      <c r="N1012" s="8"/>
      <c r="O1012" s="8"/>
      <c r="P1012" s="8"/>
      <c r="Q1012" s="8"/>
      <c r="R1012" s="8"/>
      <c r="S1012" s="8"/>
      <c r="T1012" s="8"/>
      <c r="U1012" s="8"/>
      <c r="V1012" s="8"/>
      <c r="W1012" s="8"/>
      <c r="X1012" s="8"/>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8"/>
      <c r="BP1012" s="8"/>
      <c r="BQ1012" s="8"/>
      <c r="BR1012" s="8"/>
      <c r="BS1012" s="8"/>
    </row>
    <row r="1013" spans="1:71" s="11" customFormat="1" ht="12.75" hidden="1" customHeight="1" x14ac:dyDescent="0.2">
      <c r="A1013" s="9"/>
      <c r="B1013" s="9"/>
      <c r="C1013" s="9"/>
      <c r="D1013" s="9"/>
      <c r="F1013" s="75"/>
      <c r="G1013" s="9"/>
      <c r="H1013" s="8"/>
      <c r="I1013" s="8"/>
      <c r="J1013" s="8"/>
      <c r="K1013" s="8"/>
      <c r="L1013" s="8"/>
      <c r="M1013" s="8"/>
      <c r="N1013" s="8"/>
      <c r="O1013" s="8"/>
      <c r="P1013" s="8"/>
      <c r="Q1013" s="8"/>
      <c r="R1013" s="8"/>
      <c r="S1013" s="8"/>
      <c r="T1013" s="8"/>
      <c r="U1013" s="8"/>
      <c r="V1013" s="8"/>
      <c r="W1013" s="8"/>
      <c r="X1013" s="8"/>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8"/>
      <c r="BP1013" s="8"/>
      <c r="BQ1013" s="8"/>
      <c r="BR1013" s="8"/>
      <c r="BS1013" s="8"/>
    </row>
    <row r="1014" spans="1:71" s="11" customFormat="1" ht="12.75" hidden="1" customHeight="1" x14ac:dyDescent="0.2">
      <c r="A1014" s="9"/>
      <c r="B1014" s="9"/>
      <c r="C1014" s="9"/>
      <c r="D1014" s="9"/>
      <c r="F1014" s="75"/>
      <c r="G1014" s="9"/>
      <c r="H1014" s="8"/>
      <c r="I1014" s="8"/>
      <c r="J1014" s="8"/>
      <c r="K1014" s="8"/>
      <c r="L1014" s="8"/>
      <c r="M1014" s="8"/>
      <c r="N1014" s="8"/>
      <c r="O1014" s="8"/>
      <c r="P1014" s="8"/>
      <c r="Q1014" s="8"/>
      <c r="R1014" s="8"/>
      <c r="S1014" s="8"/>
      <c r="T1014" s="8"/>
      <c r="U1014" s="8"/>
      <c r="V1014" s="8"/>
      <c r="W1014" s="8"/>
      <c r="X1014" s="8"/>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8"/>
      <c r="BP1014" s="8"/>
      <c r="BQ1014" s="8"/>
      <c r="BR1014" s="8"/>
      <c r="BS1014" s="8"/>
    </row>
    <row r="1015" spans="1:71" s="11" customFormat="1" ht="12.75" hidden="1" customHeight="1" x14ac:dyDescent="0.2">
      <c r="A1015" s="9"/>
      <c r="B1015" s="9"/>
      <c r="C1015" s="9"/>
      <c r="D1015" s="9"/>
      <c r="F1015" s="75"/>
      <c r="G1015" s="9"/>
      <c r="H1015" s="8"/>
      <c r="I1015" s="8"/>
      <c r="J1015" s="8"/>
      <c r="K1015" s="8"/>
      <c r="L1015" s="8"/>
      <c r="M1015" s="8"/>
      <c r="N1015" s="8"/>
      <c r="O1015" s="8"/>
      <c r="P1015" s="8"/>
      <c r="Q1015" s="8"/>
      <c r="R1015" s="8"/>
      <c r="S1015" s="8"/>
      <c r="T1015" s="8"/>
      <c r="U1015" s="8"/>
      <c r="V1015" s="8"/>
      <c r="W1015" s="8"/>
      <c r="X1015" s="8"/>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8"/>
      <c r="BP1015" s="8"/>
      <c r="BQ1015" s="8"/>
      <c r="BR1015" s="8"/>
      <c r="BS1015" s="8"/>
    </row>
    <row r="1016" spans="1:71" s="11" customFormat="1" ht="12.75" hidden="1" customHeight="1" x14ac:dyDescent="0.2">
      <c r="A1016" s="9"/>
      <c r="B1016" s="9"/>
      <c r="C1016" s="9"/>
      <c r="D1016" s="9"/>
      <c r="F1016" s="75"/>
      <c r="G1016" s="9"/>
      <c r="H1016" s="8"/>
      <c r="I1016" s="8"/>
      <c r="J1016" s="8"/>
      <c r="K1016" s="8"/>
      <c r="L1016" s="8"/>
      <c r="M1016" s="8"/>
      <c r="N1016" s="8"/>
      <c r="O1016" s="8"/>
      <c r="P1016" s="8"/>
      <c r="Q1016" s="8"/>
      <c r="R1016" s="8"/>
      <c r="S1016" s="8"/>
      <c r="T1016" s="8"/>
      <c r="U1016" s="8"/>
      <c r="V1016" s="8"/>
      <c r="W1016" s="8"/>
      <c r="X1016" s="8"/>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8"/>
      <c r="BP1016" s="8"/>
      <c r="BQ1016" s="8"/>
      <c r="BR1016" s="8"/>
      <c r="BS1016" s="8"/>
    </row>
    <row r="1017" spans="1:71" s="11" customFormat="1" ht="12.75" hidden="1" customHeight="1" x14ac:dyDescent="0.2">
      <c r="A1017" s="9"/>
      <c r="B1017" s="9"/>
      <c r="C1017" s="9"/>
      <c r="D1017" s="9"/>
      <c r="F1017" s="75"/>
      <c r="G1017" s="9"/>
      <c r="H1017" s="8"/>
      <c r="I1017" s="8"/>
      <c r="J1017" s="8"/>
      <c r="K1017" s="8"/>
      <c r="L1017" s="8"/>
      <c r="M1017" s="8"/>
      <c r="N1017" s="8"/>
      <c r="O1017" s="8"/>
      <c r="P1017" s="8"/>
      <c r="Q1017" s="8"/>
      <c r="R1017" s="8"/>
      <c r="S1017" s="8"/>
      <c r="T1017" s="8"/>
      <c r="U1017" s="8"/>
      <c r="V1017" s="8"/>
      <c r="W1017" s="8"/>
      <c r="X1017" s="8"/>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8"/>
      <c r="BP1017" s="8"/>
      <c r="BQ1017" s="8"/>
      <c r="BR1017" s="8"/>
      <c r="BS1017" s="8"/>
    </row>
    <row r="1018" spans="1:71" s="11" customFormat="1" ht="12.75" hidden="1" customHeight="1" x14ac:dyDescent="0.2">
      <c r="A1018" s="9"/>
      <c r="B1018" s="9"/>
      <c r="C1018" s="9"/>
      <c r="D1018" s="9"/>
      <c r="F1018" s="75"/>
      <c r="G1018" s="9"/>
      <c r="H1018" s="8"/>
      <c r="I1018" s="8"/>
      <c r="J1018" s="8"/>
      <c r="K1018" s="8"/>
      <c r="L1018" s="8"/>
      <c r="M1018" s="8"/>
      <c r="N1018" s="8"/>
      <c r="O1018" s="8"/>
      <c r="P1018" s="8"/>
      <c r="Q1018" s="8"/>
      <c r="R1018" s="8"/>
      <c r="S1018" s="8"/>
      <c r="T1018" s="8"/>
      <c r="U1018" s="8"/>
      <c r="V1018" s="8"/>
      <c r="W1018" s="8"/>
      <c r="X1018" s="8"/>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8"/>
      <c r="BP1018" s="8"/>
      <c r="BQ1018" s="8"/>
      <c r="BR1018" s="8"/>
      <c r="BS1018" s="8"/>
    </row>
    <row r="1019" spans="1:71" s="11" customFormat="1" ht="12.75" hidden="1" customHeight="1" x14ac:dyDescent="0.2">
      <c r="A1019" s="9"/>
      <c r="B1019" s="9"/>
      <c r="C1019" s="9"/>
      <c r="D1019" s="9"/>
      <c r="F1019" s="75"/>
      <c r="G1019" s="9"/>
      <c r="H1019" s="8"/>
      <c r="I1019" s="8"/>
      <c r="J1019" s="8"/>
      <c r="K1019" s="8"/>
      <c r="L1019" s="8"/>
      <c r="M1019" s="8"/>
      <c r="N1019" s="8"/>
      <c r="O1019" s="8"/>
      <c r="P1019" s="8"/>
      <c r="Q1019" s="8"/>
      <c r="R1019" s="8"/>
      <c r="S1019" s="8"/>
      <c r="T1019" s="8"/>
      <c r="U1019" s="8"/>
      <c r="V1019" s="8"/>
      <c r="W1019" s="8"/>
      <c r="X1019" s="8"/>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8"/>
      <c r="BP1019" s="8"/>
      <c r="BQ1019" s="8"/>
      <c r="BR1019" s="8"/>
      <c r="BS1019" s="8"/>
    </row>
    <row r="1020" spans="1:71" s="11" customFormat="1" ht="12.75" hidden="1" customHeight="1" x14ac:dyDescent="0.2">
      <c r="A1020" s="9"/>
      <c r="B1020" s="9"/>
      <c r="C1020" s="9"/>
      <c r="D1020" s="9"/>
      <c r="F1020" s="75"/>
      <c r="G1020" s="9"/>
      <c r="H1020" s="8"/>
      <c r="I1020" s="8"/>
      <c r="J1020" s="8"/>
      <c r="K1020" s="8"/>
      <c r="L1020" s="8"/>
      <c r="M1020" s="8"/>
      <c r="N1020" s="8"/>
      <c r="O1020" s="8"/>
      <c r="P1020" s="8"/>
      <c r="Q1020" s="8"/>
      <c r="R1020" s="8"/>
      <c r="S1020" s="8"/>
      <c r="T1020" s="8"/>
      <c r="U1020" s="8"/>
      <c r="V1020" s="8"/>
      <c r="W1020" s="8"/>
      <c r="X1020" s="8"/>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8"/>
      <c r="BP1020" s="8"/>
      <c r="BQ1020" s="8"/>
      <c r="BR1020" s="8"/>
      <c r="BS1020" s="8"/>
    </row>
    <row r="1021" spans="1:71" s="11" customFormat="1" ht="12.75" hidden="1" customHeight="1" x14ac:dyDescent="0.2">
      <c r="A1021" s="9"/>
      <c r="B1021" s="9"/>
      <c r="C1021" s="9"/>
      <c r="D1021" s="9"/>
      <c r="F1021" s="75"/>
      <c r="G1021" s="9"/>
      <c r="H1021" s="8"/>
      <c r="I1021" s="8"/>
      <c r="J1021" s="8"/>
      <c r="K1021" s="8"/>
      <c r="L1021" s="8"/>
      <c r="M1021" s="8"/>
      <c r="N1021" s="8"/>
      <c r="O1021" s="8"/>
      <c r="P1021" s="8"/>
      <c r="Q1021" s="8"/>
      <c r="R1021" s="8"/>
      <c r="S1021" s="8"/>
      <c r="T1021" s="8"/>
      <c r="U1021" s="8"/>
      <c r="V1021" s="8"/>
      <c r="W1021" s="8"/>
      <c r="X1021" s="8"/>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8"/>
      <c r="BP1021" s="8"/>
      <c r="BQ1021" s="8"/>
      <c r="BR1021" s="8"/>
      <c r="BS1021" s="8"/>
    </row>
    <row r="1022" spans="1:71" s="11" customFormat="1" ht="12.75" hidden="1" customHeight="1" x14ac:dyDescent="0.2">
      <c r="A1022" s="9"/>
      <c r="B1022" s="9"/>
      <c r="C1022" s="9"/>
      <c r="D1022" s="9"/>
      <c r="F1022" s="75"/>
      <c r="G1022" s="9"/>
      <c r="H1022" s="8"/>
      <c r="I1022" s="8"/>
      <c r="J1022" s="8"/>
      <c r="K1022" s="8"/>
      <c r="L1022" s="8"/>
      <c r="M1022" s="8"/>
      <c r="N1022" s="8"/>
      <c r="O1022" s="8"/>
      <c r="P1022" s="8"/>
      <c r="Q1022" s="8"/>
      <c r="R1022" s="8"/>
      <c r="S1022" s="8"/>
      <c r="T1022" s="8"/>
      <c r="U1022" s="8"/>
      <c r="V1022" s="8"/>
      <c r="W1022" s="8"/>
      <c r="X1022" s="8"/>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8"/>
      <c r="BP1022" s="8"/>
      <c r="BQ1022" s="8"/>
      <c r="BR1022" s="8"/>
      <c r="BS1022" s="8"/>
    </row>
    <row r="1023" spans="1:71" s="11" customFormat="1" ht="26.25" hidden="1" customHeight="1" x14ac:dyDescent="0.2">
      <c r="A1023" s="9"/>
      <c r="B1023" s="9"/>
      <c r="C1023" s="9"/>
      <c r="D1023" s="9"/>
      <c r="F1023" s="75"/>
      <c r="G1023" s="9"/>
      <c r="H1023" s="8"/>
      <c r="I1023" s="8"/>
      <c r="J1023" s="8"/>
      <c r="K1023" s="8"/>
      <c r="L1023" s="8"/>
      <c r="M1023" s="8"/>
      <c r="N1023" s="8"/>
      <c r="O1023" s="8"/>
      <c r="P1023" s="8"/>
      <c r="Q1023" s="8"/>
      <c r="R1023" s="8"/>
      <c r="S1023" s="8"/>
      <c r="T1023" s="8"/>
      <c r="U1023" s="8"/>
      <c r="V1023" s="8"/>
      <c r="W1023" s="8"/>
      <c r="X1023" s="8"/>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8"/>
      <c r="BP1023" s="8"/>
      <c r="BQ1023" s="8"/>
      <c r="BR1023" s="8"/>
      <c r="BS1023" s="8"/>
    </row>
    <row r="1024" spans="1:71" s="11" customFormat="1" ht="12.75" hidden="1" customHeight="1" x14ac:dyDescent="0.2">
      <c r="A1024" s="9"/>
      <c r="B1024" s="9"/>
      <c r="C1024" s="9"/>
      <c r="D1024" s="9"/>
      <c r="F1024" s="75"/>
      <c r="G1024" s="9"/>
      <c r="H1024" s="8"/>
      <c r="I1024" s="8"/>
      <c r="J1024" s="8"/>
      <c r="K1024" s="8"/>
      <c r="L1024" s="8"/>
      <c r="M1024" s="8"/>
      <c r="N1024" s="8"/>
      <c r="O1024" s="8"/>
      <c r="P1024" s="8"/>
      <c r="Q1024" s="8"/>
      <c r="R1024" s="8"/>
      <c r="S1024" s="8"/>
      <c r="T1024" s="8"/>
      <c r="U1024" s="8"/>
      <c r="V1024" s="8"/>
      <c r="W1024" s="8"/>
      <c r="X1024" s="8"/>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8"/>
      <c r="BP1024" s="8"/>
      <c r="BQ1024" s="8"/>
      <c r="BR1024" s="8"/>
      <c r="BS1024" s="8"/>
    </row>
    <row r="1025" spans="1:71" s="11" customFormat="1" ht="12.75" hidden="1" customHeight="1" x14ac:dyDescent="0.2">
      <c r="A1025" s="9"/>
      <c r="B1025" s="9"/>
      <c r="C1025" s="9"/>
      <c r="D1025" s="9"/>
      <c r="F1025" s="75"/>
      <c r="G1025" s="9"/>
      <c r="H1025" s="8"/>
      <c r="I1025" s="8"/>
      <c r="J1025" s="8"/>
      <c r="K1025" s="8"/>
      <c r="L1025" s="8"/>
      <c r="M1025" s="8"/>
      <c r="N1025" s="8"/>
      <c r="O1025" s="8"/>
      <c r="P1025" s="8"/>
      <c r="Q1025" s="8"/>
      <c r="R1025" s="8"/>
      <c r="S1025" s="8"/>
      <c r="T1025" s="8"/>
      <c r="U1025" s="8"/>
      <c r="V1025" s="8"/>
      <c r="W1025" s="8"/>
      <c r="X1025" s="8"/>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8"/>
      <c r="BP1025" s="8"/>
      <c r="BQ1025" s="8"/>
      <c r="BR1025" s="8"/>
      <c r="BS1025" s="8"/>
    </row>
    <row r="1026" spans="1:71" s="11" customFormat="1" ht="12.75" hidden="1" customHeight="1" x14ac:dyDescent="0.2">
      <c r="A1026" s="9"/>
      <c r="B1026" s="9"/>
      <c r="C1026" s="9"/>
      <c r="D1026" s="9"/>
      <c r="F1026" s="75"/>
      <c r="G1026" s="9"/>
      <c r="H1026" s="8"/>
      <c r="I1026" s="8"/>
      <c r="J1026" s="8"/>
      <c r="K1026" s="8"/>
      <c r="L1026" s="8"/>
      <c r="M1026" s="8"/>
      <c r="N1026" s="8"/>
      <c r="O1026" s="8"/>
      <c r="P1026" s="8"/>
      <c r="Q1026" s="8"/>
      <c r="R1026" s="8"/>
      <c r="S1026" s="8"/>
      <c r="T1026" s="8"/>
      <c r="U1026" s="8"/>
      <c r="V1026" s="8"/>
      <c r="W1026" s="8"/>
      <c r="X1026" s="8"/>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8"/>
      <c r="BP1026" s="8"/>
      <c r="BQ1026" s="8"/>
      <c r="BR1026" s="8"/>
      <c r="BS1026" s="8"/>
    </row>
    <row r="1128" spans="1:66" x14ac:dyDescent="0.2">
      <c r="A1128" s="12"/>
      <c r="B1128" s="12"/>
      <c r="C1128" s="48"/>
      <c r="D1128" s="48"/>
      <c r="G1128" s="7"/>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row>
    <row r="1129" spans="1:66" x14ac:dyDescent="0.2">
      <c r="A1129" s="13"/>
      <c r="B1129" s="13"/>
      <c r="C1129" s="34"/>
      <c r="D1129" s="34"/>
      <c r="G1129" s="34"/>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row>
    <row r="1130" spans="1:66" x14ac:dyDescent="0.2">
      <c r="A1130" s="14"/>
      <c r="B1130" s="14"/>
      <c r="C1130" s="34"/>
      <c r="D1130" s="34"/>
      <c r="G1130" s="34"/>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row>
    <row r="1131" spans="1:66" x14ac:dyDescent="0.2">
      <c r="A1131" s="14"/>
      <c r="B1131" s="14"/>
      <c r="C1131" s="34"/>
      <c r="D1131" s="34"/>
      <c r="G1131" s="34"/>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row>
    <row r="1132" spans="1:66" x14ac:dyDescent="0.2">
      <c r="A1132" s="14"/>
      <c r="B1132" s="14"/>
      <c r="C1132" s="34"/>
      <c r="D1132" s="34"/>
      <c r="G1132" s="34"/>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row>
    <row r="1133" spans="1:66" x14ac:dyDescent="0.2">
      <c r="A1133" s="14"/>
      <c r="B1133" s="14"/>
      <c r="C1133" s="34"/>
      <c r="D1133" s="34"/>
      <c r="G1133" s="34"/>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row>
    <row r="1134" spans="1:66" x14ac:dyDescent="0.2">
      <c r="G1134" s="34"/>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row>
    <row r="1135" spans="1:66" x14ac:dyDescent="0.2">
      <c r="G1135" s="34"/>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row>
    <row r="1136" spans="1:66" x14ac:dyDescent="0.2">
      <c r="G1136" s="34"/>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row>
    <row r="1137" spans="1:66" x14ac:dyDescent="0.2">
      <c r="G1137" s="34"/>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row>
    <row r="1138" spans="1:66" x14ac:dyDescent="0.2">
      <c r="G1138" s="35"/>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row>
    <row r="1139" spans="1:66" x14ac:dyDescent="0.2">
      <c r="G1139" s="34"/>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row>
    <row r="1140" spans="1:66" x14ac:dyDescent="0.2">
      <c r="G1140" s="34"/>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row>
    <row r="1141" spans="1:66" x14ac:dyDescent="0.2">
      <c r="G1141" s="34"/>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row>
    <row r="1142" spans="1:66" x14ac:dyDescent="0.2">
      <c r="G1142" s="34"/>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row>
    <row r="1143" spans="1:66" x14ac:dyDescent="0.2">
      <c r="G1143" s="35"/>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row>
    <row r="1144" spans="1:66" x14ac:dyDescent="0.2">
      <c r="G1144" s="34"/>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row>
    <row r="1145" spans="1:66" x14ac:dyDescent="0.2">
      <c r="G1145" s="34"/>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row>
    <row r="1146" spans="1:66" x14ac:dyDescent="0.2">
      <c r="G1146" s="34"/>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row>
    <row r="1147" spans="1:66" x14ac:dyDescent="0.2">
      <c r="G1147" s="34"/>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row>
    <row r="1148" spans="1:66" x14ac:dyDescent="0.2">
      <c r="G1148" s="35"/>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row>
    <row r="1149" spans="1:66" x14ac:dyDescent="0.2">
      <c r="A1149" s="8"/>
      <c r="B1149" s="8"/>
      <c r="C1149" s="8"/>
      <c r="D1149" s="8"/>
      <c r="E1149" s="8"/>
      <c r="F1149" s="8"/>
      <c r="G1149" s="34"/>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row>
    <row r="1150" spans="1:66" x14ac:dyDescent="0.2">
      <c r="A1150" s="8"/>
      <c r="B1150" s="8"/>
      <c r="C1150" s="8"/>
      <c r="D1150" s="8"/>
      <c r="E1150" s="8"/>
      <c r="F1150" s="8"/>
      <c r="G1150" s="34"/>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row>
    <row r="1151" spans="1:66" x14ac:dyDescent="0.2">
      <c r="A1151" s="8"/>
      <c r="B1151" s="8"/>
      <c r="C1151" s="8"/>
      <c r="D1151" s="8"/>
      <c r="E1151" s="8"/>
      <c r="F1151" s="8"/>
      <c r="G1151" s="35"/>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row>
    <row r="1152" spans="1:66" x14ac:dyDescent="0.2">
      <c r="A1152" s="8"/>
      <c r="B1152" s="8"/>
      <c r="C1152" s="8"/>
      <c r="D1152" s="8"/>
      <c r="E1152" s="8"/>
      <c r="F1152" s="8"/>
      <c r="G1152" s="35"/>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row>
  </sheetData>
  <sheetProtection formatCells="0" formatColumns="0" formatRows="0" insertColumns="0" insertRows="0" insertHyperlinks="0" deleteColumns="0" deleteRows="0" selectLockedCells="1" sort="0" autoFilter="0" pivotTables="0"/>
  <dataConsolidate/>
  <mergeCells count="27">
    <mergeCell ref="U12:W12"/>
    <mergeCell ref="R12:T12"/>
    <mergeCell ref="O12:Q12"/>
    <mergeCell ref="L12:N12"/>
    <mergeCell ref="A8:B9"/>
    <mergeCell ref="F8:G9"/>
    <mergeCell ref="A6:B6"/>
    <mergeCell ref="M6:X6"/>
    <mergeCell ref="C6:H6"/>
    <mergeCell ref="K6:L6"/>
    <mergeCell ref="T1:X4"/>
    <mergeCell ref="B3:P3"/>
    <mergeCell ref="B4:P4"/>
    <mergeCell ref="Q3:S3"/>
    <mergeCell ref="Q4:S4"/>
    <mergeCell ref="A1:S1"/>
    <mergeCell ref="A2:S2"/>
    <mergeCell ref="M405:N405"/>
    <mergeCell ref="R403:S403"/>
    <mergeCell ref="R404:S404"/>
    <mergeCell ref="A12:K12"/>
    <mergeCell ref="R405:S405"/>
    <mergeCell ref="H403:J403"/>
    <mergeCell ref="H404:J404"/>
    <mergeCell ref="H405:J405"/>
    <mergeCell ref="M404:N404"/>
    <mergeCell ref="M403:N403"/>
  </mergeCells>
  <phoneticPr fontId="10" type="noConversion"/>
  <dataValidations xWindow="564" yWindow="436" count="14">
    <dataValidation type="list" allowBlank="1" showInputMessage="1" showErrorMessage="1" sqref="G401">
      <formula1>INI</formula1>
    </dataValidation>
    <dataValidation type="custom" allowBlank="1" showInputMessage="1" showErrorMessage="1" sqref="B400:D405 H98:H99 G118 G147:G148 G173:G178 H107:H112 G114:H114 G133:G137 H43:H45 G47:H47 H102 G151:H165 G172:H172 H229 G14:H16 G79:H82 G125:H126 H62:H67 G66:G71 G68:H68 G104:H104 G19:H30 G141:G142 H127:H150 G123:H123 H69:H78 H231:H254 G229:G254 H221 G270:H399">
      <formula1>VLOOKUP(B14,consol,2,)</formula1>
    </dataValidation>
    <dataValidation allowBlank="1" showInputMessage="1" showErrorMessage="1" promptTitle="Solo para reportar avances" prompt="Colocar la fecha de reporte de avances parciales durante la vigencia" sqref="F8"/>
    <dataValidation type="list" allowBlank="1" showInputMessage="1" showErrorMessage="1" sqref="J400">
      <formula1>ubica</formula1>
    </dataValidation>
    <dataValidation type="list" allowBlank="1" showInputMessage="1" showErrorMessage="1" sqref="B7:D7 B10:D10">
      <formula1>vision</formula1>
    </dataValidation>
    <dataValidation type="list" allowBlank="1" showInputMessage="1" showErrorMessage="1" sqref="C198 C213:C214 C206 F198:F218 C208 A198:B218 C217:C218 C203">
      <formula1>#REF!</formula1>
    </dataValidation>
    <dataValidation type="list" allowBlank="1" showInputMessage="1" showErrorMessage="1" sqref="B17:B18">
      <formula1>ELEMENTO</formula1>
    </dataValidation>
    <dataValidation type="list" allowBlank="1" showInputMessage="1" showErrorMessage="1" sqref="A17:A18">
      <formula1>RAMA</formula1>
    </dataValidation>
    <dataValidation type="list" allowBlank="1" showInputMessage="1" showErrorMessage="1" sqref="G119:G120 G204">
      <formula1>INDICADOR</formula1>
    </dataValidation>
    <dataValidation allowBlank="1" showInputMessage="1" showErrorMessage="1" sqref="C81"/>
    <dataValidation type="list" allowBlank="1" showInputMessage="1" showErrorMessage="1" sqref="E401:F401">
      <formula1>PR</formula1>
    </dataValidation>
    <dataValidation type="list" allowBlank="1" showInputMessage="1" showErrorMessage="1" sqref="E400:F400">
      <formula1>procesos</formula1>
    </dataValidation>
    <dataValidation allowBlank="1" showInputMessage="1" showErrorMessage="1" error="POR FAVOR ELIJA UNA DE LAS 25 _x000a_METAS ESTRATEGICAS " prompt="Elija una de las 25 metas Estratégicas del IDU" sqref="E406:F65657"/>
    <dataValidation allowBlank="1" showErrorMessage="1" sqref="A13:X13"/>
  </dataValidations>
  <printOptions horizontalCentered="1"/>
  <pageMargins left="0.39370078740157483" right="0.39370078740157483" top="0.74803149606299213" bottom="0.82677165354330717" header="0.27559055118110237" footer="0.47244094488188981"/>
  <pageSetup scale="37" orientation="landscape" horizontalDpi="1200" verticalDpi="1200" r:id="rId1"/>
  <headerFooter>
    <oddFooter>&amp;L&amp;9Formato: FO-AC-07 Versión: 2&amp;C&amp;9Página &amp;P&amp;R&amp;9Vo. Bo.:</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xWindow="564" yWindow="436" count="29">
        <x14:dataValidation type="list" allowBlank="1" showInputMessage="1" showErrorMessage="1">
          <x14:formula1>
            <xm:f>PARAMETROS!$J$3:$J$14</xm:f>
          </x14:formula1>
          <xm:sqref>J9 D9</xm:sqref>
        </x14:dataValidation>
        <x14:dataValidation type="list" allowBlank="1" showInputMessage="1" showErrorMessage="1">
          <x14:formula1>
            <xm:f>PARAMETROS!$I$3:$I$24</xm:f>
          </x14:formula1>
          <xm:sqref>J198:J202 J204:J218</xm:sqref>
        </x14:dataValidation>
        <x14:dataValidation type="list" allowBlank="1" showInputMessage="1" showErrorMessage="1">
          <x14:formula1>
            <xm:f>[9]Parametros!#REF!</xm:f>
          </x14:formula1>
          <xm:sqref>C156 C186 C269 C179:C182 C190:C192 A156 C316 A86:B94 C86:C93 A191:A197 F194 F196:F197 A97:A104 C194:C197 J157 B190:B197 B38:B42 A31:A42 B32 B34 B36 B179:B180 C31:F42 D86:F94 C310:D310 C323:D323 J86:J89 J84 J75 J93 J122 J203 J270 J277:J282 F181:F192 A179:A189 J179:J197</xm:sqref>
        </x14:dataValidation>
        <x14:dataValidation type="list" allowBlank="1" showInputMessage="1" showErrorMessage="1">
          <x14:formula1>
            <xm:f>[8]PARAMETROS!#REF!</xm:f>
          </x14:formula1>
          <xm:sqref>B187:C187 C219:C221 C267 C193 B188:B189 F219:F228 A219:B228 C223:C228</xm:sqref>
        </x14:dataValidation>
        <x14:dataValidation type="list" allowBlank="1" showInputMessage="1" showErrorMessage="1">
          <x14:formula1>
            <xm:f>[3]PARAMETROS!#REF!</xm:f>
          </x14:formula1>
          <xm:sqref>A68:F71 A46:F49 D281 D289 D303 D312 D317 D320 D332 D337 J219:J228</xm:sqref>
        </x14:dataValidation>
        <x14:dataValidation type="list" allowBlank="1" showInputMessage="1" showErrorMessage="1">
          <x14:formula1>
            <xm:f>[10]PARAMETROS!#REF!</xm:f>
          </x14:formula1>
          <xm:sqref>C229:C233 D301 D307 D229:F239 C235:C239 A229:B239 J229:J239</xm:sqref>
        </x14:dataValidation>
        <x14:dataValidation type="list" allowBlank="1" showInputMessage="1" showErrorMessage="1">
          <x14:formula1>
            <xm:f>[11]PARAMETROS!#REF!</xm:f>
          </x14:formula1>
          <xm:sqref>J242:J254 J85 A240:B254 C240:C255 C215:C216 C209:C212 C207 C205 C199:C202 C184 C268 A270:F275 D240:F254 D300 D308 D328 J271:J275 J94 J328:J339</xm:sqref>
        </x14:dataValidation>
        <x14:dataValidation type="list" allowBlank="1" showInputMessage="1" showErrorMessage="1">
          <x14:formula1>
            <xm:f>[12]Parametros!#REF!</xm:f>
          </x14:formula1>
          <xm:sqref>C256:C260 J46:J61 C50:C59 J255:J269 A255:B269 A50:B61 C263:C266 D50:F61 D288 D279 D297 D321 D335 E255:F269 D255:D257 D259:D269 D302 D306</xm:sqref>
        </x14:dataValidation>
        <x14:dataValidation type="list" allowBlank="1" showInputMessage="1" showErrorMessage="1">
          <x14:formula1>
            <xm:f>[13]PARAMETROS!#REF!</xm:f>
          </x14:formula1>
          <xm:sqref>C183 C151:C154 A151:A154 B151:B157 J151:J155 D151:F157 D282 D285 D305 D315 D325 D338</xm:sqref>
        </x14:dataValidation>
        <x14:dataValidation type="list" allowBlank="1" showInputMessage="1" showErrorMessage="1">
          <x14:formula1>
            <xm:f>[14]PARAMETROS!#REF!</xm:f>
          </x14:formula1>
          <xm:sqref>J158:J165 A158:E165 F158:F163 B166:B171 B173 B277:B283 B297:B303 D286 B305:B338</xm:sqref>
        </x14:dataValidation>
        <x14:dataValidation type="list" allowBlank="1" showInputMessage="1" showErrorMessage="1">
          <x14:formula1>
            <xm:f>[15]PARAMETROS!#REF!</xm:f>
          </x14:formula1>
          <xm:sqref>C188:C189 C222 C234 C261 A138:F142 J138:J142</xm:sqref>
        </x14:dataValidation>
        <x14:dataValidation type="list" allowBlank="1" showInputMessage="1" showErrorMessage="1">
          <x14:formula1>
            <xm:f>[16]Parametros!#REF!</xm:f>
          </x14:formula1>
          <xm:sqref>J105:J114 A105:F114</xm:sqref>
        </x14:dataValidation>
        <x14:dataValidation type="list" allowBlank="1" showInputMessage="1" showErrorMessage="1">
          <x14:formula1>
            <xm:f>[5]PARAMETROS!#REF!</xm:f>
          </x14:formula1>
          <xm:sqref>C147:C149 A143:B150 J143:J150 D143:F150 D278 D295 D331</xm:sqref>
        </x14:dataValidation>
        <x14:dataValidation type="list" allowBlank="1" showInputMessage="1" showErrorMessage="1">
          <x14:formula1>
            <xm:f>[17]Parametros!#REF!</xm:f>
          </x14:formula1>
          <xm:sqref>C115:C117 A121:F121</xm:sqref>
        </x14:dataValidation>
        <x14:dataValidation type="list" allowBlank="1" showInputMessage="1" showErrorMessage="1">
          <x14:formula1>
            <xm:f>[18]PARAMETROS!#REF!</xm:f>
          </x14:formula1>
          <xm:sqref>D115:F117 A115:B117 A118:F120 D336 A122:F126 D293 J115:J117 J121 J123:J126</xm:sqref>
        </x14:dataValidation>
        <x14:dataValidation type="list" allowBlank="1" showInputMessage="1" showErrorMessage="1">
          <x14:formula1>
            <xm:f>[19]PARAMETROS!#REF!</xm:f>
          </x14:formula1>
          <xm:sqref>C185 A83:C85</xm:sqref>
        </x14:dataValidation>
        <x14:dataValidation type="list" allowBlank="1" showInputMessage="1" showErrorMessage="1">
          <x14:formula1>
            <xm:f>[20]PARAMETROS!#REF!</xm:f>
          </x14:formula1>
          <xm:sqref>C79:C80 C82 A79:B82 J79:J82 J96 D79:F85 D294</xm:sqref>
        </x14:dataValidation>
        <x14:dataValidation type="list" allowBlank="1" showInputMessage="1" showErrorMessage="1">
          <x14:formula1>
            <xm:f>[21]PARAMETROS!#REF!</xm:f>
          </x14:formula1>
          <xm:sqref>I127 J127:J128 I129:I131 J132:J137 I133:I134 A127:F137</xm:sqref>
        </x14:dataValidation>
        <x14:dataValidation type="list" allowBlank="1" showInputMessage="1" showErrorMessage="1">
          <x14:formula1>
            <xm:f>[22]PARAMETROS!#REF!</xm:f>
          </x14:formula1>
          <xm:sqref>J14 A14:F14 J340:J399 A340:B399</xm:sqref>
        </x14:dataValidation>
        <x14:dataValidation type="list" allowBlank="1" showInputMessage="1" showErrorMessage="1">
          <x14:formula1>
            <xm:f>[23]PARAMETROS!#REF!</xm:f>
          </x14:formula1>
          <xm:sqref>J26:J30 A26:B30 C26 C28:C30 C157 A155 A157 D26:F30 D298 D309 D322</xm:sqref>
        </x14:dataValidation>
        <x14:dataValidation type="list" allowBlank="1" showInputMessage="1" showErrorMessage="1">
          <x14:formula1>
            <xm:f>[24]PARAMETROS!#REF!</xm:f>
          </x14:formula1>
          <xm:sqref>J15 A15:B16 B181:B186 C16:F18 D15:F15</xm:sqref>
        </x14:dataValidation>
        <x14:dataValidation type="list" allowBlank="1" showInputMessage="1" showErrorMessage="1">
          <x14:formula1>
            <xm:f>[25]PARAMETROS!#REF!</xm:f>
          </x14:formula1>
          <xm:sqref>C155 C27 B31 B33 B35 B37 D324 A19:F25 J19:J25 B339</xm:sqref>
        </x14:dataValidation>
        <x14:dataValidation type="list" allowBlank="1" showInputMessage="1" showErrorMessage="1">
          <x14:formula1>
            <xm:f>[26]PARAMETROS!#REF!</xm:f>
          </x14:formula1>
          <xm:sqref>A43:B45 C43 J156 J31:J45 D43:F45 A72:F78 D333 D291 D304 D313 D319 J72:J74 J76:J78</xm:sqref>
        </x14:dataValidation>
        <x14:dataValidation type="list" allowBlank="1" showInputMessage="1" showErrorMessage="1">
          <x14:formula1>
            <xm:f>[2]PARAMETROS!#REF!</xm:f>
          </x14:formula1>
          <xm:sqref>J173:J178 B174:B178 J97:J104 A173:A178 B276 B304:C304 D276 D283:D284 C173:F178 C328:C399 C327:D327 B284:B296 E276:E302 J283:J296 D280 D296 C314:D314 C318:D318 D334 C324:C326 C319:C322 C315 C276:C303 C311:C313 C317 J276 B97:F104 D382 D352 A276:A339 E304:E339 F276:F339 C305:C309</xm:sqref>
        </x14:dataValidation>
        <x14:dataValidation type="list" allowBlank="1" showInputMessage="1" showErrorMessage="1">
          <x14:formula1>
            <xm:f>[27]PARAMETROS!#REF!</xm:f>
          </x14:formula1>
          <xm:sqref>J95</xm:sqref>
        </x14:dataValidation>
        <x14:dataValidation type="list" allowBlank="1" showInputMessage="1" showErrorMessage="1">
          <x14:formula1>
            <xm:f>[28]PARAMETROS!#REF!</xm:f>
          </x14:formula1>
          <xm:sqref>J62:J67 A62:F67</xm:sqref>
        </x14:dataValidation>
        <x14:dataValidation type="list" allowBlank="1" showInputMessage="1" showErrorMessage="1">
          <x14:formula1>
            <xm:f>PARAMETROS!$E$3:$E$37</xm:f>
          </x14:formula1>
          <xm:sqref>D329:D330 D258 D277 D316 D290 D299 D326 D311 D383:D399 D339:D351 D353:D381 D179:D228</xm:sqref>
        </x14:dataValidation>
        <x14:dataValidation type="list" allowBlank="1" showInputMessage="1" showErrorMessage="1">
          <x14:formula1>
            <xm:f>[7]PARAMETROS!#REF!</xm:f>
          </x14:formula1>
          <xm:sqref>A95:F96 D292</xm:sqref>
        </x14:dataValidation>
        <x14:dataValidation type="list" allowBlank="1" showInputMessage="1" showErrorMessage="1">
          <x14:formula1>
            <xm:f>PARAMETROS!$G$3:$G$35</xm:f>
          </x14:formula1>
          <xm:sqref>E179:E228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779"/>
  <sheetViews>
    <sheetView showGridLines="0" view="pageBreakPreview" zoomScaleNormal="85" zoomScaleSheetLayoutView="100" zoomScalePageLayoutView="70" workbookViewId="0">
      <selection activeCell="A2" sqref="A2:S2"/>
    </sheetView>
  </sheetViews>
  <sheetFormatPr baseColWidth="10" defaultColWidth="10.85546875" defaultRowHeight="12.75" x14ac:dyDescent="0.2"/>
  <cols>
    <col min="1" max="1" width="20.140625" style="9" customWidth="1"/>
    <col min="2" max="2" width="16.28515625" style="9" customWidth="1"/>
    <col min="3" max="4" width="22.42578125" style="9" customWidth="1"/>
    <col min="5" max="5" width="17.28515625" style="11" customWidth="1"/>
    <col min="6" max="6" width="11.5703125" style="11" customWidth="1"/>
    <col min="7" max="7" width="19" style="9" customWidth="1"/>
    <col min="8" max="8" width="13.85546875" style="8" customWidth="1"/>
    <col min="9" max="9" width="12.140625" style="8" hidden="1" customWidth="1"/>
    <col min="10" max="10" width="13.5703125" style="8" customWidth="1"/>
    <col min="11" max="11" width="14.85546875" style="8" customWidth="1"/>
    <col min="12" max="12" width="12.140625" style="8" customWidth="1"/>
    <col min="13" max="13" width="10.42578125" style="8" customWidth="1"/>
    <col min="14" max="14" width="7.42578125" style="8" customWidth="1"/>
    <col min="15" max="15" width="12.140625" style="8" customWidth="1"/>
    <col min="16" max="16" width="10.42578125" style="8" customWidth="1"/>
    <col min="17" max="17" width="7.140625" style="8" customWidth="1"/>
    <col min="18" max="18" width="11.85546875" style="8" customWidth="1"/>
    <col min="19" max="19" width="10.7109375" style="8" customWidth="1"/>
    <col min="20" max="20" width="7.5703125" style="8" customWidth="1"/>
    <col min="21" max="21" width="12" style="8" customWidth="1"/>
    <col min="22" max="22" width="10.85546875" style="8" customWidth="1"/>
    <col min="23" max="23" width="7.28515625" style="8" customWidth="1"/>
    <col min="24" max="66" width="10.85546875" style="7"/>
    <col min="67" max="16384" width="10.85546875" style="8"/>
  </cols>
  <sheetData>
    <row r="1" spans="1:74" ht="16.5" customHeight="1" x14ac:dyDescent="0.2">
      <c r="A1" s="359" t="s">
        <v>0</v>
      </c>
      <c r="B1" s="360"/>
      <c r="C1" s="360"/>
      <c r="D1" s="360"/>
      <c r="E1" s="360"/>
      <c r="F1" s="360"/>
      <c r="G1" s="360"/>
      <c r="H1" s="360"/>
      <c r="I1" s="360"/>
      <c r="J1" s="360"/>
      <c r="K1" s="360"/>
      <c r="L1" s="360"/>
      <c r="M1" s="360"/>
      <c r="N1" s="360"/>
      <c r="O1" s="360"/>
      <c r="P1" s="360"/>
      <c r="Q1" s="360"/>
      <c r="R1" s="360"/>
      <c r="S1" s="361"/>
      <c r="T1" s="358"/>
      <c r="U1" s="358"/>
      <c r="V1" s="358"/>
      <c r="W1" s="358"/>
      <c r="X1" s="358"/>
      <c r="Y1" s="31"/>
      <c r="Z1" s="31"/>
      <c r="AA1" s="31"/>
      <c r="AB1" s="31"/>
      <c r="AC1" s="31"/>
      <c r="AD1" s="31"/>
      <c r="AE1" s="31"/>
      <c r="BO1" s="7"/>
      <c r="BP1" s="7"/>
      <c r="BQ1" s="7"/>
      <c r="BR1" s="7"/>
      <c r="BS1" s="7"/>
      <c r="BT1" s="7"/>
      <c r="BU1" s="7"/>
      <c r="BV1" s="7"/>
    </row>
    <row r="2" spans="1:74" ht="18" customHeight="1" x14ac:dyDescent="0.2">
      <c r="A2" s="362" t="s">
        <v>19</v>
      </c>
      <c r="B2" s="363"/>
      <c r="C2" s="363"/>
      <c r="D2" s="363"/>
      <c r="E2" s="363"/>
      <c r="F2" s="363"/>
      <c r="G2" s="363"/>
      <c r="H2" s="363"/>
      <c r="I2" s="363"/>
      <c r="J2" s="363"/>
      <c r="K2" s="363"/>
      <c r="L2" s="363"/>
      <c r="M2" s="363"/>
      <c r="N2" s="363"/>
      <c r="O2" s="363"/>
      <c r="P2" s="363"/>
      <c r="Q2" s="363"/>
      <c r="R2" s="363"/>
      <c r="S2" s="364"/>
      <c r="T2" s="358"/>
      <c r="U2" s="358"/>
      <c r="V2" s="358"/>
      <c r="W2" s="358"/>
      <c r="X2" s="358"/>
      <c r="Y2" s="31"/>
      <c r="Z2" s="31"/>
      <c r="AA2" s="31"/>
      <c r="AB2" s="31"/>
      <c r="AC2" s="31"/>
      <c r="AD2" s="31"/>
      <c r="AE2" s="31"/>
      <c r="BO2" s="7"/>
      <c r="BP2" s="7"/>
      <c r="BQ2" s="7"/>
      <c r="BR2" s="7"/>
      <c r="BS2" s="7"/>
      <c r="BT2" s="7"/>
      <c r="BU2" s="7"/>
      <c r="BV2" s="7"/>
    </row>
    <row r="3" spans="1:74" ht="17.25" customHeight="1" x14ac:dyDescent="0.2">
      <c r="A3" s="76" t="s">
        <v>1</v>
      </c>
      <c r="B3" s="359" t="s">
        <v>2</v>
      </c>
      <c r="C3" s="360"/>
      <c r="D3" s="360"/>
      <c r="E3" s="360"/>
      <c r="F3" s="360"/>
      <c r="G3" s="360"/>
      <c r="H3" s="360"/>
      <c r="I3" s="360"/>
      <c r="J3" s="360"/>
      <c r="K3" s="360"/>
      <c r="L3" s="360"/>
      <c r="M3" s="360"/>
      <c r="N3" s="360"/>
      <c r="O3" s="360"/>
      <c r="P3" s="361"/>
      <c r="Q3" s="365" t="s">
        <v>3</v>
      </c>
      <c r="R3" s="365"/>
      <c r="S3" s="365"/>
      <c r="T3" s="358"/>
      <c r="U3" s="358"/>
      <c r="V3" s="358"/>
      <c r="W3" s="358"/>
      <c r="X3" s="358"/>
      <c r="Y3" s="31"/>
      <c r="Z3" s="31"/>
      <c r="AA3" s="31"/>
      <c r="AB3" s="31"/>
      <c r="AC3" s="31"/>
      <c r="AD3" s="31"/>
      <c r="AE3" s="31"/>
      <c r="BO3" s="7"/>
      <c r="BP3" s="7"/>
      <c r="BQ3" s="7"/>
      <c r="BR3" s="7"/>
      <c r="BS3" s="7"/>
      <c r="BT3" s="7"/>
      <c r="BU3" s="7"/>
      <c r="BV3" s="7"/>
    </row>
    <row r="4" spans="1:74" ht="12.75" customHeight="1" x14ac:dyDescent="0.2">
      <c r="A4" s="36" t="s">
        <v>24</v>
      </c>
      <c r="B4" s="362" t="s">
        <v>17</v>
      </c>
      <c r="C4" s="363"/>
      <c r="D4" s="363"/>
      <c r="E4" s="363"/>
      <c r="F4" s="363"/>
      <c r="G4" s="363"/>
      <c r="H4" s="363"/>
      <c r="I4" s="363"/>
      <c r="J4" s="363"/>
      <c r="K4" s="363"/>
      <c r="L4" s="363"/>
      <c r="M4" s="363"/>
      <c r="N4" s="363"/>
      <c r="O4" s="363"/>
      <c r="P4" s="364"/>
      <c r="Q4" s="366" t="s">
        <v>82</v>
      </c>
      <c r="R4" s="366"/>
      <c r="S4" s="366"/>
      <c r="T4" s="358"/>
      <c r="U4" s="358"/>
      <c r="V4" s="358"/>
      <c r="W4" s="358"/>
      <c r="X4" s="358"/>
      <c r="Y4" s="31"/>
      <c r="Z4" s="31"/>
      <c r="AA4" s="31"/>
      <c r="AB4" s="31"/>
      <c r="AC4" s="31"/>
      <c r="AD4" s="31"/>
      <c r="AE4" s="31"/>
      <c r="BO4" s="7"/>
      <c r="BP4" s="7"/>
      <c r="BQ4" s="7"/>
      <c r="BR4" s="7"/>
      <c r="BS4" s="7"/>
      <c r="BT4" s="7"/>
      <c r="BU4" s="7"/>
      <c r="BV4" s="7"/>
    </row>
    <row r="5" spans="1:74" ht="5.0999999999999996" customHeight="1" x14ac:dyDescent="0.2">
      <c r="A5" s="77"/>
      <c r="B5" s="78"/>
      <c r="C5" s="78"/>
      <c r="D5" s="78"/>
      <c r="E5" s="53"/>
      <c r="F5" s="53"/>
      <c r="G5" s="78"/>
      <c r="H5" s="78"/>
      <c r="I5" s="78"/>
      <c r="J5" s="78"/>
      <c r="K5" s="78"/>
      <c r="L5" s="78"/>
      <c r="M5" s="78"/>
      <c r="N5" s="78"/>
      <c r="O5" s="78"/>
      <c r="P5" s="78"/>
      <c r="Q5" s="78"/>
      <c r="R5" s="78"/>
      <c r="S5" s="78"/>
      <c r="T5" s="78"/>
      <c r="U5" s="78"/>
      <c r="V5" s="78"/>
      <c r="W5" s="78"/>
      <c r="X5" s="78"/>
      <c r="AC5" s="8"/>
      <c r="AD5" s="8"/>
      <c r="AE5" s="8"/>
      <c r="AF5" s="8"/>
      <c r="AG5" s="8"/>
      <c r="AH5" s="8"/>
      <c r="AI5" s="8"/>
      <c r="AJ5" s="8"/>
      <c r="AK5" s="8"/>
      <c r="AL5" s="8"/>
      <c r="AM5" s="8"/>
      <c r="AN5" s="8"/>
      <c r="AO5" s="8"/>
      <c r="AP5" s="8"/>
      <c r="AQ5" s="8"/>
      <c r="AR5" s="8"/>
      <c r="AS5" s="8"/>
      <c r="AT5" s="8"/>
      <c r="AU5" s="8"/>
      <c r="AV5" s="8"/>
      <c r="AW5" s="8"/>
      <c r="AX5" s="8"/>
    </row>
    <row r="6" spans="1:74" ht="51.75" customHeight="1" x14ac:dyDescent="0.2">
      <c r="A6" s="351" t="s">
        <v>63</v>
      </c>
      <c r="B6" s="352"/>
      <c r="C6" s="355" t="s">
        <v>270</v>
      </c>
      <c r="D6" s="356"/>
      <c r="E6" s="356"/>
      <c r="F6" s="356"/>
      <c r="G6" s="356"/>
      <c r="H6" s="357"/>
      <c r="K6" s="351" t="s">
        <v>64</v>
      </c>
      <c r="L6" s="352"/>
      <c r="M6" s="353" t="s">
        <v>271</v>
      </c>
      <c r="N6" s="354"/>
      <c r="O6" s="354"/>
      <c r="P6" s="354"/>
      <c r="Q6" s="354"/>
      <c r="R6" s="354"/>
      <c r="S6" s="354"/>
      <c r="T6" s="354"/>
      <c r="U6" s="354"/>
      <c r="V6" s="354"/>
      <c r="W6" s="354"/>
      <c r="X6" s="354"/>
      <c r="AC6" s="8"/>
      <c r="AD6" s="8"/>
      <c r="AE6" s="8"/>
      <c r="AF6" s="8"/>
      <c r="AG6" s="8"/>
      <c r="AH6" s="8"/>
      <c r="AI6" s="8"/>
      <c r="AJ6" s="8"/>
      <c r="AK6" s="8"/>
      <c r="AL6" s="8"/>
      <c r="AM6" s="8"/>
      <c r="AN6" s="8"/>
      <c r="AO6" s="8"/>
      <c r="AP6" s="8"/>
      <c r="AQ6" s="8"/>
      <c r="AR6" s="8"/>
      <c r="AS6" s="8"/>
      <c r="AT6" s="8"/>
      <c r="AU6" s="8"/>
      <c r="AV6" s="8"/>
      <c r="AW6" s="8"/>
      <c r="AX6" s="8"/>
    </row>
    <row r="7" spans="1:74" s="42" customFormat="1" ht="9" customHeight="1" x14ac:dyDescent="0.2">
      <c r="A7" s="79"/>
      <c r="B7" s="79"/>
      <c r="C7" s="79"/>
      <c r="D7" s="79"/>
      <c r="E7" s="79"/>
      <c r="F7" s="79"/>
      <c r="G7" s="79"/>
      <c r="H7" s="79"/>
      <c r="I7" s="79"/>
      <c r="J7" s="79"/>
      <c r="K7" s="79"/>
      <c r="L7" s="79"/>
      <c r="M7" s="79"/>
      <c r="N7" s="79"/>
      <c r="O7" s="79"/>
      <c r="P7" s="79"/>
      <c r="Q7" s="80"/>
      <c r="R7" s="80"/>
      <c r="S7" s="80"/>
    </row>
    <row r="8" spans="1:74" s="42" customFormat="1" ht="13.5" customHeight="1" x14ac:dyDescent="0.2">
      <c r="A8" s="373" t="s">
        <v>56</v>
      </c>
      <c r="B8" s="374"/>
      <c r="C8" s="101" t="s">
        <v>273</v>
      </c>
      <c r="D8" s="81" t="s">
        <v>57</v>
      </c>
      <c r="E8" s="81" t="s">
        <v>58</v>
      </c>
      <c r="F8" s="377" t="s">
        <v>59</v>
      </c>
      <c r="G8" s="378"/>
      <c r="H8" s="102" t="s">
        <v>273</v>
      </c>
      <c r="J8" s="82" t="s">
        <v>57</v>
      </c>
      <c r="K8" s="82" t="s">
        <v>58</v>
      </c>
      <c r="Q8" s="80"/>
      <c r="R8" s="80"/>
      <c r="S8" s="80"/>
    </row>
    <row r="9" spans="1:74" s="42" customFormat="1" ht="24" customHeight="1" x14ac:dyDescent="0.2">
      <c r="A9" s="375"/>
      <c r="B9" s="376"/>
      <c r="C9" s="72"/>
      <c r="D9" s="38"/>
      <c r="E9" s="72"/>
      <c r="F9" s="379"/>
      <c r="G9" s="380"/>
      <c r="H9" s="72"/>
      <c r="J9" s="38"/>
      <c r="K9" s="72"/>
      <c r="Q9" s="80"/>
      <c r="R9" s="80"/>
      <c r="S9" s="80"/>
      <c r="T9" s="80"/>
      <c r="U9" s="80"/>
      <c r="V9" s="80"/>
      <c r="W9" s="80"/>
      <c r="X9" s="80"/>
    </row>
    <row r="10" spans="1:74" s="42" customFormat="1" ht="4.5" customHeight="1" x14ac:dyDescent="0.2">
      <c r="A10" s="40"/>
      <c r="B10" s="40"/>
      <c r="C10" s="40"/>
      <c r="D10" s="40"/>
      <c r="E10" s="40"/>
      <c r="F10" s="40"/>
      <c r="G10" s="40"/>
      <c r="H10" s="40"/>
      <c r="I10" s="40"/>
      <c r="J10" s="40"/>
      <c r="K10" s="40"/>
      <c r="L10" s="40"/>
      <c r="M10" s="40"/>
      <c r="N10" s="40"/>
      <c r="O10" s="40"/>
      <c r="P10" s="40"/>
      <c r="Q10" s="41"/>
      <c r="R10" s="41"/>
      <c r="S10" s="41"/>
      <c r="T10" s="41"/>
      <c r="U10" s="41"/>
      <c r="V10" s="41"/>
      <c r="W10" s="41"/>
    </row>
    <row r="11" spans="1:74" ht="6.75" customHeight="1" x14ac:dyDescent="0.2">
      <c r="A11" s="39"/>
      <c r="B11" s="37"/>
      <c r="C11" s="32"/>
      <c r="D11" s="32"/>
      <c r="E11" s="32"/>
      <c r="F11" s="32"/>
      <c r="G11" s="32"/>
      <c r="H11" s="32"/>
      <c r="I11" s="32"/>
      <c r="J11" s="32"/>
      <c r="O11" s="32"/>
      <c r="P11" s="32"/>
      <c r="Q11" s="32"/>
      <c r="W11" s="32"/>
      <c r="AC11" s="8"/>
      <c r="AD11" s="8"/>
      <c r="AE11" s="8"/>
      <c r="AF11" s="8"/>
      <c r="AG11" s="8"/>
      <c r="AH11" s="8"/>
      <c r="AI11" s="8"/>
      <c r="AJ11" s="8"/>
      <c r="AK11" s="8"/>
      <c r="AL11" s="8"/>
      <c r="AM11" s="8"/>
      <c r="AN11" s="8"/>
      <c r="AO11" s="8"/>
      <c r="AP11" s="8"/>
      <c r="AQ11" s="8"/>
      <c r="AR11" s="8"/>
      <c r="AS11" s="8"/>
      <c r="AT11" s="8"/>
      <c r="AU11" s="8"/>
      <c r="AV11" s="8"/>
      <c r="AW11" s="8"/>
      <c r="AX11" s="8"/>
    </row>
    <row r="12" spans="1:74" ht="21" customHeight="1" x14ac:dyDescent="0.2">
      <c r="A12" s="346"/>
      <c r="B12" s="346"/>
      <c r="C12" s="346"/>
      <c r="D12" s="346"/>
      <c r="E12" s="346"/>
      <c r="F12" s="346"/>
      <c r="G12" s="346"/>
      <c r="H12" s="346"/>
      <c r="I12" s="346"/>
      <c r="J12" s="346"/>
      <c r="K12" s="347"/>
      <c r="L12" s="385" t="s">
        <v>23</v>
      </c>
      <c r="M12" s="386"/>
      <c r="N12" s="387"/>
      <c r="O12" s="382" t="s">
        <v>20</v>
      </c>
      <c r="P12" s="382"/>
      <c r="Q12" s="383"/>
      <c r="R12" s="381" t="s">
        <v>21</v>
      </c>
      <c r="S12" s="382"/>
      <c r="T12" s="383"/>
      <c r="U12" s="381" t="s">
        <v>22</v>
      </c>
      <c r="V12" s="382"/>
      <c r="W12" s="383"/>
    </row>
    <row r="13" spans="1:74" ht="56.25" customHeight="1" x14ac:dyDescent="0.2">
      <c r="A13" s="104" t="s">
        <v>84</v>
      </c>
      <c r="B13" s="104" t="s">
        <v>277</v>
      </c>
      <c r="C13" s="104" t="s">
        <v>150</v>
      </c>
      <c r="D13" s="86" t="s">
        <v>62</v>
      </c>
      <c r="E13" s="86" t="s">
        <v>286</v>
      </c>
      <c r="F13" s="86" t="s">
        <v>65</v>
      </c>
      <c r="G13" s="103" t="s">
        <v>285</v>
      </c>
      <c r="H13" s="103" t="s">
        <v>284</v>
      </c>
      <c r="I13" s="85" t="s">
        <v>68</v>
      </c>
      <c r="J13" s="85" t="s">
        <v>2</v>
      </c>
      <c r="K13" s="87" t="s">
        <v>83</v>
      </c>
      <c r="L13" s="107" t="s">
        <v>70</v>
      </c>
      <c r="M13" s="108" t="s">
        <v>71</v>
      </c>
      <c r="N13" s="109" t="s">
        <v>72</v>
      </c>
      <c r="O13" s="88" t="s">
        <v>73</v>
      </c>
      <c r="P13" s="89" t="s">
        <v>79</v>
      </c>
      <c r="Q13" s="90" t="s">
        <v>80</v>
      </c>
      <c r="R13" s="88" t="s">
        <v>76</v>
      </c>
      <c r="S13" s="89" t="s">
        <v>74</v>
      </c>
      <c r="T13" s="90" t="s">
        <v>81</v>
      </c>
      <c r="U13" s="88" t="s">
        <v>78</v>
      </c>
      <c r="V13" s="89" t="s">
        <v>77</v>
      </c>
      <c r="W13" s="90" t="s">
        <v>75</v>
      </c>
      <c r="X13" s="105" t="s">
        <v>272</v>
      </c>
      <c r="BO13" s="7"/>
    </row>
    <row r="14" spans="1:74" s="71" customFormat="1" ht="198" customHeight="1" x14ac:dyDescent="0.2">
      <c r="A14" s="61" t="s">
        <v>287</v>
      </c>
      <c r="B14" s="62" t="s">
        <v>305</v>
      </c>
      <c r="C14" s="62" t="s">
        <v>288</v>
      </c>
      <c r="D14" s="63" t="s">
        <v>151</v>
      </c>
      <c r="E14" s="64" t="s">
        <v>306</v>
      </c>
      <c r="F14" s="65" t="s">
        <v>274</v>
      </c>
      <c r="G14" s="62" t="s">
        <v>294</v>
      </c>
      <c r="H14" s="62" t="s">
        <v>275</v>
      </c>
      <c r="I14" s="66"/>
      <c r="J14" s="65" t="s">
        <v>276</v>
      </c>
      <c r="K14" s="67" t="s">
        <v>307</v>
      </c>
      <c r="L14" s="67" t="s">
        <v>308</v>
      </c>
      <c r="M14" s="67" t="s">
        <v>289</v>
      </c>
      <c r="N14" s="67" t="s">
        <v>293</v>
      </c>
      <c r="O14" s="67" t="s">
        <v>309</v>
      </c>
      <c r="P14" s="67" t="s">
        <v>290</v>
      </c>
      <c r="Q14" s="68"/>
      <c r="R14" s="67" t="s">
        <v>310</v>
      </c>
      <c r="S14" s="67" t="s">
        <v>291</v>
      </c>
      <c r="T14" s="69"/>
      <c r="U14" s="67" t="s">
        <v>311</v>
      </c>
      <c r="V14" s="67" t="s">
        <v>292</v>
      </c>
      <c r="W14" s="69"/>
      <c r="X14" s="67" t="s">
        <v>312</v>
      </c>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row>
    <row r="15" spans="1:74" ht="69" customHeight="1" x14ac:dyDescent="0.2">
      <c r="A15" s="47"/>
      <c r="B15" s="22"/>
      <c r="C15" s="22"/>
      <c r="D15" s="22"/>
      <c r="E15" s="25"/>
      <c r="F15" s="58"/>
      <c r="G15" s="22"/>
      <c r="H15" s="22"/>
      <c r="I15" s="46"/>
      <c r="J15" s="25"/>
      <c r="K15" s="26"/>
      <c r="L15" s="26"/>
      <c r="M15" s="26"/>
      <c r="N15" s="26"/>
      <c r="O15" s="43"/>
      <c r="P15" s="43"/>
      <c r="Q15" s="27"/>
      <c r="R15" s="29"/>
      <c r="S15" s="29"/>
      <c r="T15" s="27"/>
      <c r="U15" s="28"/>
      <c r="V15" s="28"/>
      <c r="W15" s="27"/>
      <c r="X15" s="28"/>
      <c r="BO15" s="7"/>
    </row>
    <row r="16" spans="1:74" ht="52.5" customHeight="1" x14ac:dyDescent="0.2">
      <c r="A16" s="47"/>
      <c r="B16" s="22"/>
      <c r="C16" s="22"/>
      <c r="D16" s="22"/>
      <c r="E16" s="25"/>
      <c r="F16" s="58"/>
      <c r="G16" s="22"/>
      <c r="H16" s="22"/>
      <c r="I16" s="23"/>
      <c r="J16" s="25"/>
      <c r="K16" s="26"/>
      <c r="L16" s="26"/>
      <c r="M16" s="26"/>
      <c r="N16" s="26"/>
      <c r="O16" s="45"/>
      <c r="P16" s="45"/>
      <c r="Q16" s="27"/>
      <c r="R16" s="28"/>
      <c r="S16" s="28"/>
      <c r="T16" s="27"/>
      <c r="U16" s="28"/>
      <c r="V16" s="28"/>
      <c r="W16" s="27"/>
      <c r="X16" s="28"/>
      <c r="BO16" s="7"/>
    </row>
    <row r="17" spans="1:67" ht="48" customHeight="1" x14ac:dyDescent="0.2">
      <c r="A17" s="47"/>
      <c r="B17" s="22"/>
      <c r="C17" s="22"/>
      <c r="D17" s="22"/>
      <c r="E17" s="25"/>
      <c r="F17" s="58"/>
      <c r="G17" s="22"/>
      <c r="H17" s="22"/>
      <c r="I17" s="46"/>
      <c r="J17" s="25"/>
      <c r="K17" s="26"/>
      <c r="L17" s="26"/>
      <c r="M17" s="26"/>
      <c r="N17" s="26"/>
      <c r="O17" s="44"/>
      <c r="P17" s="44"/>
      <c r="Q17" s="24"/>
      <c r="R17" s="28"/>
      <c r="S17" s="28"/>
      <c r="T17" s="27"/>
      <c r="U17" s="28"/>
      <c r="V17" s="28"/>
      <c r="W17" s="27"/>
      <c r="X17" s="28"/>
      <c r="BO17" s="7"/>
    </row>
    <row r="18" spans="1:67" ht="43.5" customHeight="1" x14ac:dyDescent="0.2">
      <c r="A18" s="47"/>
      <c r="B18" s="22"/>
      <c r="C18" s="22"/>
      <c r="D18" s="22"/>
      <c r="E18" s="25"/>
      <c r="F18" s="58"/>
      <c r="G18" s="22"/>
      <c r="H18" s="22"/>
      <c r="I18" s="46"/>
      <c r="J18" s="25"/>
      <c r="K18" s="26"/>
      <c r="L18" s="26"/>
      <c r="M18" s="26"/>
      <c r="N18" s="26"/>
      <c r="O18" s="45"/>
      <c r="P18" s="45"/>
      <c r="Q18" s="27"/>
      <c r="R18" s="28"/>
      <c r="S18" s="28"/>
      <c r="T18" s="27"/>
      <c r="U18" s="28"/>
      <c r="V18" s="28"/>
      <c r="W18" s="27"/>
      <c r="X18" s="28"/>
      <c r="BO18" s="7"/>
    </row>
    <row r="19" spans="1:67" ht="56.25" customHeight="1" x14ac:dyDescent="0.2">
      <c r="A19" s="47"/>
      <c r="B19" s="22"/>
      <c r="C19" s="22"/>
      <c r="D19" s="22"/>
      <c r="E19" s="25"/>
      <c r="F19" s="58"/>
      <c r="G19" s="22"/>
      <c r="H19" s="22"/>
      <c r="I19" s="46"/>
      <c r="J19" s="25"/>
      <c r="K19" s="26"/>
      <c r="L19" s="26"/>
      <c r="M19" s="26"/>
      <c r="N19" s="26"/>
      <c r="O19" s="45"/>
      <c r="P19" s="45"/>
      <c r="Q19" s="27"/>
      <c r="R19" s="28"/>
      <c r="S19" s="28"/>
      <c r="T19" s="27"/>
      <c r="U19" s="28"/>
      <c r="V19" s="28"/>
      <c r="W19" s="27"/>
      <c r="X19" s="28"/>
      <c r="BO19" s="7"/>
    </row>
    <row r="20" spans="1:67" ht="43.5" customHeight="1" x14ac:dyDescent="0.2">
      <c r="A20" s="47"/>
      <c r="B20" s="22"/>
      <c r="C20" s="22"/>
      <c r="D20" s="22"/>
      <c r="E20" s="25"/>
      <c r="F20" s="58"/>
      <c r="G20" s="22"/>
      <c r="H20" s="22"/>
      <c r="I20" s="49"/>
      <c r="J20" s="25"/>
      <c r="K20" s="26"/>
      <c r="L20" s="26"/>
      <c r="M20" s="26"/>
      <c r="N20" s="26"/>
      <c r="O20" s="45"/>
      <c r="P20" s="45"/>
      <c r="Q20" s="27"/>
      <c r="R20" s="28"/>
      <c r="S20" s="28"/>
      <c r="T20" s="27"/>
      <c r="U20" s="28"/>
      <c r="V20" s="28"/>
      <c r="W20" s="27"/>
      <c r="X20" s="28"/>
      <c r="BO20" s="7"/>
    </row>
    <row r="21" spans="1:67" ht="46.5" customHeight="1" x14ac:dyDescent="0.2">
      <c r="A21" s="47"/>
      <c r="B21" s="22"/>
      <c r="C21" s="22"/>
      <c r="D21" s="22"/>
      <c r="E21" s="25"/>
      <c r="F21" s="58"/>
      <c r="G21" s="22"/>
      <c r="H21" s="22"/>
      <c r="I21" s="23"/>
      <c r="J21" s="25"/>
      <c r="K21" s="26"/>
      <c r="L21" s="26"/>
      <c r="M21" s="26"/>
      <c r="N21" s="26"/>
      <c r="O21" s="45"/>
      <c r="P21" s="45"/>
      <c r="Q21" s="27"/>
      <c r="R21" s="28"/>
      <c r="S21" s="28"/>
      <c r="T21" s="27"/>
      <c r="U21" s="28"/>
      <c r="V21" s="28"/>
      <c r="W21" s="27"/>
      <c r="X21" s="28"/>
      <c r="BO21" s="7"/>
    </row>
    <row r="22" spans="1:67" ht="59.25" customHeight="1" x14ac:dyDescent="0.2">
      <c r="A22" s="47"/>
      <c r="B22" s="22"/>
      <c r="C22" s="22"/>
      <c r="D22" s="22"/>
      <c r="E22" s="25"/>
      <c r="F22" s="58"/>
      <c r="G22" s="22"/>
      <c r="H22" s="22"/>
      <c r="I22" s="23"/>
      <c r="J22" s="25"/>
      <c r="K22" s="26"/>
      <c r="L22" s="26"/>
      <c r="M22" s="26"/>
      <c r="N22" s="26"/>
      <c r="O22" s="45"/>
      <c r="P22" s="45"/>
      <c r="Q22" s="27"/>
      <c r="R22" s="28"/>
      <c r="S22" s="28"/>
      <c r="T22" s="27"/>
      <c r="U22" s="28"/>
      <c r="V22" s="28"/>
      <c r="W22" s="27"/>
      <c r="X22" s="28"/>
      <c r="BO22" s="7"/>
    </row>
    <row r="23" spans="1:67" ht="66" customHeight="1" x14ac:dyDescent="0.2">
      <c r="A23" s="47"/>
      <c r="B23" s="22"/>
      <c r="C23" s="22"/>
      <c r="D23" s="22"/>
      <c r="E23" s="25"/>
      <c r="F23" s="58"/>
      <c r="G23" s="22"/>
      <c r="H23" s="22"/>
      <c r="I23" s="46"/>
      <c r="J23" s="25"/>
      <c r="K23" s="26"/>
      <c r="L23" s="26"/>
      <c r="M23" s="26"/>
      <c r="N23" s="26"/>
      <c r="O23" s="45"/>
      <c r="P23" s="45"/>
      <c r="Q23" s="27"/>
      <c r="R23" s="28"/>
      <c r="S23" s="28"/>
      <c r="T23" s="27"/>
      <c r="U23" s="28"/>
      <c r="V23" s="28"/>
      <c r="W23" s="27"/>
      <c r="X23" s="30"/>
      <c r="BO23" s="7"/>
    </row>
    <row r="24" spans="1:67" ht="36.75" customHeight="1" x14ac:dyDescent="0.2">
      <c r="A24" s="50"/>
      <c r="B24" s="15"/>
      <c r="C24" s="15"/>
      <c r="D24" s="15"/>
      <c r="E24" s="51"/>
      <c r="F24" s="51"/>
      <c r="G24" s="51"/>
      <c r="H24" s="52"/>
      <c r="I24" s="53"/>
      <c r="J24" s="53"/>
      <c r="K24" s="54"/>
      <c r="L24" s="54"/>
      <c r="M24" s="54"/>
      <c r="N24" s="54"/>
      <c r="O24" s="55"/>
      <c r="P24" s="55"/>
      <c r="Q24" s="56"/>
      <c r="R24" s="57"/>
      <c r="S24" s="57"/>
      <c r="T24" s="56"/>
      <c r="U24" s="57"/>
      <c r="V24" s="57"/>
      <c r="W24" s="56"/>
      <c r="BO24" s="7"/>
    </row>
    <row r="25" spans="1:67" x14ac:dyDescent="0.2">
      <c r="A25" s="50"/>
      <c r="B25" s="15"/>
      <c r="C25" s="15"/>
      <c r="D25" s="15"/>
      <c r="E25" s="15"/>
      <c r="F25" s="15"/>
      <c r="G25" s="15"/>
      <c r="H25" s="16"/>
      <c r="I25" s="17"/>
      <c r="J25" s="17"/>
      <c r="K25" s="18"/>
      <c r="L25" s="18"/>
      <c r="M25" s="19"/>
      <c r="N25" s="19"/>
      <c r="O25" s="19"/>
      <c r="P25" s="19"/>
      <c r="Q25" s="20"/>
      <c r="R25" s="19"/>
      <c r="S25" s="19"/>
      <c r="T25" s="20"/>
      <c r="U25" s="19"/>
      <c r="V25" s="19"/>
      <c r="W25" s="20"/>
    </row>
    <row r="26" spans="1:67" ht="12.75" customHeight="1" x14ac:dyDescent="0.2">
      <c r="A26" s="50"/>
      <c r="B26" s="15"/>
      <c r="C26" s="15"/>
      <c r="D26" s="15"/>
      <c r="G26" s="8"/>
      <c r="H26" s="16"/>
      <c r="I26" s="17"/>
      <c r="J26" s="17"/>
      <c r="K26" s="18"/>
      <c r="L26" s="18"/>
      <c r="M26" s="19"/>
      <c r="N26" s="19"/>
      <c r="O26" s="19"/>
      <c r="P26" s="19"/>
      <c r="Q26" s="20"/>
      <c r="R26" s="19"/>
      <c r="S26" s="19"/>
      <c r="T26" s="20"/>
      <c r="U26" s="19"/>
      <c r="V26" s="19"/>
      <c r="W26" s="20"/>
    </row>
    <row r="27" spans="1:67" ht="27.75" customHeight="1" x14ac:dyDescent="0.2">
      <c r="A27" s="50"/>
      <c r="B27" s="15"/>
      <c r="C27" s="15"/>
      <c r="D27" s="15"/>
      <c r="H27" s="348" t="s">
        <v>295</v>
      </c>
      <c r="I27" s="348"/>
      <c r="J27" s="348"/>
      <c r="K27" s="59"/>
      <c r="L27" s="18"/>
      <c r="M27" s="345"/>
      <c r="N27" s="345"/>
      <c r="O27" s="19"/>
      <c r="P27" s="7"/>
      <c r="Q27" s="7"/>
      <c r="R27" s="345"/>
      <c r="S27" s="345"/>
      <c r="T27" s="20"/>
      <c r="U27" s="19"/>
      <c r="V27" s="19"/>
      <c r="W27" s="20"/>
    </row>
    <row r="28" spans="1:67" x14ac:dyDescent="0.2">
      <c r="A28" s="50"/>
      <c r="B28" s="15"/>
      <c r="C28" s="15"/>
      <c r="D28" s="15"/>
      <c r="H28" s="349" t="s">
        <v>296</v>
      </c>
      <c r="I28" s="349"/>
      <c r="J28" s="349"/>
      <c r="K28" s="33"/>
      <c r="L28" s="7"/>
      <c r="M28" s="384"/>
      <c r="N28" s="384"/>
      <c r="O28" s="7"/>
      <c r="P28" s="7"/>
      <c r="Q28" s="7"/>
      <c r="R28" s="384"/>
      <c r="S28" s="384"/>
    </row>
    <row r="29" spans="1:67" x14ac:dyDescent="0.2">
      <c r="A29" s="50"/>
      <c r="B29" s="15"/>
      <c r="C29" s="15"/>
      <c r="D29" s="15"/>
      <c r="H29" s="350" t="s">
        <v>297</v>
      </c>
      <c r="I29" s="350"/>
      <c r="J29" s="350"/>
      <c r="K29" s="60"/>
      <c r="L29" s="7"/>
      <c r="M29" s="344"/>
      <c r="N29" s="344"/>
      <c r="O29" s="7"/>
      <c r="P29" s="7"/>
      <c r="Q29" s="7"/>
      <c r="R29" s="344"/>
      <c r="S29" s="344"/>
    </row>
    <row r="30" spans="1:67" x14ac:dyDescent="0.2">
      <c r="I30" s="10"/>
      <c r="J30" s="10"/>
    </row>
    <row r="31" spans="1:67" x14ac:dyDescent="0.2">
      <c r="I31" s="10"/>
      <c r="J31" s="10"/>
    </row>
    <row r="32" spans="1:67" x14ac:dyDescent="0.2">
      <c r="I32" s="10"/>
      <c r="J32" s="10"/>
    </row>
    <row r="33" spans="9:10" s="8" customFormat="1" x14ac:dyDescent="0.2">
      <c r="I33" s="10"/>
      <c r="J33" s="10"/>
    </row>
    <row r="34" spans="9:10" s="8" customFormat="1" x14ac:dyDescent="0.2">
      <c r="I34" s="10"/>
      <c r="J34" s="10"/>
    </row>
    <row r="35" spans="9:10" s="8" customFormat="1" x14ac:dyDescent="0.2">
      <c r="I35" s="10"/>
      <c r="J35" s="10"/>
    </row>
    <row r="36" spans="9:10" s="8" customFormat="1" x14ac:dyDescent="0.2">
      <c r="I36" s="10"/>
      <c r="J36" s="10"/>
    </row>
    <row r="37" spans="9:10" s="8" customFormat="1" x14ac:dyDescent="0.2">
      <c r="I37" s="10"/>
      <c r="J37" s="10"/>
    </row>
    <row r="38" spans="9:10" s="8" customFormat="1" x14ac:dyDescent="0.2">
      <c r="I38" s="10"/>
      <c r="J38" s="10"/>
    </row>
    <row r="39" spans="9:10" s="8" customFormat="1" x14ac:dyDescent="0.2">
      <c r="I39" s="10"/>
      <c r="J39" s="10"/>
    </row>
    <row r="40" spans="9:10" s="8" customFormat="1" x14ac:dyDescent="0.2">
      <c r="I40" s="10"/>
      <c r="J40" s="10"/>
    </row>
    <row r="41" spans="9:10" s="8" customFormat="1" x14ac:dyDescent="0.2">
      <c r="I41" s="10"/>
      <c r="J41" s="10"/>
    </row>
    <row r="42" spans="9:10" s="8" customFormat="1" x14ac:dyDescent="0.2">
      <c r="I42" s="10"/>
      <c r="J42" s="10"/>
    </row>
    <row r="43" spans="9:10" s="8" customFormat="1" x14ac:dyDescent="0.2">
      <c r="I43" s="10"/>
      <c r="J43" s="10"/>
    </row>
    <row r="44" spans="9:10" s="8" customFormat="1" x14ac:dyDescent="0.2">
      <c r="I44" s="10"/>
      <c r="J44" s="10"/>
    </row>
    <row r="45" spans="9:10" s="8" customFormat="1" x14ac:dyDescent="0.2">
      <c r="I45" s="10"/>
      <c r="J45" s="10"/>
    </row>
    <row r="46" spans="9:10" s="8" customFormat="1" x14ac:dyDescent="0.2">
      <c r="I46" s="10"/>
      <c r="J46" s="10"/>
    </row>
    <row r="47" spans="9:10" s="8" customFormat="1" x14ac:dyDescent="0.2">
      <c r="I47" s="10"/>
      <c r="J47" s="10"/>
    </row>
    <row r="48" spans="9:10" s="8" customFormat="1" x14ac:dyDescent="0.2">
      <c r="I48" s="10"/>
      <c r="J48" s="10"/>
    </row>
    <row r="49" spans="9:10" s="8" customFormat="1" x14ac:dyDescent="0.2">
      <c r="I49" s="10"/>
      <c r="J49" s="10"/>
    </row>
    <row r="50" spans="9:10" s="8" customFormat="1" x14ac:dyDescent="0.2">
      <c r="I50" s="10"/>
      <c r="J50" s="10"/>
    </row>
    <row r="51" spans="9:10" s="8" customFormat="1" x14ac:dyDescent="0.2">
      <c r="I51" s="10"/>
      <c r="J51" s="10"/>
    </row>
    <row r="52" spans="9:10" s="8" customFormat="1" x14ac:dyDescent="0.2">
      <c r="I52" s="10"/>
      <c r="J52" s="10"/>
    </row>
    <row r="53" spans="9:10" s="8" customFormat="1" x14ac:dyDescent="0.2">
      <c r="I53" s="10"/>
      <c r="J53" s="10"/>
    </row>
    <row r="54" spans="9:10" s="8" customFormat="1" x14ac:dyDescent="0.2">
      <c r="I54" s="10"/>
      <c r="J54" s="10"/>
    </row>
    <row r="55" spans="9:10" s="8" customFormat="1" x14ac:dyDescent="0.2">
      <c r="I55" s="10"/>
      <c r="J55" s="10"/>
    </row>
    <row r="56" spans="9:10" s="8" customFormat="1" x14ac:dyDescent="0.2">
      <c r="I56" s="10"/>
      <c r="J56" s="10"/>
    </row>
    <row r="57" spans="9:10" s="8" customFormat="1" x14ac:dyDescent="0.2">
      <c r="I57" s="10"/>
      <c r="J57" s="10"/>
    </row>
    <row r="58" spans="9:10" s="8" customFormat="1" x14ac:dyDescent="0.2">
      <c r="I58" s="10"/>
      <c r="J58" s="10"/>
    </row>
    <row r="59" spans="9:10" s="8" customFormat="1" x14ac:dyDescent="0.2">
      <c r="I59" s="10"/>
      <c r="J59" s="10"/>
    </row>
    <row r="60" spans="9:10" s="8" customFormat="1" x14ac:dyDescent="0.2">
      <c r="I60" s="10"/>
      <c r="J60" s="10"/>
    </row>
    <row r="61" spans="9:10" s="8" customFormat="1" x14ac:dyDescent="0.2">
      <c r="I61" s="10"/>
      <c r="J61" s="10"/>
    </row>
    <row r="62" spans="9:10" s="8" customFormat="1" x14ac:dyDescent="0.2">
      <c r="I62" s="10"/>
      <c r="J62" s="10"/>
    </row>
    <row r="63" spans="9:10" s="8" customFormat="1" x14ac:dyDescent="0.2">
      <c r="I63" s="10"/>
      <c r="J63" s="10"/>
    </row>
    <row r="64" spans="9:10" s="8" customFormat="1" x14ac:dyDescent="0.2">
      <c r="I64" s="10"/>
      <c r="J64" s="10"/>
    </row>
    <row r="65" spans="9:10" s="8" customFormat="1" x14ac:dyDescent="0.2">
      <c r="I65" s="10"/>
      <c r="J65" s="10"/>
    </row>
    <row r="66" spans="9:10" s="8" customFormat="1" x14ac:dyDescent="0.2">
      <c r="I66" s="10"/>
      <c r="J66" s="10"/>
    </row>
    <row r="67" spans="9:10" s="8" customFormat="1" x14ac:dyDescent="0.2">
      <c r="I67" s="10"/>
      <c r="J67" s="10"/>
    </row>
    <row r="68" spans="9:10" s="8" customFormat="1" x14ac:dyDescent="0.2">
      <c r="I68" s="10"/>
      <c r="J68" s="10"/>
    </row>
    <row r="69" spans="9:10" s="8" customFormat="1" x14ac:dyDescent="0.2">
      <c r="I69" s="10"/>
      <c r="J69" s="10"/>
    </row>
    <row r="70" spans="9:10" s="8" customFormat="1" x14ac:dyDescent="0.2">
      <c r="I70" s="10"/>
      <c r="J70" s="10"/>
    </row>
    <row r="71" spans="9:10" s="8" customFormat="1" x14ac:dyDescent="0.2">
      <c r="I71" s="10"/>
      <c r="J71" s="10"/>
    </row>
    <row r="72" spans="9:10" s="8" customFormat="1" x14ac:dyDescent="0.2">
      <c r="I72" s="10"/>
      <c r="J72" s="10"/>
    </row>
    <row r="73" spans="9:10" s="8" customFormat="1" x14ac:dyDescent="0.2">
      <c r="I73" s="10"/>
      <c r="J73" s="10"/>
    </row>
    <row r="74" spans="9:10" s="8" customFormat="1" x14ac:dyDescent="0.2">
      <c r="I74" s="10"/>
      <c r="J74" s="10"/>
    </row>
    <row r="75" spans="9:10" s="8" customFormat="1" x14ac:dyDescent="0.2">
      <c r="I75" s="10"/>
      <c r="J75" s="10"/>
    </row>
    <row r="76" spans="9:10" s="8" customFormat="1" x14ac:dyDescent="0.2">
      <c r="I76" s="10"/>
      <c r="J76" s="10"/>
    </row>
    <row r="77" spans="9:10" s="8" customFormat="1" x14ac:dyDescent="0.2">
      <c r="I77" s="10"/>
      <c r="J77" s="10"/>
    </row>
    <row r="78" spans="9:10" s="8" customFormat="1" x14ac:dyDescent="0.2">
      <c r="I78" s="10"/>
      <c r="J78" s="10"/>
    </row>
    <row r="79" spans="9:10" s="8" customFormat="1" x14ac:dyDescent="0.2">
      <c r="I79" s="10"/>
      <c r="J79" s="10"/>
    </row>
    <row r="80" spans="9:10" s="8" customFormat="1" x14ac:dyDescent="0.2">
      <c r="I80" s="10"/>
      <c r="J80" s="10"/>
    </row>
    <row r="81" spans="9:10" s="8" customFormat="1" x14ac:dyDescent="0.2">
      <c r="I81" s="10"/>
      <c r="J81" s="10"/>
    </row>
    <row r="82" spans="9:10" s="8" customFormat="1" x14ac:dyDescent="0.2">
      <c r="I82" s="10"/>
      <c r="J82" s="10"/>
    </row>
    <row r="83" spans="9:10" s="8" customFormat="1" x14ac:dyDescent="0.2">
      <c r="I83" s="10"/>
      <c r="J83" s="10"/>
    </row>
    <row r="84" spans="9:10" s="8" customFormat="1" x14ac:dyDescent="0.2">
      <c r="I84" s="10"/>
      <c r="J84" s="10"/>
    </row>
    <row r="85" spans="9:10" s="8" customFormat="1" x14ac:dyDescent="0.2">
      <c r="I85" s="10"/>
      <c r="J85" s="10"/>
    </row>
    <row r="86" spans="9:10" s="8" customFormat="1" x14ac:dyDescent="0.2">
      <c r="I86" s="10"/>
      <c r="J86" s="10"/>
    </row>
    <row r="87" spans="9:10" s="8" customFormat="1" x14ac:dyDescent="0.2">
      <c r="I87" s="10"/>
      <c r="J87" s="10"/>
    </row>
    <row r="88" spans="9:10" s="8" customFormat="1" x14ac:dyDescent="0.2">
      <c r="I88" s="10"/>
      <c r="J88" s="10"/>
    </row>
    <row r="752" spans="1:71" s="11" customFormat="1" ht="12.75" hidden="1" customHeight="1" x14ac:dyDescent="0.2">
      <c r="A752" s="12"/>
      <c r="B752" s="12"/>
      <c r="C752" s="48"/>
      <c r="D752" s="48"/>
      <c r="G752" s="7"/>
      <c r="H752" s="8"/>
      <c r="I752" s="8"/>
      <c r="J752" s="8"/>
      <c r="K752" s="8"/>
      <c r="L752" s="8"/>
      <c r="M752" s="8"/>
      <c r="N752" s="8"/>
      <c r="O752" s="8"/>
      <c r="P752" s="8"/>
      <c r="Q752" s="8"/>
      <c r="R752" s="8"/>
      <c r="S752" s="8"/>
      <c r="T752" s="8"/>
      <c r="U752" s="8"/>
      <c r="V752" s="8"/>
      <c r="W752" s="8"/>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8"/>
      <c r="BP752" s="8"/>
      <c r="BQ752" s="8"/>
      <c r="BR752" s="8"/>
      <c r="BS752" s="8"/>
    </row>
    <row r="753" spans="1:71" s="11" customFormat="1" ht="12.75" hidden="1" customHeight="1" x14ac:dyDescent="0.2">
      <c r="A753" s="13"/>
      <c r="B753" s="13"/>
      <c r="C753" s="34"/>
      <c r="D753" s="34"/>
      <c r="G753" s="34"/>
      <c r="H753" s="8"/>
      <c r="I753" s="8"/>
      <c r="J753" s="8"/>
      <c r="K753" s="8"/>
      <c r="L753" s="8"/>
      <c r="M753" s="8"/>
      <c r="N753" s="8"/>
      <c r="O753" s="8"/>
      <c r="P753" s="8"/>
      <c r="Q753" s="8"/>
      <c r="R753" s="8"/>
      <c r="S753" s="8"/>
      <c r="T753" s="8"/>
      <c r="U753" s="8"/>
      <c r="V753" s="8"/>
      <c r="W753" s="8"/>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8"/>
      <c r="BP753" s="8"/>
      <c r="BQ753" s="8"/>
      <c r="BR753" s="8"/>
      <c r="BS753" s="8"/>
    </row>
    <row r="754" spans="1:71" s="11" customFormat="1" ht="12.75" hidden="1" customHeight="1" x14ac:dyDescent="0.2">
      <c r="A754" s="14"/>
      <c r="B754" s="14"/>
      <c r="C754" s="34"/>
      <c r="D754" s="34"/>
      <c r="G754" s="34"/>
      <c r="H754" s="8"/>
      <c r="I754" s="8"/>
      <c r="J754" s="8"/>
      <c r="K754" s="8"/>
      <c r="L754" s="8"/>
      <c r="M754" s="8"/>
      <c r="N754" s="8"/>
      <c r="O754" s="8"/>
      <c r="P754" s="8"/>
      <c r="Q754" s="8"/>
      <c r="R754" s="8"/>
      <c r="S754" s="8"/>
      <c r="T754" s="8"/>
      <c r="U754" s="8"/>
      <c r="V754" s="8"/>
      <c r="W754" s="8"/>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8"/>
      <c r="BP754" s="8"/>
      <c r="BQ754" s="8"/>
      <c r="BR754" s="8"/>
      <c r="BS754" s="8"/>
    </row>
    <row r="755" spans="1:71" s="11" customFormat="1" ht="12.75" hidden="1" customHeight="1" x14ac:dyDescent="0.2">
      <c r="A755" s="14"/>
      <c r="B755" s="14"/>
      <c r="C755" s="34"/>
      <c r="D755" s="34"/>
      <c r="G755" s="34"/>
      <c r="H755" s="8"/>
      <c r="I755" s="8"/>
      <c r="J755" s="8"/>
      <c r="K755" s="8"/>
      <c r="L755" s="8"/>
      <c r="M755" s="8"/>
      <c r="N755" s="8"/>
      <c r="O755" s="8"/>
      <c r="P755" s="8"/>
      <c r="Q755" s="8"/>
      <c r="R755" s="8"/>
      <c r="S755" s="8"/>
      <c r="T755" s="8"/>
      <c r="U755" s="8"/>
      <c r="V755" s="8"/>
      <c r="W755" s="8"/>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8"/>
      <c r="BP755" s="8"/>
      <c r="BQ755" s="8"/>
      <c r="BR755" s="8"/>
      <c r="BS755" s="8"/>
    </row>
    <row r="756" spans="1:71" s="11" customFormat="1" ht="12.75" hidden="1" customHeight="1" x14ac:dyDescent="0.2">
      <c r="A756" s="14"/>
      <c r="B756" s="14"/>
      <c r="C756" s="34"/>
      <c r="D756" s="34"/>
      <c r="G756" s="34"/>
      <c r="H756" s="8"/>
      <c r="I756" s="8"/>
      <c r="J756" s="8"/>
      <c r="K756" s="8"/>
      <c r="L756" s="8"/>
      <c r="M756" s="8"/>
      <c r="N756" s="8"/>
      <c r="O756" s="8"/>
      <c r="P756" s="8"/>
      <c r="Q756" s="8"/>
      <c r="R756" s="8"/>
      <c r="S756" s="8"/>
      <c r="T756" s="8"/>
      <c r="U756" s="8"/>
      <c r="V756" s="8"/>
      <c r="W756" s="8"/>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8"/>
      <c r="BP756" s="8"/>
      <c r="BQ756" s="8"/>
      <c r="BR756" s="8"/>
      <c r="BS756" s="8"/>
    </row>
    <row r="757" spans="1:71" s="11" customFormat="1" ht="12.75" hidden="1" customHeight="1" x14ac:dyDescent="0.2">
      <c r="A757" s="14"/>
      <c r="B757" s="14"/>
      <c r="C757" s="34"/>
      <c r="D757" s="34"/>
      <c r="G757" s="34"/>
      <c r="H757" s="8"/>
      <c r="I757" s="8"/>
      <c r="J757" s="8"/>
      <c r="K757" s="8"/>
      <c r="L757" s="8"/>
      <c r="M757" s="8"/>
      <c r="N757" s="8"/>
      <c r="O757" s="8"/>
      <c r="P757" s="8"/>
      <c r="Q757" s="8"/>
      <c r="R757" s="8"/>
      <c r="S757" s="8"/>
      <c r="T757" s="8"/>
      <c r="U757" s="8"/>
      <c r="V757" s="8"/>
      <c r="W757" s="8"/>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8"/>
      <c r="BP757" s="8"/>
      <c r="BQ757" s="8"/>
      <c r="BR757" s="8"/>
      <c r="BS757" s="8"/>
    </row>
    <row r="758" spans="1:71" s="11" customFormat="1" ht="12.75" hidden="1" customHeight="1" x14ac:dyDescent="0.2">
      <c r="A758" s="9"/>
      <c r="B758" s="9"/>
      <c r="C758" s="9"/>
      <c r="D758" s="9"/>
      <c r="G758" s="34"/>
      <c r="H758" s="8"/>
      <c r="I758" s="8"/>
      <c r="J758" s="8"/>
      <c r="K758" s="8"/>
      <c r="L758" s="8"/>
      <c r="M758" s="8"/>
      <c r="N758" s="8"/>
      <c r="O758" s="8"/>
      <c r="P758" s="8"/>
      <c r="Q758" s="8"/>
      <c r="R758" s="8"/>
      <c r="S758" s="8"/>
      <c r="T758" s="8"/>
      <c r="U758" s="8"/>
      <c r="V758" s="8"/>
      <c r="W758" s="8"/>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8"/>
      <c r="BP758" s="8"/>
      <c r="BQ758" s="8"/>
      <c r="BR758" s="8"/>
      <c r="BS758" s="8"/>
    </row>
    <row r="759" spans="1:71" s="11" customFormat="1" ht="12.75" hidden="1" customHeight="1" x14ac:dyDescent="0.2">
      <c r="A759" s="9"/>
      <c r="B759" s="9"/>
      <c r="C759" s="9"/>
      <c r="D759" s="9"/>
      <c r="G759" s="34"/>
      <c r="H759" s="8"/>
      <c r="I759" s="8"/>
      <c r="J759" s="8"/>
      <c r="K759" s="8"/>
      <c r="L759" s="8"/>
      <c r="M759" s="8"/>
      <c r="N759" s="8"/>
      <c r="O759" s="8"/>
      <c r="P759" s="8"/>
      <c r="Q759" s="8"/>
      <c r="R759" s="8"/>
      <c r="S759" s="8"/>
      <c r="T759" s="8"/>
      <c r="U759" s="8"/>
      <c r="V759" s="8"/>
      <c r="W759" s="8"/>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8"/>
      <c r="BP759" s="8"/>
      <c r="BQ759" s="8"/>
      <c r="BR759" s="8"/>
      <c r="BS759" s="8"/>
    </row>
    <row r="760" spans="1:71" s="11" customFormat="1" ht="12.75" hidden="1" customHeight="1" x14ac:dyDescent="0.2">
      <c r="A760" s="9"/>
      <c r="B760" s="9"/>
      <c r="C760" s="9"/>
      <c r="D760" s="9"/>
      <c r="G760" s="34"/>
      <c r="H760" s="8"/>
      <c r="I760" s="8"/>
      <c r="J760" s="8"/>
      <c r="K760" s="8"/>
      <c r="L760" s="8"/>
      <c r="M760" s="8"/>
      <c r="N760" s="8"/>
      <c r="O760" s="8"/>
      <c r="P760" s="8"/>
      <c r="Q760" s="8"/>
      <c r="R760" s="8"/>
      <c r="S760" s="8"/>
      <c r="T760" s="8"/>
      <c r="U760" s="8"/>
      <c r="V760" s="8"/>
      <c r="W760" s="8"/>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8"/>
      <c r="BP760" s="8"/>
      <c r="BQ760" s="8"/>
      <c r="BR760" s="8"/>
      <c r="BS760" s="8"/>
    </row>
    <row r="761" spans="1:71" s="11" customFormat="1" ht="12.75" hidden="1" customHeight="1" x14ac:dyDescent="0.2">
      <c r="A761" s="9"/>
      <c r="B761" s="9"/>
      <c r="C761" s="9"/>
      <c r="D761" s="9"/>
      <c r="G761" s="34"/>
      <c r="H761" s="8"/>
      <c r="I761" s="8"/>
      <c r="J761" s="8"/>
      <c r="K761" s="8"/>
      <c r="L761" s="8"/>
      <c r="M761" s="8"/>
      <c r="N761" s="8"/>
      <c r="O761" s="8"/>
      <c r="P761" s="8"/>
      <c r="Q761" s="8"/>
      <c r="R761" s="8"/>
      <c r="S761" s="8"/>
      <c r="T761" s="8"/>
      <c r="U761" s="8"/>
      <c r="V761" s="8"/>
      <c r="W761" s="8"/>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8"/>
      <c r="BP761" s="8"/>
      <c r="BQ761" s="8"/>
      <c r="BR761" s="8"/>
      <c r="BS761" s="8"/>
    </row>
    <row r="762" spans="1:71" s="11" customFormat="1" ht="12.75" hidden="1" customHeight="1" x14ac:dyDescent="0.2">
      <c r="A762" s="9"/>
      <c r="B762" s="9"/>
      <c r="C762" s="9"/>
      <c r="D762" s="9"/>
      <c r="G762" s="35"/>
      <c r="H762" s="8"/>
      <c r="I762" s="8"/>
      <c r="J762" s="8"/>
      <c r="K762" s="8"/>
      <c r="L762" s="8"/>
      <c r="M762" s="8"/>
      <c r="N762" s="8"/>
      <c r="O762" s="8"/>
      <c r="P762" s="8"/>
      <c r="Q762" s="8"/>
      <c r="R762" s="8"/>
      <c r="S762" s="8"/>
      <c r="T762" s="8"/>
      <c r="U762" s="8"/>
      <c r="V762" s="8"/>
      <c r="W762" s="8"/>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8"/>
      <c r="BP762" s="8"/>
      <c r="BQ762" s="8"/>
      <c r="BR762" s="8"/>
      <c r="BS762" s="8"/>
    </row>
    <row r="763" spans="1:71" s="11" customFormat="1" ht="12.75" hidden="1" customHeight="1" x14ac:dyDescent="0.2">
      <c r="A763" s="9"/>
      <c r="B763" s="9"/>
      <c r="C763" s="9"/>
      <c r="D763" s="9"/>
      <c r="G763" s="34"/>
      <c r="H763" s="8"/>
      <c r="I763" s="8"/>
      <c r="J763" s="8"/>
      <c r="K763" s="8"/>
      <c r="L763" s="8"/>
      <c r="M763" s="8"/>
      <c r="N763" s="8"/>
      <c r="O763" s="8"/>
      <c r="P763" s="8"/>
      <c r="Q763" s="8"/>
      <c r="R763" s="8"/>
      <c r="S763" s="8"/>
      <c r="T763" s="8"/>
      <c r="U763" s="8"/>
      <c r="V763" s="8"/>
      <c r="W763" s="8"/>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8"/>
      <c r="BP763" s="8"/>
      <c r="BQ763" s="8"/>
      <c r="BR763" s="8"/>
      <c r="BS763" s="8"/>
    </row>
    <row r="764" spans="1:71" s="11" customFormat="1" ht="12.75" hidden="1" customHeight="1" x14ac:dyDescent="0.2">
      <c r="A764" s="9"/>
      <c r="B764" s="9"/>
      <c r="C764" s="9"/>
      <c r="D764" s="9"/>
      <c r="G764" s="34"/>
      <c r="H764" s="8"/>
      <c r="I764" s="8"/>
      <c r="J764" s="8"/>
      <c r="K764" s="8"/>
      <c r="L764" s="8"/>
      <c r="M764" s="8"/>
      <c r="N764" s="8"/>
      <c r="O764" s="8"/>
      <c r="P764" s="8"/>
      <c r="Q764" s="8"/>
      <c r="R764" s="8"/>
      <c r="S764" s="8"/>
      <c r="T764" s="8"/>
      <c r="U764" s="8"/>
      <c r="V764" s="8"/>
      <c r="W764" s="8"/>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8"/>
      <c r="BP764" s="8"/>
      <c r="BQ764" s="8"/>
      <c r="BR764" s="8"/>
      <c r="BS764" s="8"/>
    </row>
    <row r="765" spans="1:71" s="11" customFormat="1" ht="12.75" hidden="1" customHeight="1" x14ac:dyDescent="0.2">
      <c r="A765" s="9"/>
      <c r="B765" s="9"/>
      <c r="C765" s="9"/>
      <c r="D765" s="9"/>
      <c r="G765" s="34"/>
      <c r="H765" s="8"/>
      <c r="I765" s="8"/>
      <c r="J765" s="8"/>
      <c r="K765" s="8"/>
      <c r="L765" s="8"/>
      <c r="M765" s="8"/>
      <c r="N765" s="8"/>
      <c r="O765" s="8"/>
      <c r="P765" s="8"/>
      <c r="Q765" s="8"/>
      <c r="R765" s="8"/>
      <c r="S765" s="8"/>
      <c r="T765" s="8"/>
      <c r="U765" s="8"/>
      <c r="V765" s="8"/>
      <c r="W765" s="8"/>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8"/>
      <c r="BP765" s="8"/>
      <c r="BQ765" s="8"/>
      <c r="BR765" s="8"/>
      <c r="BS765" s="8"/>
    </row>
    <row r="766" spans="1:71" s="11" customFormat="1" ht="12.75" hidden="1" customHeight="1" x14ac:dyDescent="0.2">
      <c r="A766" s="9"/>
      <c r="B766" s="9"/>
      <c r="C766" s="9"/>
      <c r="D766" s="9"/>
      <c r="G766" s="34"/>
      <c r="H766" s="8"/>
      <c r="I766" s="8"/>
      <c r="J766" s="8"/>
      <c r="K766" s="8"/>
      <c r="L766" s="8"/>
      <c r="M766" s="8"/>
      <c r="N766" s="8"/>
      <c r="O766" s="8"/>
      <c r="P766" s="8"/>
      <c r="Q766" s="8"/>
      <c r="R766" s="8"/>
      <c r="S766" s="8"/>
      <c r="T766" s="8"/>
      <c r="U766" s="8"/>
      <c r="V766" s="8"/>
      <c r="W766" s="8"/>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8"/>
      <c r="BP766" s="8"/>
      <c r="BQ766" s="8"/>
      <c r="BR766" s="8"/>
      <c r="BS766" s="8"/>
    </row>
    <row r="767" spans="1:71" s="11" customFormat="1" ht="12.75" hidden="1" customHeight="1" x14ac:dyDescent="0.2">
      <c r="A767" s="9"/>
      <c r="B767" s="9"/>
      <c r="C767" s="9"/>
      <c r="D767" s="9"/>
      <c r="G767" s="35"/>
      <c r="H767" s="8"/>
      <c r="I767" s="8"/>
      <c r="J767" s="8"/>
      <c r="K767" s="8"/>
      <c r="L767" s="8"/>
      <c r="M767" s="8"/>
      <c r="N767" s="8"/>
      <c r="O767" s="8"/>
      <c r="P767" s="8"/>
      <c r="Q767" s="8"/>
      <c r="R767" s="8"/>
      <c r="S767" s="8"/>
      <c r="T767" s="8"/>
      <c r="U767" s="8"/>
      <c r="V767" s="8"/>
      <c r="W767" s="8"/>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8"/>
      <c r="BP767" s="8"/>
      <c r="BQ767" s="8"/>
      <c r="BR767" s="8"/>
      <c r="BS767" s="8"/>
    </row>
    <row r="768" spans="1:71" s="11" customFormat="1" ht="12.75" hidden="1" customHeight="1" x14ac:dyDescent="0.2">
      <c r="A768" s="9"/>
      <c r="B768" s="9"/>
      <c r="C768" s="9"/>
      <c r="D768" s="9"/>
      <c r="G768" s="34"/>
      <c r="H768" s="8"/>
      <c r="I768" s="8"/>
      <c r="J768" s="8"/>
      <c r="K768" s="8"/>
      <c r="L768" s="8"/>
      <c r="M768" s="8"/>
      <c r="N768" s="8"/>
      <c r="O768" s="8"/>
      <c r="P768" s="8"/>
      <c r="Q768" s="8"/>
      <c r="R768" s="8"/>
      <c r="S768" s="8"/>
      <c r="T768" s="8"/>
      <c r="U768" s="8"/>
      <c r="V768" s="8"/>
      <c r="W768" s="8"/>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8"/>
      <c r="BP768" s="8"/>
      <c r="BQ768" s="8"/>
      <c r="BR768" s="8"/>
      <c r="BS768" s="8"/>
    </row>
    <row r="769" spans="1:71" s="11" customFormat="1" ht="12.75" hidden="1" customHeight="1" x14ac:dyDescent="0.2">
      <c r="A769" s="9"/>
      <c r="B769" s="9"/>
      <c r="C769" s="9"/>
      <c r="D769" s="9"/>
      <c r="G769" s="34"/>
      <c r="H769" s="8"/>
      <c r="I769" s="8"/>
      <c r="J769" s="8"/>
      <c r="K769" s="8"/>
      <c r="L769" s="8"/>
      <c r="M769" s="8"/>
      <c r="N769" s="8"/>
      <c r="O769" s="8"/>
      <c r="P769" s="8"/>
      <c r="Q769" s="8"/>
      <c r="R769" s="8"/>
      <c r="S769" s="8"/>
      <c r="T769" s="8"/>
      <c r="U769" s="8"/>
      <c r="V769" s="8"/>
      <c r="W769" s="8"/>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8"/>
      <c r="BP769" s="8"/>
      <c r="BQ769" s="8"/>
      <c r="BR769" s="8"/>
      <c r="BS769" s="8"/>
    </row>
    <row r="770" spans="1:71" s="11" customFormat="1" ht="12.75" hidden="1" customHeight="1" x14ac:dyDescent="0.2">
      <c r="A770" s="9"/>
      <c r="B770" s="9"/>
      <c r="C770" s="9"/>
      <c r="D770" s="9"/>
      <c r="G770" s="34"/>
      <c r="H770" s="8"/>
      <c r="I770" s="8"/>
      <c r="J770" s="8"/>
      <c r="K770" s="8"/>
      <c r="L770" s="8"/>
      <c r="M770" s="8"/>
      <c r="N770" s="8"/>
      <c r="O770" s="8"/>
      <c r="P770" s="8"/>
      <c r="Q770" s="8"/>
      <c r="R770" s="8"/>
      <c r="S770" s="8"/>
      <c r="T770" s="8"/>
      <c r="U770" s="8"/>
      <c r="V770" s="8"/>
      <c r="W770" s="8"/>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8"/>
      <c r="BP770" s="8"/>
      <c r="BQ770" s="8"/>
      <c r="BR770" s="8"/>
      <c r="BS770" s="8"/>
    </row>
    <row r="771" spans="1:71" s="11" customFormat="1" ht="12.75" hidden="1" customHeight="1" x14ac:dyDescent="0.2">
      <c r="A771" s="9"/>
      <c r="B771" s="9"/>
      <c r="C771" s="9"/>
      <c r="D771" s="9"/>
      <c r="G771" s="34"/>
      <c r="H771" s="8"/>
      <c r="I771" s="8"/>
      <c r="J771" s="8"/>
      <c r="K771" s="8"/>
      <c r="L771" s="8"/>
      <c r="M771" s="8"/>
      <c r="N771" s="8"/>
      <c r="O771" s="8"/>
      <c r="P771" s="8"/>
      <c r="Q771" s="8"/>
      <c r="R771" s="8"/>
      <c r="S771" s="8"/>
      <c r="T771" s="8"/>
      <c r="U771" s="8"/>
      <c r="V771" s="8"/>
      <c r="W771" s="8"/>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8"/>
      <c r="BP771" s="8"/>
      <c r="BQ771" s="8"/>
      <c r="BR771" s="8"/>
      <c r="BS771" s="8"/>
    </row>
    <row r="772" spans="1:71" s="11" customFormat="1" ht="12.75" hidden="1" customHeight="1" x14ac:dyDescent="0.2">
      <c r="A772" s="9"/>
      <c r="B772" s="9"/>
      <c r="C772" s="9"/>
      <c r="D772" s="9"/>
      <c r="G772" s="35"/>
      <c r="H772" s="8"/>
      <c r="I772" s="8"/>
      <c r="J772" s="8"/>
      <c r="K772" s="8"/>
      <c r="L772" s="8"/>
      <c r="M772" s="8"/>
      <c r="N772" s="8"/>
      <c r="O772" s="8"/>
      <c r="P772" s="8"/>
      <c r="Q772" s="8"/>
      <c r="R772" s="8"/>
      <c r="S772" s="8"/>
      <c r="T772" s="8"/>
      <c r="U772" s="8"/>
      <c r="V772" s="8"/>
      <c r="W772" s="8"/>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8"/>
      <c r="BP772" s="8"/>
      <c r="BQ772" s="8"/>
      <c r="BR772" s="8"/>
      <c r="BS772" s="8"/>
    </row>
    <row r="773" spans="1:71" s="11" customFormat="1" ht="12.75" hidden="1" customHeight="1" x14ac:dyDescent="0.2">
      <c r="A773" s="9"/>
      <c r="B773" s="9"/>
      <c r="C773" s="9"/>
      <c r="D773" s="9"/>
      <c r="G773" s="34"/>
      <c r="H773" s="8"/>
      <c r="I773" s="8"/>
      <c r="J773" s="8"/>
      <c r="K773" s="8"/>
      <c r="L773" s="8"/>
      <c r="M773" s="8"/>
      <c r="N773" s="8"/>
      <c r="O773" s="8"/>
      <c r="P773" s="8"/>
      <c r="Q773" s="8"/>
      <c r="R773" s="8"/>
      <c r="S773" s="8"/>
      <c r="T773" s="8"/>
      <c r="U773" s="8"/>
      <c r="V773" s="8"/>
      <c r="W773" s="8"/>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8"/>
      <c r="BP773" s="8"/>
      <c r="BQ773" s="8"/>
      <c r="BR773" s="8"/>
      <c r="BS773" s="8"/>
    </row>
    <row r="774" spans="1:71" s="11" customFormat="1" ht="12.75" hidden="1" customHeight="1" x14ac:dyDescent="0.2">
      <c r="A774" s="9"/>
      <c r="B774" s="9"/>
      <c r="C774" s="9"/>
      <c r="D774" s="9"/>
      <c r="G774" s="34"/>
      <c r="H774" s="8"/>
      <c r="I774" s="8"/>
      <c r="J774" s="8"/>
      <c r="K774" s="8"/>
      <c r="L774" s="8"/>
      <c r="M774" s="8"/>
      <c r="N774" s="8"/>
      <c r="O774" s="8"/>
      <c r="P774" s="8"/>
      <c r="Q774" s="8"/>
      <c r="R774" s="8"/>
      <c r="S774" s="8"/>
      <c r="T774" s="8"/>
      <c r="U774" s="8"/>
      <c r="V774" s="8"/>
      <c r="W774" s="8"/>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8"/>
      <c r="BP774" s="8"/>
      <c r="BQ774" s="8"/>
      <c r="BR774" s="8"/>
      <c r="BS774" s="8"/>
    </row>
    <row r="775" spans="1:71" s="11" customFormat="1" ht="12.75" hidden="1" customHeight="1" x14ac:dyDescent="0.2">
      <c r="A775" s="9"/>
      <c r="B775" s="9"/>
      <c r="C775" s="9"/>
      <c r="D775" s="9"/>
      <c r="G775" s="35"/>
      <c r="H775" s="8"/>
      <c r="I775" s="8"/>
      <c r="J775" s="8"/>
      <c r="K775" s="8"/>
      <c r="L775" s="8"/>
      <c r="M775" s="8"/>
      <c r="N775" s="8"/>
      <c r="O775" s="8"/>
      <c r="P775" s="8"/>
      <c r="Q775" s="8"/>
      <c r="R775" s="8"/>
      <c r="S775" s="8"/>
      <c r="T775" s="8"/>
      <c r="U775" s="8"/>
      <c r="V775" s="8"/>
      <c r="W775" s="8"/>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8"/>
      <c r="BP775" s="8"/>
      <c r="BQ775" s="8"/>
      <c r="BR775" s="8"/>
      <c r="BS775" s="8"/>
    </row>
    <row r="776" spans="1:71" s="11" customFormat="1" ht="26.25" hidden="1" customHeight="1" x14ac:dyDescent="0.2">
      <c r="A776" s="9"/>
      <c r="B776" s="9"/>
      <c r="C776" s="9"/>
      <c r="D776" s="9"/>
      <c r="G776" s="35"/>
      <c r="H776" s="8"/>
      <c r="I776" s="8"/>
      <c r="J776" s="8"/>
      <c r="K776" s="8"/>
      <c r="L776" s="8"/>
      <c r="M776" s="8"/>
      <c r="N776" s="8"/>
      <c r="O776" s="8"/>
      <c r="P776" s="8"/>
      <c r="Q776" s="8"/>
      <c r="R776" s="8"/>
      <c r="S776" s="8"/>
      <c r="T776" s="8"/>
      <c r="U776" s="8"/>
      <c r="V776" s="8"/>
      <c r="W776" s="8"/>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8"/>
      <c r="BP776" s="8"/>
      <c r="BQ776" s="8"/>
      <c r="BR776" s="8"/>
      <c r="BS776" s="8"/>
    </row>
    <row r="777" spans="1:71" s="11" customFormat="1" ht="12.75" hidden="1" customHeight="1" x14ac:dyDescent="0.2">
      <c r="A777" s="9"/>
      <c r="B777" s="9"/>
      <c r="C777" s="9"/>
      <c r="D777" s="9"/>
      <c r="G777" s="9"/>
      <c r="H777" s="8"/>
      <c r="I777" s="8"/>
      <c r="J777" s="8"/>
      <c r="K777" s="8"/>
      <c r="L777" s="8"/>
      <c r="M777" s="8"/>
      <c r="N777" s="8"/>
      <c r="O777" s="8"/>
      <c r="P777" s="8"/>
      <c r="Q777" s="8"/>
      <c r="R777" s="8"/>
      <c r="S777" s="8"/>
      <c r="T777" s="8"/>
      <c r="U777" s="8"/>
      <c r="V777" s="8"/>
      <c r="W777" s="8"/>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8"/>
      <c r="BP777" s="8"/>
      <c r="BQ777" s="8"/>
      <c r="BR777" s="8"/>
      <c r="BS777" s="8"/>
    </row>
    <row r="778" spans="1:71" s="11" customFormat="1" ht="12.75" hidden="1" customHeight="1" x14ac:dyDescent="0.2">
      <c r="A778" s="9"/>
      <c r="B778" s="9"/>
      <c r="C778" s="9"/>
      <c r="D778" s="9"/>
      <c r="G778" s="9"/>
      <c r="H778" s="8"/>
      <c r="I778" s="8"/>
      <c r="J778" s="8"/>
      <c r="K778" s="8"/>
      <c r="L778" s="8"/>
      <c r="M778" s="8"/>
      <c r="N778" s="8"/>
      <c r="O778" s="8"/>
      <c r="P778" s="8"/>
      <c r="Q778" s="8"/>
      <c r="R778" s="8"/>
      <c r="S778" s="8"/>
      <c r="T778" s="8"/>
      <c r="U778" s="8"/>
      <c r="V778" s="8"/>
      <c r="W778" s="8"/>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8"/>
      <c r="BP778" s="8"/>
      <c r="BQ778" s="8"/>
      <c r="BR778" s="8"/>
      <c r="BS778" s="8"/>
    </row>
    <row r="779" spans="1:71" s="11" customFormat="1" ht="12.75" hidden="1" customHeight="1" x14ac:dyDescent="0.2">
      <c r="A779" s="9"/>
      <c r="B779" s="9"/>
      <c r="C779" s="9"/>
      <c r="D779" s="9"/>
      <c r="G779" s="9"/>
      <c r="H779" s="8"/>
      <c r="I779" s="8"/>
      <c r="J779" s="8"/>
      <c r="K779" s="8"/>
      <c r="L779" s="8"/>
      <c r="M779" s="8"/>
      <c r="N779" s="8"/>
      <c r="O779" s="8"/>
      <c r="P779" s="8"/>
      <c r="Q779" s="8"/>
      <c r="R779" s="8"/>
      <c r="S779" s="8"/>
      <c r="T779" s="8"/>
      <c r="U779" s="8"/>
      <c r="V779" s="8"/>
      <c r="W779" s="8"/>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8"/>
      <c r="BP779" s="8"/>
      <c r="BQ779" s="8"/>
      <c r="BR779" s="8"/>
      <c r="BS779" s="8"/>
    </row>
  </sheetData>
  <sheetProtection formatCells="0" formatColumns="0" formatRows="0" insertColumns="0" insertRows="0" insertHyperlinks="0" deleteColumns="0" deleteRows="0" selectLockedCells="1" sort="0" autoFilter="0" pivotTables="0"/>
  <dataConsolidate/>
  <mergeCells count="27">
    <mergeCell ref="B3:P3"/>
    <mergeCell ref="B4:P4"/>
    <mergeCell ref="A1:S1"/>
    <mergeCell ref="T1:X4"/>
    <mergeCell ref="A2:S2"/>
    <mergeCell ref="Q3:S3"/>
    <mergeCell ref="Q4:S4"/>
    <mergeCell ref="A6:B6"/>
    <mergeCell ref="C6:H6"/>
    <mergeCell ref="K6:L6"/>
    <mergeCell ref="M6:X6"/>
    <mergeCell ref="A8:B9"/>
    <mergeCell ref="F8:G9"/>
    <mergeCell ref="U12:W12"/>
    <mergeCell ref="H28:J28"/>
    <mergeCell ref="M28:N28"/>
    <mergeCell ref="R28:S28"/>
    <mergeCell ref="H29:J29"/>
    <mergeCell ref="M29:N29"/>
    <mergeCell ref="R29:S29"/>
    <mergeCell ref="H27:J27"/>
    <mergeCell ref="M27:N27"/>
    <mergeCell ref="R27:S27"/>
    <mergeCell ref="A12:K12"/>
    <mergeCell ref="L12:N12"/>
    <mergeCell ref="O12:Q12"/>
    <mergeCell ref="R12:T12"/>
  </mergeCells>
  <dataValidations count="10">
    <dataValidation type="list" allowBlank="1" showInputMessage="1" showErrorMessage="1" sqref="E14 J24">
      <formula1>ubica</formula1>
    </dataValidation>
    <dataValidation type="list" allowBlank="1" showInputMessage="1" showErrorMessage="1" sqref="B10:D10 B7:D7">
      <formula1>vision</formula1>
    </dataValidation>
    <dataValidation allowBlank="1" showInputMessage="1" showErrorMessage="1" error="POR FAVOR ELIJA UNA DE LAS 25 _x000a_METAS ESTRATEGICAS " prompt="Elija una de las 25 metas Estratégicas del IDU" sqref="E30:F65281"/>
    <dataValidation type="list" allowBlank="1" showInputMessage="1" showErrorMessage="1" sqref="E24:F24 J14:J23">
      <formula1>procesos</formula1>
    </dataValidation>
    <dataValidation type="list" allowBlank="1" showInputMessage="1" showErrorMessage="1" sqref="E25:F25">
      <formula1>PR</formula1>
    </dataValidation>
    <dataValidation type="list" allowBlank="1" showInputMessage="1" showErrorMessage="1" sqref="G25">
      <formula1>INI</formula1>
    </dataValidation>
    <dataValidation type="custom" allowBlank="1" showInputMessage="1" showErrorMessage="1" sqref="G14:H23 B14:D29">
      <formula1>VLOOKUP(B14,consol,2,)</formula1>
    </dataValidation>
    <dataValidation allowBlank="1" showErrorMessage="1" sqref="A13:X13"/>
    <dataValidation allowBlank="1" showInputMessage="1" showErrorMessage="1" promptTitle="Solo para reportar avances" prompt="Colocar la fecha de reporte de avances parciales durante la vigencia" sqref="F8"/>
    <dataValidation type="list" allowBlank="1" showInputMessage="1" showErrorMessage="1" sqref="D9">
      <formula1>$H$3:$H$11</formula1>
    </dataValidation>
  </dataValidations>
  <printOptions horizontalCentered="1"/>
  <pageMargins left="0.39370078740157483" right="0.39370078740157483" top="0.74803149606299213" bottom="0.82677165354330717" header="0.27559055118110237" footer="0.47244094488188981"/>
  <pageSetup scale="39" orientation="landscape" horizontalDpi="1200" verticalDpi="1200" r:id="rId1"/>
  <headerFooter>
    <oddFooter>&amp;L&amp;9Formato: FO-AC-07 Versión: 2&amp;C&amp;9Página &amp;P&amp;R&amp;9Vo. Bo.:</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PARAMETROS!$J$3:$J$14</xm:f>
          </x14:formula1>
          <xm:sqref>J9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72"/>
  <sheetViews>
    <sheetView showGridLines="0" view="pageBreakPreview" zoomScaleSheetLayoutView="100" workbookViewId="0">
      <selection activeCell="A2" sqref="A2:I2"/>
    </sheetView>
  </sheetViews>
  <sheetFormatPr baseColWidth="10" defaultRowHeight="11.25" x14ac:dyDescent="0.2"/>
  <cols>
    <col min="1" max="1" width="12.28515625" style="1" customWidth="1"/>
    <col min="2" max="2" width="6.7109375" style="1" customWidth="1"/>
    <col min="3" max="3" width="8" style="1" customWidth="1"/>
    <col min="4" max="4" width="12.140625" style="1" customWidth="1"/>
    <col min="5" max="6" width="8" style="1" customWidth="1"/>
    <col min="7" max="7" width="13.28515625" style="1" customWidth="1"/>
    <col min="8" max="9" width="8" style="1" customWidth="1"/>
    <col min="10" max="10" width="7.42578125" style="1" customWidth="1"/>
    <col min="11" max="11" width="8" style="1" customWidth="1"/>
    <col min="12" max="12" width="10.85546875" style="1"/>
    <col min="13" max="13" width="10.85546875" style="1" customWidth="1"/>
    <col min="14" max="256" width="10.85546875" style="1"/>
    <col min="257" max="267" width="8" style="1" customWidth="1"/>
    <col min="268" max="512" width="10.85546875" style="1"/>
    <col min="513" max="523" width="8" style="1" customWidth="1"/>
    <col min="524" max="768" width="10.85546875" style="1"/>
    <col min="769" max="779" width="8" style="1" customWidth="1"/>
    <col min="780" max="1024" width="10.85546875" style="1"/>
    <col min="1025" max="1035" width="8" style="1" customWidth="1"/>
    <col min="1036" max="1280" width="10.85546875" style="1"/>
    <col min="1281" max="1291" width="8" style="1" customWidth="1"/>
    <col min="1292" max="1536" width="10.85546875" style="1"/>
    <col min="1537" max="1547" width="8" style="1" customWidth="1"/>
    <col min="1548" max="1792" width="10.85546875" style="1"/>
    <col min="1793" max="1803" width="8" style="1" customWidth="1"/>
    <col min="1804" max="2048" width="10.85546875" style="1"/>
    <col min="2049" max="2059" width="8" style="1" customWidth="1"/>
    <col min="2060" max="2304" width="10.85546875" style="1"/>
    <col min="2305" max="2315" width="8" style="1" customWidth="1"/>
    <col min="2316" max="2560" width="10.85546875" style="1"/>
    <col min="2561" max="2571" width="8" style="1" customWidth="1"/>
    <col min="2572" max="2816" width="10.85546875" style="1"/>
    <col min="2817" max="2827" width="8" style="1" customWidth="1"/>
    <col min="2828" max="3072" width="10.85546875" style="1"/>
    <col min="3073" max="3083" width="8" style="1" customWidth="1"/>
    <col min="3084" max="3328" width="10.85546875" style="1"/>
    <col min="3329" max="3339" width="8" style="1" customWidth="1"/>
    <col min="3340" max="3584" width="10.85546875" style="1"/>
    <col min="3585" max="3595" width="8" style="1" customWidth="1"/>
    <col min="3596" max="3840" width="10.85546875" style="1"/>
    <col min="3841" max="3851" width="8" style="1" customWidth="1"/>
    <col min="3852" max="4096" width="10.85546875" style="1"/>
    <col min="4097" max="4107" width="8" style="1" customWidth="1"/>
    <col min="4108" max="4352" width="10.85546875" style="1"/>
    <col min="4353" max="4363" width="8" style="1" customWidth="1"/>
    <col min="4364" max="4608" width="10.85546875" style="1"/>
    <col min="4609" max="4619" width="8" style="1" customWidth="1"/>
    <col min="4620" max="4864" width="10.85546875" style="1"/>
    <col min="4865" max="4875" width="8" style="1" customWidth="1"/>
    <col min="4876" max="5120" width="10.85546875" style="1"/>
    <col min="5121" max="5131" width="8" style="1" customWidth="1"/>
    <col min="5132" max="5376" width="10.85546875" style="1"/>
    <col min="5377" max="5387" width="8" style="1" customWidth="1"/>
    <col min="5388" max="5632" width="10.85546875" style="1"/>
    <col min="5633" max="5643" width="8" style="1" customWidth="1"/>
    <col min="5644" max="5888" width="10.85546875" style="1"/>
    <col min="5889" max="5899" width="8" style="1" customWidth="1"/>
    <col min="5900" max="6144" width="10.85546875" style="1"/>
    <col min="6145" max="6155" width="8" style="1" customWidth="1"/>
    <col min="6156" max="6400" width="10.85546875" style="1"/>
    <col min="6401" max="6411" width="8" style="1" customWidth="1"/>
    <col min="6412" max="6656" width="10.85546875" style="1"/>
    <col min="6657" max="6667" width="8" style="1" customWidth="1"/>
    <col min="6668" max="6912" width="10.85546875" style="1"/>
    <col min="6913" max="6923" width="8" style="1" customWidth="1"/>
    <col min="6924" max="7168" width="10.85546875" style="1"/>
    <col min="7169" max="7179" width="8" style="1" customWidth="1"/>
    <col min="7180" max="7424" width="10.85546875" style="1"/>
    <col min="7425" max="7435" width="8" style="1" customWidth="1"/>
    <col min="7436" max="7680" width="10.85546875" style="1"/>
    <col min="7681" max="7691" width="8" style="1" customWidth="1"/>
    <col min="7692" max="7936" width="10.85546875" style="1"/>
    <col min="7937" max="7947" width="8" style="1" customWidth="1"/>
    <col min="7948" max="8192" width="10.85546875" style="1"/>
    <col min="8193" max="8203" width="8" style="1" customWidth="1"/>
    <col min="8204" max="8448" width="10.85546875" style="1"/>
    <col min="8449" max="8459" width="8" style="1" customWidth="1"/>
    <col min="8460" max="8704" width="10.85546875" style="1"/>
    <col min="8705" max="8715" width="8" style="1" customWidth="1"/>
    <col min="8716" max="8960" width="10.85546875" style="1"/>
    <col min="8961" max="8971" width="8" style="1" customWidth="1"/>
    <col min="8972" max="9216" width="10.85546875" style="1"/>
    <col min="9217" max="9227" width="8" style="1" customWidth="1"/>
    <col min="9228" max="9472" width="10.85546875" style="1"/>
    <col min="9473" max="9483" width="8" style="1" customWidth="1"/>
    <col min="9484" max="9728" width="10.85546875" style="1"/>
    <col min="9729" max="9739" width="8" style="1" customWidth="1"/>
    <col min="9740" max="9984" width="10.85546875" style="1"/>
    <col min="9985" max="9995" width="8" style="1" customWidth="1"/>
    <col min="9996" max="10240" width="10.85546875" style="1"/>
    <col min="10241" max="10251" width="8" style="1" customWidth="1"/>
    <col min="10252" max="10496" width="10.85546875" style="1"/>
    <col min="10497" max="10507" width="8" style="1" customWidth="1"/>
    <col min="10508" max="10752" width="10.85546875" style="1"/>
    <col min="10753" max="10763" width="8" style="1" customWidth="1"/>
    <col min="10764" max="11008" width="10.85546875" style="1"/>
    <col min="11009" max="11019" width="8" style="1" customWidth="1"/>
    <col min="11020" max="11264" width="10.85546875" style="1"/>
    <col min="11265" max="11275" width="8" style="1" customWidth="1"/>
    <col min="11276" max="11520" width="10.85546875" style="1"/>
    <col min="11521" max="11531" width="8" style="1" customWidth="1"/>
    <col min="11532" max="11776" width="10.85546875" style="1"/>
    <col min="11777" max="11787" width="8" style="1" customWidth="1"/>
    <col min="11788" max="12032" width="10.85546875" style="1"/>
    <col min="12033" max="12043" width="8" style="1" customWidth="1"/>
    <col min="12044" max="12288" width="10.85546875" style="1"/>
    <col min="12289" max="12299" width="8" style="1" customWidth="1"/>
    <col min="12300" max="12544" width="10.85546875" style="1"/>
    <col min="12545" max="12555" width="8" style="1" customWidth="1"/>
    <col min="12556" max="12800" width="10.85546875" style="1"/>
    <col min="12801" max="12811" width="8" style="1" customWidth="1"/>
    <col min="12812" max="13056" width="10.85546875" style="1"/>
    <col min="13057" max="13067" width="8" style="1" customWidth="1"/>
    <col min="13068" max="13312" width="10.85546875" style="1"/>
    <col min="13313" max="13323" width="8" style="1" customWidth="1"/>
    <col min="13324" max="13568" width="10.85546875" style="1"/>
    <col min="13569" max="13579" width="8" style="1" customWidth="1"/>
    <col min="13580" max="13824" width="10.85546875" style="1"/>
    <col min="13825" max="13835" width="8" style="1" customWidth="1"/>
    <col min="13836" max="14080" width="10.85546875" style="1"/>
    <col min="14081" max="14091" width="8" style="1" customWidth="1"/>
    <col min="14092" max="14336" width="10.85546875" style="1"/>
    <col min="14337" max="14347" width="8" style="1" customWidth="1"/>
    <col min="14348" max="14592" width="10.85546875" style="1"/>
    <col min="14593" max="14603" width="8" style="1" customWidth="1"/>
    <col min="14604" max="14848" width="10.85546875" style="1"/>
    <col min="14849" max="14859" width="8" style="1" customWidth="1"/>
    <col min="14860" max="15104" width="10.85546875" style="1"/>
    <col min="15105" max="15115" width="8" style="1" customWidth="1"/>
    <col min="15116" max="15360" width="10.85546875" style="1"/>
    <col min="15361" max="15371" width="8" style="1" customWidth="1"/>
    <col min="15372" max="15616" width="10.85546875" style="1"/>
    <col min="15617" max="15627" width="8" style="1" customWidth="1"/>
    <col min="15628" max="15872" width="10.85546875" style="1"/>
    <col min="15873" max="15883" width="8" style="1" customWidth="1"/>
    <col min="15884" max="16128" width="10.85546875" style="1"/>
    <col min="16129" max="16139" width="8" style="1" customWidth="1"/>
    <col min="16140" max="16384" width="10.85546875" style="1"/>
  </cols>
  <sheetData>
    <row r="1" spans="1:11" ht="11.25" customHeight="1" x14ac:dyDescent="0.2">
      <c r="A1" s="402" t="s">
        <v>0</v>
      </c>
      <c r="B1" s="403"/>
      <c r="C1" s="403"/>
      <c r="D1" s="403"/>
      <c r="E1" s="403"/>
      <c r="F1" s="403"/>
      <c r="G1" s="403"/>
      <c r="H1" s="403"/>
      <c r="I1" s="404"/>
      <c r="J1" s="405"/>
      <c r="K1" s="406"/>
    </row>
    <row r="2" spans="1:11" ht="14.25" customHeight="1" x14ac:dyDescent="0.2">
      <c r="A2" s="411" t="s">
        <v>19</v>
      </c>
      <c r="B2" s="412"/>
      <c r="C2" s="412"/>
      <c r="D2" s="412"/>
      <c r="E2" s="412"/>
      <c r="F2" s="412"/>
      <c r="G2" s="412"/>
      <c r="H2" s="412"/>
      <c r="I2" s="413"/>
      <c r="J2" s="407"/>
      <c r="K2" s="408"/>
    </row>
    <row r="3" spans="1:11" ht="11.25" customHeight="1" x14ac:dyDescent="0.2">
      <c r="A3" s="402" t="s">
        <v>1</v>
      </c>
      <c r="B3" s="404"/>
      <c r="C3" s="403" t="s">
        <v>2</v>
      </c>
      <c r="D3" s="403"/>
      <c r="E3" s="403"/>
      <c r="F3" s="403"/>
      <c r="G3" s="403"/>
      <c r="H3" s="402" t="s">
        <v>3</v>
      </c>
      <c r="I3" s="404"/>
      <c r="J3" s="407"/>
      <c r="K3" s="408"/>
    </row>
    <row r="4" spans="1:11" ht="14.25" customHeight="1" x14ac:dyDescent="0.2">
      <c r="A4" s="411" t="s">
        <v>24</v>
      </c>
      <c r="B4" s="413"/>
      <c r="C4" s="412" t="s">
        <v>17</v>
      </c>
      <c r="D4" s="412"/>
      <c r="E4" s="412"/>
      <c r="F4" s="412"/>
      <c r="G4" s="412"/>
      <c r="H4" s="411" t="s">
        <v>82</v>
      </c>
      <c r="I4" s="413"/>
      <c r="J4" s="409"/>
      <c r="K4" s="410"/>
    </row>
    <row r="5" spans="1:11" ht="6" customHeight="1" x14ac:dyDescent="0.2"/>
    <row r="6" spans="1:11" ht="27" customHeight="1" x14ac:dyDescent="0.25">
      <c r="A6" s="2" t="s">
        <v>4</v>
      </c>
    </row>
    <row r="8" spans="1:11" ht="11.25" hidden="1" customHeight="1" x14ac:dyDescent="0.2"/>
    <row r="9" spans="1:11" ht="11.25" hidden="1" customHeight="1" x14ac:dyDescent="0.2"/>
    <row r="10" spans="1:11" ht="11.25" hidden="1" customHeight="1" x14ac:dyDescent="0.2"/>
    <row r="11" spans="1:11" ht="11.25" hidden="1" customHeight="1" x14ac:dyDescent="0.2"/>
    <row r="12" spans="1:11" ht="11.25" hidden="1" customHeight="1" x14ac:dyDescent="0.2"/>
    <row r="13" spans="1:11" ht="11.25" hidden="1" customHeight="1" x14ac:dyDescent="0.2"/>
    <row r="18" spans="1:11" ht="12.75" customHeight="1" x14ac:dyDescent="0.2">
      <c r="A18" s="414" t="s">
        <v>5</v>
      </c>
      <c r="B18" s="414"/>
      <c r="C18" s="414"/>
      <c r="D18" s="414"/>
      <c r="E18" s="414"/>
      <c r="F18" s="414"/>
      <c r="G18" s="414"/>
      <c r="H18" s="414"/>
      <c r="I18" s="414"/>
      <c r="J18" s="414"/>
      <c r="K18" s="414"/>
    </row>
    <row r="19" spans="1:11" ht="17.25" customHeight="1" x14ac:dyDescent="0.2">
      <c r="A19" s="415" t="s">
        <v>103</v>
      </c>
      <c r="B19" s="415"/>
      <c r="C19" s="415"/>
      <c r="D19" s="415"/>
      <c r="E19" s="415"/>
      <c r="F19" s="415"/>
      <c r="G19" s="415"/>
      <c r="H19" s="415"/>
      <c r="I19" s="415"/>
      <c r="J19" s="415"/>
      <c r="K19" s="415"/>
    </row>
    <row r="20" spans="1:11" ht="17.25" customHeight="1" x14ac:dyDescent="0.2">
      <c r="A20" s="415" t="s">
        <v>105</v>
      </c>
      <c r="B20" s="415"/>
      <c r="C20" s="415"/>
      <c r="D20" s="415"/>
      <c r="E20" s="415"/>
      <c r="F20" s="415"/>
      <c r="G20" s="415"/>
      <c r="H20" s="415"/>
      <c r="I20" s="415"/>
      <c r="J20" s="415"/>
      <c r="K20" s="415"/>
    </row>
    <row r="21" spans="1:11" ht="17.25" customHeight="1" x14ac:dyDescent="0.2">
      <c r="A21" s="415" t="s">
        <v>104</v>
      </c>
      <c r="B21" s="415"/>
      <c r="C21" s="415"/>
      <c r="D21" s="415"/>
      <c r="E21" s="415"/>
      <c r="F21" s="415"/>
      <c r="G21" s="415"/>
      <c r="H21" s="415"/>
      <c r="I21" s="415"/>
      <c r="J21" s="415"/>
      <c r="K21" s="415"/>
    </row>
    <row r="22" spans="1:11" ht="21" customHeight="1" x14ac:dyDescent="0.2">
      <c r="A22" s="414" t="s">
        <v>6</v>
      </c>
      <c r="B22" s="414"/>
      <c r="C22" s="414"/>
      <c r="D22" s="414"/>
      <c r="E22" s="414"/>
      <c r="F22" s="414"/>
      <c r="G22" s="414"/>
      <c r="H22" s="414"/>
      <c r="I22" s="414"/>
      <c r="J22" s="414"/>
      <c r="K22" s="414"/>
    </row>
    <row r="23" spans="1:11" ht="12" x14ac:dyDescent="0.2">
      <c r="A23" s="414" t="s">
        <v>7</v>
      </c>
      <c r="B23" s="414"/>
      <c r="C23" s="414"/>
      <c r="D23" s="414"/>
      <c r="E23" s="414"/>
      <c r="F23" s="414"/>
      <c r="G23" s="414"/>
      <c r="H23" s="414"/>
      <c r="I23" s="414"/>
      <c r="J23" s="414"/>
      <c r="K23" s="414"/>
    </row>
    <row r="24" spans="1:11" ht="12" x14ac:dyDescent="0.2">
      <c r="A24" s="6"/>
      <c r="B24" s="6"/>
      <c r="C24" s="6"/>
      <c r="D24" s="6"/>
      <c r="E24" s="6"/>
      <c r="F24" s="6"/>
      <c r="G24" s="6"/>
      <c r="H24" s="6"/>
      <c r="I24" s="6"/>
      <c r="J24" s="6"/>
      <c r="K24" s="6"/>
    </row>
    <row r="25" spans="1:11" ht="15.75" customHeight="1" x14ac:dyDescent="0.2">
      <c r="A25" s="21"/>
      <c r="B25" s="21"/>
      <c r="C25" s="21"/>
      <c r="D25" s="21"/>
      <c r="E25" s="21"/>
      <c r="F25" s="21"/>
      <c r="G25" s="21"/>
      <c r="H25" s="21"/>
      <c r="I25" s="21"/>
      <c r="J25" s="21"/>
      <c r="K25" s="21"/>
    </row>
    <row r="26" spans="1:11" ht="15.75" hidden="1" customHeight="1" x14ac:dyDescent="0.2">
      <c r="A26" s="21"/>
      <c r="B26" s="21"/>
      <c r="C26" s="21"/>
      <c r="D26" s="21"/>
      <c r="E26" s="21"/>
      <c r="F26" s="21"/>
      <c r="G26" s="21"/>
      <c r="H26" s="21"/>
      <c r="I26" s="21"/>
      <c r="J26" s="21"/>
      <c r="K26" s="21"/>
    </row>
    <row r="27" spans="1:11" ht="12" hidden="1" customHeight="1" x14ac:dyDescent="0.2">
      <c r="A27" s="6"/>
      <c r="B27" s="6"/>
      <c r="C27" s="6"/>
      <c r="D27" s="6"/>
      <c r="E27" s="6"/>
      <c r="F27" s="6"/>
      <c r="G27" s="6"/>
      <c r="H27" s="6"/>
      <c r="I27" s="6"/>
      <c r="J27" s="6"/>
      <c r="K27" s="6"/>
    </row>
    <row r="28" spans="1:11" ht="12" hidden="1" customHeight="1" x14ac:dyDescent="0.2">
      <c r="A28" s="6"/>
      <c r="B28" s="6"/>
      <c r="C28" s="6"/>
      <c r="D28" s="6"/>
      <c r="E28" s="6"/>
      <c r="F28" s="6"/>
      <c r="G28" s="6"/>
      <c r="H28" s="6"/>
      <c r="I28" s="6"/>
      <c r="J28" s="6"/>
      <c r="K28" s="6"/>
    </row>
    <row r="29" spans="1:11" ht="12" hidden="1" customHeight="1" x14ac:dyDescent="0.2">
      <c r="A29" s="3"/>
      <c r="B29" s="3"/>
      <c r="C29" s="3"/>
      <c r="D29" s="3"/>
      <c r="E29" s="3"/>
      <c r="F29" s="3"/>
      <c r="G29" s="3"/>
      <c r="H29" s="3"/>
      <c r="I29" s="3"/>
      <c r="J29" s="3"/>
      <c r="K29" s="3"/>
    </row>
    <row r="30" spans="1:11" ht="12" hidden="1" customHeight="1" x14ac:dyDescent="0.2">
      <c r="A30" s="3"/>
      <c r="B30" s="3"/>
      <c r="C30" s="3"/>
      <c r="D30" s="3"/>
      <c r="E30" s="3"/>
      <c r="F30" s="3"/>
      <c r="G30" s="3"/>
      <c r="H30" s="3"/>
      <c r="I30" s="3"/>
      <c r="J30" s="3"/>
      <c r="K30" s="3"/>
    </row>
    <row r="31" spans="1:11" ht="12" hidden="1" customHeight="1" x14ac:dyDescent="0.2">
      <c r="A31" s="3"/>
      <c r="B31" s="3"/>
      <c r="C31" s="3"/>
      <c r="D31" s="3"/>
      <c r="E31" s="3"/>
      <c r="F31" s="3"/>
      <c r="G31" s="3"/>
      <c r="H31" s="3"/>
      <c r="I31" s="3"/>
      <c r="J31" s="3"/>
      <c r="K31" s="3"/>
    </row>
    <row r="32" spans="1:11" ht="12" hidden="1" customHeight="1" x14ac:dyDescent="0.2">
      <c r="A32" s="3"/>
      <c r="B32" s="3"/>
      <c r="C32" s="3"/>
      <c r="D32" s="3"/>
      <c r="E32" s="3"/>
      <c r="F32" s="3"/>
      <c r="G32" s="3"/>
      <c r="H32" s="3"/>
      <c r="I32" s="3"/>
      <c r="J32" s="3"/>
      <c r="K32" s="3"/>
    </row>
    <row r="33" spans="1:11" ht="12" hidden="1" customHeight="1" x14ac:dyDescent="0.2">
      <c r="A33" s="3"/>
      <c r="B33" s="3"/>
      <c r="C33" s="3"/>
      <c r="D33" s="3"/>
      <c r="E33" s="3"/>
      <c r="F33" s="3"/>
      <c r="G33" s="3"/>
      <c r="H33" s="3"/>
      <c r="I33" s="3"/>
      <c r="J33" s="3"/>
      <c r="K33" s="3"/>
    </row>
    <row r="34" spans="1:11" ht="12" x14ac:dyDescent="0.2">
      <c r="A34" s="3"/>
      <c r="B34" s="3"/>
      <c r="C34" s="3"/>
      <c r="D34" s="3"/>
      <c r="E34" s="3"/>
      <c r="F34" s="3"/>
      <c r="G34" s="3"/>
      <c r="H34" s="3"/>
      <c r="I34" s="3"/>
      <c r="J34" s="3"/>
      <c r="K34" s="3"/>
    </row>
    <row r="35" spans="1:11" ht="18" customHeight="1" x14ac:dyDescent="0.25">
      <c r="A35" s="416" t="s">
        <v>8</v>
      </c>
      <c r="B35" s="416"/>
      <c r="C35" s="416"/>
      <c r="D35" s="416"/>
      <c r="E35" s="416"/>
      <c r="F35" s="416"/>
      <c r="G35" s="416"/>
      <c r="H35" s="416"/>
      <c r="I35" s="416"/>
      <c r="J35" s="416"/>
      <c r="K35" s="416"/>
    </row>
    <row r="36" spans="1:11" ht="14.25" customHeight="1" x14ac:dyDescent="0.2">
      <c r="A36" s="4" t="s">
        <v>9</v>
      </c>
      <c r="B36" s="417" t="s">
        <v>10</v>
      </c>
      <c r="C36" s="417"/>
      <c r="D36" s="417" t="s">
        <v>11</v>
      </c>
      <c r="E36" s="417"/>
      <c r="F36" s="417"/>
      <c r="G36" s="417"/>
      <c r="H36" s="417"/>
      <c r="I36" s="417"/>
      <c r="J36" s="417"/>
      <c r="K36" s="4" t="s">
        <v>12</v>
      </c>
    </row>
    <row r="37" spans="1:11" ht="19.5" customHeight="1" x14ac:dyDescent="0.2">
      <c r="A37" s="5">
        <v>1</v>
      </c>
      <c r="B37" s="398" t="s">
        <v>14</v>
      </c>
      <c r="C37" s="398"/>
      <c r="D37" s="400" t="s">
        <v>13</v>
      </c>
      <c r="E37" s="400"/>
      <c r="F37" s="400"/>
      <c r="G37" s="400"/>
      <c r="H37" s="400"/>
      <c r="I37" s="400"/>
      <c r="J37" s="400"/>
      <c r="K37" s="5">
        <v>3</v>
      </c>
    </row>
    <row r="38" spans="1:11" ht="19.5" customHeight="1" x14ac:dyDescent="0.2">
      <c r="A38" s="5">
        <v>2</v>
      </c>
      <c r="B38" s="397">
        <v>40504</v>
      </c>
      <c r="C38" s="398"/>
      <c r="D38" s="400" t="s">
        <v>15</v>
      </c>
      <c r="E38" s="400"/>
      <c r="F38" s="400"/>
      <c r="G38" s="400"/>
      <c r="H38" s="400"/>
      <c r="I38" s="400"/>
      <c r="J38" s="400"/>
      <c r="K38" s="5">
        <v>2</v>
      </c>
    </row>
    <row r="39" spans="1:11" ht="47.25" customHeight="1" x14ac:dyDescent="0.2">
      <c r="A39" s="5">
        <v>3</v>
      </c>
      <c r="B39" s="397">
        <v>41330</v>
      </c>
      <c r="C39" s="398"/>
      <c r="D39" s="400" t="s">
        <v>16</v>
      </c>
      <c r="E39" s="400"/>
      <c r="F39" s="400"/>
      <c r="G39" s="400"/>
      <c r="H39" s="400"/>
      <c r="I39" s="400"/>
      <c r="J39" s="400"/>
      <c r="K39" s="5">
        <v>3</v>
      </c>
    </row>
    <row r="40" spans="1:11" ht="35.1" customHeight="1" x14ac:dyDescent="0.2">
      <c r="A40" s="5">
        <v>4</v>
      </c>
      <c r="B40" s="397">
        <v>41978</v>
      </c>
      <c r="C40" s="398"/>
      <c r="D40" s="400" t="s">
        <v>18</v>
      </c>
      <c r="E40" s="400"/>
      <c r="F40" s="400"/>
      <c r="G40" s="400"/>
      <c r="H40" s="400"/>
      <c r="I40" s="400"/>
      <c r="J40" s="400"/>
      <c r="K40" s="5">
        <v>1</v>
      </c>
    </row>
    <row r="41" spans="1:11" ht="30" customHeight="1" x14ac:dyDescent="0.2">
      <c r="A41" s="5">
        <v>5</v>
      </c>
      <c r="B41" s="397">
        <v>42041</v>
      </c>
      <c r="C41" s="398"/>
      <c r="D41" s="400" t="s">
        <v>60</v>
      </c>
      <c r="E41" s="400"/>
      <c r="F41" s="400"/>
      <c r="G41" s="400"/>
      <c r="H41" s="400"/>
      <c r="I41" s="400"/>
      <c r="J41" s="400"/>
      <c r="K41" s="5">
        <v>1</v>
      </c>
    </row>
    <row r="42" spans="1:11" ht="96" customHeight="1" x14ac:dyDescent="0.2">
      <c r="A42" s="5">
        <v>6</v>
      </c>
      <c r="B42" s="397">
        <v>42758</v>
      </c>
      <c r="C42" s="398"/>
      <c r="D42" s="399" t="s">
        <v>298</v>
      </c>
      <c r="E42" s="399"/>
      <c r="F42" s="399"/>
      <c r="G42" s="399"/>
      <c r="H42" s="399"/>
      <c r="I42" s="399"/>
      <c r="J42" s="399"/>
      <c r="K42" s="5">
        <v>1</v>
      </c>
    </row>
    <row r="43" spans="1:11" ht="11.25" customHeight="1" x14ac:dyDescent="0.2"/>
    <row r="44" spans="1:11" ht="11.25" customHeight="1" x14ac:dyDescent="0.2"/>
    <row r="45" spans="1:11" ht="11.25" customHeight="1" x14ac:dyDescent="0.2"/>
    <row r="46" spans="1:11" ht="11.25" customHeight="1" x14ac:dyDescent="0.2">
      <c r="A46" s="401" t="s">
        <v>313</v>
      </c>
      <c r="B46" s="401"/>
      <c r="C46" s="401"/>
      <c r="D46" s="401"/>
      <c r="E46" s="401"/>
      <c r="F46" s="401"/>
      <c r="G46" s="401"/>
      <c r="H46" s="401"/>
      <c r="I46" s="401"/>
      <c r="J46" s="401"/>
      <c r="K46" s="401"/>
    </row>
    <row r="47" spans="1:11" ht="12" customHeight="1" x14ac:dyDescent="0.2">
      <c r="A47" s="388"/>
      <c r="B47" s="389"/>
      <c r="C47" s="389"/>
      <c r="D47" s="389"/>
      <c r="E47" s="389"/>
      <c r="F47" s="389"/>
      <c r="G47" s="389"/>
      <c r="H47" s="389"/>
      <c r="I47" s="389"/>
      <c r="J47" s="389"/>
      <c r="K47" s="390"/>
    </row>
    <row r="48" spans="1:11" ht="11.25" customHeight="1" x14ac:dyDescent="0.2">
      <c r="A48" s="388"/>
      <c r="B48" s="389"/>
      <c r="C48" s="389"/>
      <c r="D48" s="389"/>
      <c r="E48" s="389"/>
      <c r="F48" s="389"/>
      <c r="G48" s="389"/>
      <c r="H48" s="389"/>
      <c r="I48" s="389"/>
      <c r="J48" s="389"/>
      <c r="K48" s="390"/>
    </row>
    <row r="49" spans="1:11" ht="11.25" customHeight="1" x14ac:dyDescent="0.2">
      <c r="A49" s="388"/>
      <c r="B49" s="389"/>
      <c r="C49" s="389"/>
      <c r="D49" s="389"/>
      <c r="E49" s="389"/>
      <c r="F49" s="389"/>
      <c r="G49" s="389"/>
      <c r="H49" s="389"/>
      <c r="I49" s="389"/>
      <c r="J49" s="389"/>
      <c r="K49" s="390"/>
    </row>
    <row r="50" spans="1:11" ht="11.25" customHeight="1" x14ac:dyDescent="0.2">
      <c r="A50" s="391" t="s">
        <v>314</v>
      </c>
      <c r="B50" s="392"/>
      <c r="C50" s="392"/>
      <c r="D50" s="392"/>
      <c r="E50" s="392"/>
      <c r="F50" s="392"/>
      <c r="G50" s="392"/>
      <c r="H50" s="392"/>
      <c r="I50" s="392"/>
      <c r="J50" s="392"/>
      <c r="K50" s="393"/>
    </row>
    <row r="51" spans="1:11" ht="11.25" customHeight="1" x14ac:dyDescent="0.2">
      <c r="A51" s="394" t="s">
        <v>315</v>
      </c>
      <c r="B51" s="395"/>
      <c r="C51" s="395"/>
      <c r="D51" s="395"/>
      <c r="E51" s="395"/>
      <c r="F51" s="395"/>
      <c r="G51" s="395"/>
      <c r="H51" s="395"/>
      <c r="I51" s="395"/>
      <c r="J51" s="395"/>
      <c r="K51" s="396"/>
    </row>
    <row r="52" spans="1:11" ht="11.25" customHeight="1" x14ac:dyDescent="0.2"/>
    <row r="53" spans="1:11" ht="12" customHeight="1" x14ac:dyDescent="0.2"/>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2"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2" customHeight="1" x14ac:dyDescent="0.2"/>
    <row r="66" ht="11.25" customHeight="1" x14ac:dyDescent="0.2"/>
    <row r="67" ht="11.25" customHeight="1" x14ac:dyDescent="0.2"/>
    <row r="68" ht="11.25" customHeight="1" x14ac:dyDescent="0.2"/>
    <row r="69" ht="11.25" customHeight="1" x14ac:dyDescent="0.2"/>
    <row r="70" ht="11.25" customHeight="1" x14ac:dyDescent="0.2"/>
    <row r="71" ht="12" customHeight="1" x14ac:dyDescent="0.2"/>
    <row r="72" ht="11.25" customHeight="1" x14ac:dyDescent="0.2"/>
  </sheetData>
  <mergeCells count="34">
    <mergeCell ref="A18:K18"/>
    <mergeCell ref="A19:K19"/>
    <mergeCell ref="A22:K22"/>
    <mergeCell ref="A23:K23"/>
    <mergeCell ref="B39:C39"/>
    <mergeCell ref="D39:J39"/>
    <mergeCell ref="A35:K35"/>
    <mergeCell ref="B36:C36"/>
    <mergeCell ref="D36:J36"/>
    <mergeCell ref="B37:C37"/>
    <mergeCell ref="D37:J37"/>
    <mergeCell ref="B38:C38"/>
    <mergeCell ref="D38:J38"/>
    <mergeCell ref="A20:K20"/>
    <mergeCell ref="A21:K21"/>
    <mergeCell ref="A1:I1"/>
    <mergeCell ref="J1:K4"/>
    <mergeCell ref="A2:I2"/>
    <mergeCell ref="A3:B3"/>
    <mergeCell ref="C3:G3"/>
    <mergeCell ref="H3:I3"/>
    <mergeCell ref="A4:B4"/>
    <mergeCell ref="C4:G4"/>
    <mergeCell ref="H4:I4"/>
    <mergeCell ref="B41:C41"/>
    <mergeCell ref="D41:J41"/>
    <mergeCell ref="D40:J40"/>
    <mergeCell ref="B40:C40"/>
    <mergeCell ref="A46:K46"/>
    <mergeCell ref="A47:K49"/>
    <mergeCell ref="A50:K50"/>
    <mergeCell ref="A51:K51"/>
    <mergeCell ref="B42:C42"/>
    <mergeCell ref="D42:J42"/>
  </mergeCells>
  <printOptions horizontalCentered="1" verticalCentered="1"/>
  <pageMargins left="0.78740157480314965" right="0.78740157480314965" top="0.6692913385826772" bottom="0.86614173228346458" header="0" footer="0.55118110236220474"/>
  <pageSetup scale="89" orientation="portrait" r:id="rId1"/>
  <headerFooter alignWithMargins="0">
    <oddFooter>&amp;L&amp;9Formato: FO-MC-179 Versión: 2&amp;C&amp;9Página &amp;P&amp;R&amp;9Vo. Bo.:</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245"/>
  <sheetViews>
    <sheetView showGridLines="0" view="pageBreakPreview" zoomScaleSheetLayoutView="100" workbookViewId="0">
      <selection activeCell="G245" sqref="G245"/>
    </sheetView>
  </sheetViews>
  <sheetFormatPr baseColWidth="10" defaultColWidth="0" defaultRowHeight="11.25" zeroHeight="1" x14ac:dyDescent="0.2"/>
  <cols>
    <col min="1" max="11" width="9.140625" style="1" customWidth="1"/>
    <col min="12" max="14" width="11.42578125" style="1" customWidth="1"/>
    <col min="15" max="15" width="5.7109375" style="1" customWidth="1"/>
    <col min="16" max="256" width="11.42578125" style="1" hidden="1"/>
    <col min="257" max="267" width="8" style="1" hidden="1"/>
    <col min="268" max="512" width="11.42578125" style="1" hidden="1"/>
    <col min="513" max="523" width="8" style="1" hidden="1"/>
    <col min="524" max="768" width="11.42578125" style="1" hidden="1"/>
    <col min="769" max="779" width="8" style="1" hidden="1"/>
    <col min="780" max="1024" width="11.42578125" style="1" hidden="1"/>
    <col min="1025" max="1035" width="8" style="1" hidden="1"/>
    <col min="1036" max="1280" width="11.42578125" style="1" hidden="1"/>
    <col min="1281" max="1291" width="8" style="1" hidden="1"/>
    <col min="1292" max="1536" width="11.42578125" style="1" hidden="1"/>
    <col min="1537" max="1547" width="8" style="1" hidden="1"/>
    <col min="1548" max="1792" width="11.42578125" style="1" hidden="1"/>
    <col min="1793" max="1803" width="8" style="1" hidden="1"/>
    <col min="1804" max="2048" width="11.42578125" style="1" hidden="1"/>
    <col min="2049" max="2059" width="8" style="1" hidden="1"/>
    <col min="2060" max="2304" width="11.42578125" style="1" hidden="1"/>
    <col min="2305" max="2315" width="8" style="1" hidden="1"/>
    <col min="2316" max="2560" width="11.42578125" style="1" hidden="1"/>
    <col min="2561" max="2571" width="8" style="1" hidden="1"/>
    <col min="2572" max="2816" width="11.42578125" style="1" hidden="1"/>
    <col min="2817" max="2827" width="8" style="1" hidden="1"/>
    <col min="2828" max="3072" width="11.42578125" style="1" hidden="1"/>
    <col min="3073" max="3083" width="8" style="1" hidden="1"/>
    <col min="3084" max="3328" width="11.42578125" style="1" hidden="1"/>
    <col min="3329" max="3339" width="8" style="1" hidden="1"/>
    <col min="3340" max="3584" width="11.42578125" style="1" hidden="1"/>
    <col min="3585" max="3595" width="8" style="1" hidden="1"/>
    <col min="3596" max="3840" width="11.42578125" style="1" hidden="1"/>
    <col min="3841" max="3851" width="8" style="1" hidden="1"/>
    <col min="3852" max="4096" width="11.42578125" style="1" hidden="1"/>
    <col min="4097" max="4107" width="8" style="1" hidden="1"/>
    <col min="4108" max="4352" width="11.42578125" style="1" hidden="1"/>
    <col min="4353" max="4363" width="8" style="1" hidden="1"/>
    <col min="4364" max="4608" width="11.42578125" style="1" hidden="1"/>
    <col min="4609" max="4619" width="8" style="1" hidden="1"/>
    <col min="4620" max="4864" width="11.42578125" style="1" hidden="1"/>
    <col min="4865" max="4875" width="8" style="1" hidden="1"/>
    <col min="4876" max="5120" width="11.42578125" style="1" hidden="1"/>
    <col min="5121" max="5131" width="8" style="1" hidden="1"/>
    <col min="5132" max="5376" width="11.42578125" style="1" hidden="1"/>
    <col min="5377" max="5387" width="8" style="1" hidden="1"/>
    <col min="5388" max="5632" width="11.42578125" style="1" hidden="1"/>
    <col min="5633" max="5643" width="8" style="1" hidden="1"/>
    <col min="5644" max="5888" width="11.42578125" style="1" hidden="1"/>
    <col min="5889" max="5899" width="8" style="1" hidden="1"/>
    <col min="5900" max="6144" width="11.42578125" style="1" hidden="1"/>
    <col min="6145" max="6155" width="8" style="1" hidden="1"/>
    <col min="6156" max="6400" width="11.42578125" style="1" hidden="1"/>
    <col min="6401" max="6411" width="8" style="1" hidden="1"/>
    <col min="6412" max="6656" width="11.42578125" style="1" hidden="1"/>
    <col min="6657" max="6667" width="8" style="1" hidden="1"/>
    <col min="6668" max="6912" width="11.42578125" style="1" hidden="1"/>
    <col min="6913" max="6923" width="8" style="1" hidden="1"/>
    <col min="6924" max="7168" width="11.42578125" style="1" hidden="1"/>
    <col min="7169" max="7179" width="8" style="1" hidden="1"/>
    <col min="7180" max="7424" width="11.42578125" style="1" hidden="1"/>
    <col min="7425" max="7435" width="8" style="1" hidden="1"/>
    <col min="7436" max="7680" width="11.42578125" style="1" hidden="1"/>
    <col min="7681" max="7691" width="8" style="1" hidden="1"/>
    <col min="7692" max="7936" width="11.42578125" style="1" hidden="1"/>
    <col min="7937" max="7947" width="8" style="1" hidden="1"/>
    <col min="7948" max="8192" width="11.42578125" style="1" hidden="1"/>
    <col min="8193" max="8203" width="8" style="1" hidden="1"/>
    <col min="8204" max="8448" width="11.42578125" style="1" hidden="1"/>
    <col min="8449" max="8459" width="8" style="1" hidden="1"/>
    <col min="8460" max="8704" width="11.42578125" style="1" hidden="1"/>
    <col min="8705" max="8715" width="8" style="1" hidden="1"/>
    <col min="8716" max="8960" width="11.42578125" style="1" hidden="1"/>
    <col min="8961" max="8971" width="8" style="1" hidden="1"/>
    <col min="8972" max="9216" width="11.42578125" style="1" hidden="1"/>
    <col min="9217" max="9227" width="8" style="1" hidden="1"/>
    <col min="9228" max="9472" width="11.42578125" style="1" hidden="1"/>
    <col min="9473" max="9483" width="8" style="1" hidden="1"/>
    <col min="9484" max="9728" width="11.42578125" style="1" hidden="1"/>
    <col min="9729" max="9739" width="8" style="1" hidden="1"/>
    <col min="9740" max="9984" width="11.42578125" style="1" hidden="1"/>
    <col min="9985" max="9995" width="8" style="1" hidden="1"/>
    <col min="9996" max="10240" width="11.42578125" style="1" hidden="1"/>
    <col min="10241" max="10251" width="8" style="1" hidden="1"/>
    <col min="10252" max="10496" width="11.42578125" style="1" hidden="1"/>
    <col min="10497" max="10507" width="8" style="1" hidden="1"/>
    <col min="10508" max="10752" width="11.42578125" style="1" hidden="1"/>
    <col min="10753" max="10763" width="8" style="1" hidden="1"/>
    <col min="10764" max="11008" width="11.42578125" style="1" hidden="1"/>
    <col min="11009" max="11019" width="8" style="1" hidden="1"/>
    <col min="11020" max="11264" width="11.42578125" style="1" hidden="1"/>
    <col min="11265" max="11275" width="8" style="1" hidden="1"/>
    <col min="11276" max="11520" width="11.42578125" style="1" hidden="1"/>
    <col min="11521" max="11531" width="8" style="1" hidden="1"/>
    <col min="11532" max="11776" width="11.42578125" style="1" hidden="1"/>
    <col min="11777" max="11787" width="8" style="1" hidden="1"/>
    <col min="11788" max="12032" width="11.42578125" style="1" hidden="1"/>
    <col min="12033" max="12043" width="8" style="1" hidden="1"/>
    <col min="12044" max="12288" width="11.42578125" style="1" hidden="1"/>
    <col min="12289" max="12299" width="8" style="1" hidden="1"/>
    <col min="12300" max="12544" width="11.42578125" style="1" hidden="1"/>
    <col min="12545" max="12555" width="8" style="1" hidden="1"/>
    <col min="12556" max="12800" width="11.42578125" style="1" hidden="1"/>
    <col min="12801" max="12811" width="8" style="1" hidden="1"/>
    <col min="12812" max="13056" width="11.42578125" style="1" hidden="1"/>
    <col min="13057" max="13067" width="8" style="1" hidden="1"/>
    <col min="13068" max="13312" width="11.42578125" style="1" hidden="1"/>
    <col min="13313" max="13323" width="8" style="1" hidden="1"/>
    <col min="13324" max="13568" width="11.42578125" style="1" hidden="1"/>
    <col min="13569" max="13579" width="8" style="1" hidden="1"/>
    <col min="13580" max="13824" width="11.42578125" style="1" hidden="1"/>
    <col min="13825" max="13835" width="8" style="1" hidden="1"/>
    <col min="13836" max="14080" width="11.42578125" style="1" hidden="1"/>
    <col min="14081" max="14091" width="8" style="1" hidden="1"/>
    <col min="14092" max="14336" width="11.42578125" style="1" hidden="1"/>
    <col min="14337" max="14347" width="8" style="1" hidden="1"/>
    <col min="14348" max="14592" width="11.42578125" style="1" hidden="1"/>
    <col min="14593" max="14603" width="8" style="1" hidden="1"/>
    <col min="14604" max="14848" width="11.42578125" style="1" hidden="1"/>
    <col min="14849" max="14859" width="8" style="1" hidden="1"/>
    <col min="14860" max="15104" width="11.42578125" style="1" hidden="1"/>
    <col min="15105" max="15115" width="8" style="1" hidden="1"/>
    <col min="15116" max="15360" width="11.42578125" style="1" hidden="1"/>
    <col min="15361" max="15371" width="8" style="1" hidden="1"/>
    <col min="15372" max="15616" width="11.42578125" style="1" hidden="1"/>
    <col min="15617" max="15627" width="8" style="1" hidden="1"/>
    <col min="15628" max="15872" width="11.42578125" style="1" hidden="1"/>
    <col min="15873" max="15883" width="8" style="1" hidden="1"/>
    <col min="15884" max="16128" width="11.42578125" style="1" hidden="1"/>
    <col min="16129" max="16139" width="8" style="1" hidden="1"/>
    <col min="16140" max="16384" width="11.42578125" style="1" hidden="1"/>
  </cols>
  <sheetData>
    <row r="1" spans="1:11" ht="11.25" customHeight="1" x14ac:dyDescent="0.2">
      <c r="A1" s="126"/>
      <c r="B1" s="126"/>
      <c r="C1" s="126"/>
      <c r="D1" s="126"/>
      <c r="E1" s="126"/>
      <c r="F1" s="126"/>
      <c r="G1" s="126"/>
      <c r="H1" s="126"/>
      <c r="I1" s="126"/>
      <c r="J1" s="127"/>
      <c r="K1" s="127"/>
    </row>
    <row r="2" spans="1:11" ht="14.25" customHeight="1" x14ac:dyDescent="0.2">
      <c r="A2" s="128"/>
      <c r="B2" s="128"/>
      <c r="C2" s="128"/>
      <c r="D2" s="128"/>
      <c r="E2" s="128"/>
      <c r="F2" s="128"/>
      <c r="G2" s="128"/>
      <c r="H2" s="128"/>
      <c r="I2" s="128"/>
      <c r="J2" s="127"/>
      <c r="K2" s="127"/>
    </row>
    <row r="3" spans="1:11" ht="11.25" customHeight="1" x14ac:dyDescent="0.2">
      <c r="A3" s="126"/>
      <c r="B3" s="126"/>
      <c r="C3" s="126"/>
      <c r="D3" s="126"/>
      <c r="E3" s="126"/>
      <c r="F3" s="126"/>
      <c r="G3" s="126"/>
      <c r="H3" s="126"/>
      <c r="I3" s="126"/>
      <c r="J3" s="127"/>
      <c r="K3" s="127"/>
    </row>
    <row r="4" spans="1:11" ht="14.25" customHeight="1" x14ac:dyDescent="0.2">
      <c r="A4" s="128"/>
      <c r="B4" s="128"/>
      <c r="C4" s="128"/>
      <c r="D4" s="128"/>
      <c r="E4" s="128"/>
      <c r="F4" s="128"/>
      <c r="G4" s="128"/>
      <c r="H4" s="128"/>
      <c r="I4" s="128"/>
      <c r="J4" s="127"/>
      <c r="K4" s="127"/>
    </row>
    <row r="5" spans="1:11" ht="6" customHeight="1" x14ac:dyDescent="0.2">
      <c r="A5" s="122"/>
      <c r="B5" s="122"/>
      <c r="C5" s="122"/>
      <c r="D5" s="122"/>
      <c r="E5" s="122"/>
      <c r="F5" s="122"/>
      <c r="G5" s="122"/>
      <c r="H5" s="122"/>
      <c r="I5" s="122"/>
      <c r="J5" s="122"/>
      <c r="K5" s="122"/>
    </row>
    <row r="6" spans="1:11" ht="27" customHeight="1" x14ac:dyDescent="0.25">
      <c r="A6" s="123"/>
      <c r="B6" s="122"/>
      <c r="C6" s="122"/>
      <c r="D6" s="122"/>
      <c r="E6" s="122"/>
      <c r="F6" s="122"/>
      <c r="G6" s="122"/>
      <c r="H6" s="122"/>
      <c r="I6" s="122"/>
      <c r="J6" s="122"/>
      <c r="K6" s="122"/>
    </row>
    <row r="7" spans="1:11" x14ac:dyDescent="0.2">
      <c r="A7" s="122"/>
      <c r="B7" s="122"/>
      <c r="C7" s="122"/>
      <c r="D7" s="122"/>
      <c r="E7" s="122"/>
      <c r="F7" s="122"/>
      <c r="G7" s="122"/>
      <c r="H7" s="122"/>
      <c r="I7" s="122"/>
      <c r="J7" s="122"/>
      <c r="K7" s="122"/>
    </row>
    <row r="8" spans="1:11" ht="11.25" hidden="1" customHeight="1" x14ac:dyDescent="0.2">
      <c r="A8" s="122"/>
      <c r="B8" s="122"/>
      <c r="C8" s="122"/>
      <c r="D8" s="122"/>
      <c r="E8" s="122"/>
      <c r="F8" s="122"/>
      <c r="G8" s="122"/>
      <c r="H8" s="122"/>
      <c r="I8" s="122"/>
      <c r="J8" s="122"/>
      <c r="K8" s="122"/>
    </row>
    <row r="9" spans="1:11" ht="11.25" hidden="1" customHeight="1" x14ac:dyDescent="0.2">
      <c r="A9" s="122"/>
      <c r="B9" s="122"/>
      <c r="C9" s="122"/>
      <c r="D9" s="122"/>
      <c r="E9" s="122"/>
      <c r="F9" s="122"/>
      <c r="G9" s="122"/>
      <c r="H9" s="122"/>
      <c r="I9" s="122"/>
      <c r="J9" s="122"/>
      <c r="K9" s="122"/>
    </row>
    <row r="10" spans="1:11" ht="11.25" hidden="1" customHeight="1" x14ac:dyDescent="0.2">
      <c r="A10" s="122"/>
      <c r="B10" s="122"/>
      <c r="C10" s="122"/>
      <c r="D10" s="122"/>
      <c r="E10" s="122"/>
      <c r="F10" s="122"/>
      <c r="G10" s="122"/>
      <c r="H10" s="122"/>
      <c r="I10" s="122"/>
      <c r="J10" s="122"/>
      <c r="K10" s="122"/>
    </row>
    <row r="11" spans="1:11" ht="11.25" hidden="1" customHeight="1" x14ac:dyDescent="0.2">
      <c r="A11" s="122"/>
      <c r="B11" s="122"/>
      <c r="C11" s="122"/>
      <c r="D11" s="122"/>
      <c r="E11" s="122"/>
      <c r="F11" s="122"/>
      <c r="G11" s="122"/>
      <c r="H11" s="122"/>
      <c r="I11" s="122"/>
      <c r="J11" s="122"/>
      <c r="K11" s="122"/>
    </row>
    <row r="12" spans="1:11" ht="11.25" hidden="1" customHeight="1" x14ac:dyDescent="0.2">
      <c r="A12" s="122"/>
      <c r="B12" s="122"/>
      <c r="C12" s="122"/>
      <c r="D12" s="122"/>
      <c r="E12" s="122"/>
      <c r="F12" s="122"/>
      <c r="G12" s="122"/>
      <c r="H12" s="122"/>
      <c r="I12" s="122"/>
      <c r="J12" s="122"/>
      <c r="K12" s="122"/>
    </row>
    <row r="13" spans="1:11" ht="11.25" hidden="1" customHeight="1" x14ac:dyDescent="0.2">
      <c r="A13" s="122"/>
      <c r="B13" s="122"/>
      <c r="C13" s="122"/>
      <c r="D13" s="122"/>
      <c r="E13" s="122"/>
      <c r="F13" s="122"/>
      <c r="G13" s="122"/>
      <c r="H13" s="122"/>
      <c r="I13" s="122"/>
      <c r="J13" s="122"/>
      <c r="K13" s="122"/>
    </row>
    <row r="14" spans="1:11" x14ac:dyDescent="0.2">
      <c r="A14" s="122"/>
      <c r="B14" s="122"/>
      <c r="C14" s="122"/>
      <c r="D14" s="122"/>
      <c r="E14" s="122"/>
      <c r="F14" s="122"/>
      <c r="G14" s="122"/>
      <c r="H14" s="122"/>
      <c r="I14" s="122"/>
      <c r="J14" s="122"/>
      <c r="K14" s="122"/>
    </row>
    <row r="15" spans="1:11" x14ac:dyDescent="0.2">
      <c r="A15" s="122"/>
      <c r="B15" s="122"/>
      <c r="C15" s="122"/>
      <c r="D15" s="122"/>
      <c r="E15" s="122"/>
      <c r="F15" s="122"/>
      <c r="G15" s="122"/>
      <c r="H15" s="122"/>
      <c r="I15" s="122"/>
      <c r="J15" s="122"/>
      <c r="K15" s="122"/>
    </row>
    <row r="16" spans="1:11" x14ac:dyDescent="0.2">
      <c r="A16" s="122"/>
      <c r="B16" s="122"/>
      <c r="C16" s="122"/>
      <c r="D16" s="122"/>
      <c r="E16" s="122"/>
      <c r="F16" s="122"/>
      <c r="G16" s="122"/>
      <c r="H16" s="122"/>
      <c r="I16" s="122"/>
      <c r="J16" s="122"/>
      <c r="K16" s="122"/>
    </row>
    <row r="17" spans="1:11" x14ac:dyDescent="0.2">
      <c r="A17" s="122"/>
      <c r="B17" s="122"/>
      <c r="C17" s="122"/>
      <c r="D17" s="122"/>
      <c r="E17" s="122"/>
      <c r="F17" s="122"/>
      <c r="G17" s="122"/>
      <c r="H17" s="122"/>
      <c r="I17" s="122"/>
      <c r="J17" s="122"/>
      <c r="K17" s="122"/>
    </row>
    <row r="18" spans="1:11" ht="12.75" customHeight="1" x14ac:dyDescent="0.2">
      <c r="A18" s="129"/>
      <c r="B18" s="129"/>
      <c r="C18" s="129"/>
      <c r="D18" s="129"/>
      <c r="E18" s="129"/>
      <c r="F18" s="129"/>
      <c r="G18" s="129"/>
      <c r="H18" s="129"/>
      <c r="I18" s="129"/>
      <c r="J18" s="129"/>
      <c r="K18" s="129"/>
    </row>
    <row r="19" spans="1:11" ht="17.25" customHeight="1" x14ac:dyDescent="0.2">
      <c r="A19" s="130"/>
      <c r="B19" s="130"/>
      <c r="C19" s="130"/>
      <c r="D19" s="130"/>
      <c r="E19" s="130"/>
      <c r="F19" s="130"/>
      <c r="G19" s="130"/>
      <c r="H19" s="130"/>
      <c r="I19" s="130"/>
      <c r="J19" s="130"/>
      <c r="K19" s="130"/>
    </row>
    <row r="20" spans="1:11" ht="17.25" customHeight="1" x14ac:dyDescent="0.2">
      <c r="A20" s="130"/>
      <c r="B20" s="130"/>
      <c r="C20" s="130"/>
      <c r="D20" s="130"/>
      <c r="E20" s="130"/>
      <c r="F20" s="130"/>
      <c r="G20" s="130"/>
      <c r="H20" s="130"/>
      <c r="I20" s="130"/>
      <c r="J20" s="130"/>
      <c r="K20" s="130"/>
    </row>
    <row r="21" spans="1:11" ht="17.25" customHeight="1" x14ac:dyDescent="0.2">
      <c r="A21" s="130"/>
      <c r="B21" s="130"/>
      <c r="C21" s="130"/>
      <c r="D21" s="130"/>
      <c r="E21" s="130"/>
      <c r="F21" s="130"/>
      <c r="G21" s="130"/>
      <c r="H21" s="130"/>
      <c r="I21" s="130"/>
      <c r="J21" s="130"/>
      <c r="K21" s="130"/>
    </row>
    <row r="22" spans="1:11" ht="21" customHeight="1" x14ac:dyDescent="0.2">
      <c r="A22" s="129"/>
      <c r="B22" s="129"/>
      <c r="C22" s="129"/>
      <c r="D22" s="129"/>
      <c r="E22" s="129"/>
      <c r="F22" s="129"/>
      <c r="G22" s="129"/>
      <c r="H22" s="129"/>
      <c r="I22" s="129"/>
      <c r="J22" s="129"/>
      <c r="K22" s="129"/>
    </row>
    <row r="23" spans="1:11" ht="12" x14ac:dyDescent="0.2">
      <c r="A23" s="129"/>
      <c r="B23" s="129"/>
      <c r="C23" s="129"/>
      <c r="D23" s="129"/>
      <c r="E23" s="129"/>
      <c r="F23" s="129"/>
      <c r="G23" s="129"/>
      <c r="H23" s="129"/>
      <c r="I23" s="129"/>
      <c r="J23" s="129"/>
      <c r="K23" s="129"/>
    </row>
    <row r="24" spans="1:11" ht="12" x14ac:dyDescent="0.2">
      <c r="A24" s="124"/>
      <c r="B24" s="124"/>
      <c r="C24" s="124"/>
      <c r="D24" s="124"/>
      <c r="E24" s="124"/>
      <c r="F24" s="124"/>
      <c r="G24" s="124"/>
      <c r="H24" s="124"/>
      <c r="I24" s="124"/>
      <c r="J24" s="124"/>
      <c r="K24" s="124"/>
    </row>
    <row r="25" spans="1:11" ht="15.75" customHeight="1" x14ac:dyDescent="0.2">
      <c r="A25" s="124"/>
      <c r="B25" s="124"/>
      <c r="C25" s="124"/>
      <c r="D25" s="124"/>
      <c r="E25" s="124"/>
      <c r="F25" s="124"/>
      <c r="G25" s="124"/>
      <c r="H25" s="124"/>
      <c r="I25" s="124"/>
      <c r="J25" s="124"/>
      <c r="K25" s="124"/>
    </row>
    <row r="26" spans="1:11" ht="15.75" hidden="1" customHeight="1" x14ac:dyDescent="0.2">
      <c r="A26" s="124"/>
      <c r="B26" s="124"/>
      <c r="C26" s="124"/>
      <c r="D26" s="124"/>
      <c r="E26" s="124"/>
      <c r="F26" s="124"/>
      <c r="G26" s="124"/>
      <c r="H26" s="124"/>
      <c r="I26" s="124"/>
      <c r="J26" s="124"/>
      <c r="K26" s="124"/>
    </row>
    <row r="27" spans="1:11" ht="12" hidden="1" customHeight="1" x14ac:dyDescent="0.2">
      <c r="A27" s="124"/>
      <c r="B27" s="124"/>
      <c r="C27" s="124"/>
      <c r="D27" s="124"/>
      <c r="E27" s="124"/>
      <c r="F27" s="124"/>
      <c r="G27" s="124"/>
      <c r="H27" s="124"/>
      <c r="I27" s="124"/>
      <c r="J27" s="124"/>
      <c r="K27" s="124"/>
    </row>
    <row r="28" spans="1:11" ht="12" hidden="1" customHeight="1" x14ac:dyDescent="0.2">
      <c r="A28" s="124"/>
      <c r="B28" s="124"/>
      <c r="C28" s="124"/>
      <c r="D28" s="124"/>
      <c r="E28" s="124"/>
      <c r="F28" s="124"/>
      <c r="G28" s="124"/>
      <c r="H28" s="124"/>
      <c r="I28" s="124"/>
      <c r="J28" s="124"/>
      <c r="K28" s="124"/>
    </row>
    <row r="29" spans="1:11" ht="12" hidden="1" customHeight="1" x14ac:dyDescent="0.2">
      <c r="A29" s="124"/>
      <c r="B29" s="124"/>
      <c r="C29" s="124"/>
      <c r="D29" s="124"/>
      <c r="E29" s="124"/>
      <c r="F29" s="124"/>
      <c r="G29" s="124"/>
      <c r="H29" s="124"/>
      <c r="I29" s="124"/>
      <c r="J29" s="124"/>
      <c r="K29" s="124"/>
    </row>
    <row r="30" spans="1:11" ht="12" hidden="1" customHeight="1" x14ac:dyDescent="0.2">
      <c r="A30" s="124"/>
      <c r="B30" s="124"/>
      <c r="C30" s="124"/>
      <c r="D30" s="124"/>
      <c r="E30" s="124"/>
      <c r="F30" s="124"/>
      <c r="G30" s="124"/>
      <c r="H30" s="124"/>
      <c r="I30" s="124"/>
      <c r="J30" s="124"/>
      <c r="K30" s="124"/>
    </row>
    <row r="31" spans="1:11" ht="12" hidden="1" customHeight="1" x14ac:dyDescent="0.2">
      <c r="A31" s="124"/>
      <c r="B31" s="124"/>
      <c r="C31" s="124"/>
      <c r="D31" s="124"/>
      <c r="E31" s="124"/>
      <c r="F31" s="124"/>
      <c r="G31" s="124"/>
      <c r="H31" s="124"/>
      <c r="I31" s="124"/>
      <c r="J31" s="124"/>
      <c r="K31" s="124"/>
    </row>
    <row r="32" spans="1:11" ht="12" hidden="1" customHeight="1" x14ac:dyDescent="0.2">
      <c r="A32" s="124"/>
      <c r="B32" s="124"/>
      <c r="C32" s="124"/>
      <c r="D32" s="124"/>
      <c r="E32" s="124"/>
      <c r="F32" s="124"/>
      <c r="G32" s="124"/>
      <c r="H32" s="124"/>
      <c r="I32" s="124"/>
      <c r="J32" s="124"/>
      <c r="K32" s="124"/>
    </row>
    <row r="33" spans="1:11" ht="12" hidden="1" customHeight="1" x14ac:dyDescent="0.2">
      <c r="A33" s="124"/>
      <c r="B33" s="124"/>
      <c r="C33" s="124"/>
      <c r="D33" s="124"/>
      <c r="E33" s="124"/>
      <c r="F33" s="124"/>
      <c r="G33" s="124"/>
      <c r="H33" s="124"/>
      <c r="I33" s="124"/>
      <c r="J33" s="124"/>
      <c r="K33" s="124"/>
    </row>
    <row r="34" spans="1:11" ht="12" x14ac:dyDescent="0.2">
      <c r="A34" s="124"/>
      <c r="B34" s="124"/>
      <c r="C34" s="124"/>
      <c r="D34" s="124"/>
      <c r="E34" s="124"/>
      <c r="F34" s="124"/>
      <c r="G34" s="124"/>
      <c r="H34" s="124"/>
      <c r="I34" s="124"/>
      <c r="J34" s="124"/>
      <c r="K34" s="124"/>
    </row>
    <row r="35" spans="1:11" ht="18" customHeight="1" x14ac:dyDescent="0.25">
      <c r="A35" s="131"/>
      <c r="B35" s="131"/>
      <c r="C35" s="131"/>
      <c r="D35" s="131"/>
      <c r="E35" s="131"/>
      <c r="F35" s="131"/>
      <c r="G35" s="131"/>
      <c r="H35" s="131"/>
      <c r="I35" s="131"/>
      <c r="J35" s="131"/>
      <c r="K35" s="131"/>
    </row>
    <row r="36" spans="1:11" ht="14.25" customHeight="1" x14ac:dyDescent="0.2">
      <c r="A36" s="137"/>
      <c r="B36" s="138"/>
      <c r="C36" s="138"/>
      <c r="D36" s="138"/>
      <c r="E36" s="138"/>
      <c r="F36" s="138"/>
      <c r="G36" s="138"/>
      <c r="H36" s="138"/>
      <c r="I36" s="138"/>
      <c r="J36" s="138"/>
      <c r="K36" s="137"/>
    </row>
    <row r="37" spans="1:11" ht="19.5" customHeight="1" x14ac:dyDescent="0.2">
      <c r="A37" s="125"/>
      <c r="B37" s="134"/>
      <c r="C37" s="134"/>
      <c r="D37" s="135"/>
      <c r="E37" s="135"/>
      <c r="F37" s="135"/>
      <c r="G37" s="135"/>
      <c r="H37" s="135"/>
      <c r="I37" s="135"/>
      <c r="J37" s="135"/>
      <c r="K37" s="125"/>
    </row>
    <row r="38" spans="1:11" ht="19.5" customHeight="1" x14ac:dyDescent="0.2">
      <c r="A38" s="125"/>
      <c r="B38" s="136"/>
      <c r="C38" s="134"/>
      <c r="D38" s="135"/>
      <c r="E38" s="135"/>
      <c r="F38" s="135"/>
      <c r="G38" s="135"/>
      <c r="H38" s="135"/>
      <c r="I38" s="135"/>
      <c r="J38" s="135"/>
      <c r="K38" s="125"/>
    </row>
    <row r="39" spans="1:11" ht="47.25" customHeight="1" x14ac:dyDescent="0.2">
      <c r="A39" s="125"/>
      <c r="B39" s="136"/>
      <c r="C39" s="134"/>
      <c r="D39" s="135"/>
      <c r="E39" s="135"/>
      <c r="F39" s="135"/>
      <c r="G39" s="135"/>
      <c r="H39" s="135"/>
      <c r="I39" s="135"/>
      <c r="J39" s="135"/>
      <c r="K39" s="125"/>
    </row>
    <row r="40" spans="1:11" ht="35.1" customHeight="1" x14ac:dyDescent="0.2">
      <c r="A40" s="125"/>
      <c r="B40" s="136"/>
      <c r="C40" s="134"/>
      <c r="D40" s="135"/>
      <c r="E40" s="135"/>
      <c r="F40" s="135"/>
      <c r="G40" s="135"/>
      <c r="H40" s="135"/>
      <c r="I40" s="135"/>
      <c r="J40" s="135"/>
      <c r="K40" s="125"/>
    </row>
    <row r="41" spans="1:11" ht="30" customHeight="1" x14ac:dyDescent="0.2">
      <c r="A41" s="125"/>
      <c r="B41" s="136"/>
      <c r="C41" s="134"/>
      <c r="D41" s="135"/>
      <c r="E41" s="135"/>
      <c r="F41" s="135"/>
      <c r="G41" s="135"/>
      <c r="H41" s="135"/>
      <c r="I41" s="135"/>
      <c r="J41" s="135"/>
      <c r="K41" s="125"/>
    </row>
    <row r="42" spans="1:11" ht="96" customHeight="1" x14ac:dyDescent="0.2">
      <c r="A42" s="125"/>
      <c r="B42" s="136"/>
      <c r="C42" s="134"/>
      <c r="D42" s="135"/>
      <c r="E42" s="135"/>
      <c r="F42" s="135"/>
      <c r="G42" s="135"/>
      <c r="H42" s="135"/>
      <c r="I42" s="135"/>
      <c r="J42" s="135"/>
      <c r="K42" s="125"/>
    </row>
    <row r="43" spans="1:11" ht="11.25" customHeight="1" x14ac:dyDescent="0.2">
      <c r="A43" s="122"/>
      <c r="B43" s="122"/>
      <c r="C43" s="122"/>
      <c r="D43" s="122"/>
      <c r="E43" s="122"/>
      <c r="F43" s="122"/>
      <c r="G43" s="122"/>
      <c r="H43" s="122"/>
      <c r="I43" s="122"/>
      <c r="J43" s="122"/>
      <c r="K43" s="122"/>
    </row>
    <row r="44" spans="1:11" ht="11.25" customHeight="1" x14ac:dyDescent="0.2">
      <c r="A44" s="122"/>
      <c r="B44" s="122"/>
      <c r="C44" s="122"/>
      <c r="D44" s="122"/>
      <c r="E44" s="122"/>
      <c r="F44" s="122"/>
      <c r="G44" s="122"/>
      <c r="H44" s="122"/>
      <c r="I44" s="122"/>
      <c r="J44" s="122"/>
      <c r="K44" s="122"/>
    </row>
    <row r="45" spans="1:11" ht="11.25" customHeight="1" x14ac:dyDescent="0.2">
      <c r="A45" s="122"/>
      <c r="B45" s="122"/>
      <c r="C45" s="122"/>
      <c r="D45" s="122"/>
      <c r="E45" s="122"/>
      <c r="F45" s="122"/>
      <c r="G45" s="122"/>
      <c r="H45" s="122"/>
      <c r="I45" s="122"/>
      <c r="J45" s="122"/>
      <c r="K45" s="122"/>
    </row>
    <row r="46" spans="1:11" ht="11.25" customHeight="1" x14ac:dyDescent="0.2">
      <c r="A46" s="132"/>
      <c r="B46" s="132"/>
      <c r="C46" s="132"/>
      <c r="D46" s="132"/>
      <c r="E46" s="132"/>
      <c r="F46" s="132"/>
      <c r="G46" s="132"/>
      <c r="H46" s="132"/>
      <c r="I46" s="132"/>
      <c r="J46" s="132"/>
      <c r="K46" s="132"/>
    </row>
    <row r="47" spans="1:11" ht="12" customHeight="1" x14ac:dyDescent="0.2">
      <c r="A47" s="132"/>
      <c r="B47" s="132"/>
      <c r="C47" s="132"/>
      <c r="D47" s="132"/>
      <c r="E47" s="132"/>
      <c r="F47" s="132"/>
      <c r="G47" s="132"/>
      <c r="H47" s="132"/>
      <c r="I47" s="132"/>
      <c r="J47" s="132"/>
      <c r="K47" s="132"/>
    </row>
    <row r="48" spans="1:11" ht="11.25" customHeight="1" x14ac:dyDescent="0.2">
      <c r="A48" s="132"/>
      <c r="B48" s="132"/>
      <c r="C48" s="132"/>
      <c r="D48" s="132"/>
      <c r="E48" s="132"/>
      <c r="F48" s="132"/>
      <c r="G48" s="132"/>
      <c r="H48" s="132"/>
      <c r="I48" s="132"/>
      <c r="J48" s="132"/>
      <c r="K48" s="132"/>
    </row>
    <row r="49" spans="1:11" ht="11.25" customHeight="1" x14ac:dyDescent="0.2">
      <c r="A49" s="132"/>
      <c r="B49" s="132"/>
      <c r="C49" s="132"/>
      <c r="D49" s="132"/>
      <c r="E49" s="132"/>
      <c r="F49" s="132"/>
      <c r="G49" s="132"/>
      <c r="H49" s="132"/>
      <c r="I49" s="132"/>
      <c r="J49" s="132"/>
      <c r="K49" s="132"/>
    </row>
    <row r="50" spans="1:11" ht="11.25" customHeight="1" x14ac:dyDescent="0.2">
      <c r="A50" s="132"/>
      <c r="B50" s="132"/>
      <c r="C50" s="132"/>
      <c r="D50" s="132"/>
      <c r="E50" s="132"/>
      <c r="F50" s="132"/>
      <c r="G50" s="132"/>
      <c r="H50" s="132"/>
      <c r="I50" s="132"/>
      <c r="J50" s="132"/>
      <c r="K50" s="132"/>
    </row>
    <row r="51" spans="1:11" ht="11.25" customHeight="1" x14ac:dyDescent="0.2">
      <c r="A51" s="133"/>
      <c r="B51" s="133"/>
      <c r="C51" s="133"/>
      <c r="D51" s="133"/>
      <c r="E51" s="133"/>
      <c r="F51" s="133"/>
      <c r="G51" s="133"/>
      <c r="H51" s="133"/>
      <c r="I51" s="133"/>
      <c r="J51" s="133"/>
      <c r="K51" s="133"/>
    </row>
    <row r="52" spans="1:11" ht="11.25" customHeight="1" x14ac:dyDescent="0.2">
      <c r="A52" s="122"/>
      <c r="B52" s="122"/>
      <c r="C52" s="122"/>
      <c r="D52" s="122"/>
      <c r="E52" s="122"/>
      <c r="F52" s="122"/>
      <c r="G52" s="122"/>
      <c r="H52" s="122"/>
      <c r="I52" s="122"/>
      <c r="J52" s="122"/>
      <c r="K52" s="122"/>
    </row>
    <row r="53" spans="1:11" ht="12" customHeight="1" x14ac:dyDescent="0.2"/>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2"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2" customHeight="1" x14ac:dyDescent="0.2"/>
    <row r="66" ht="11.25" customHeight="1" x14ac:dyDescent="0.2"/>
    <row r="67" ht="11.25" customHeight="1" x14ac:dyDescent="0.2"/>
    <row r="68" ht="11.25" customHeight="1" x14ac:dyDescent="0.2"/>
    <row r="69" ht="11.25" customHeight="1" x14ac:dyDescent="0.2"/>
    <row r="70" ht="11.25" customHeight="1" x14ac:dyDescent="0.2"/>
    <row r="71" ht="12" customHeight="1" x14ac:dyDescent="0.2"/>
    <row r="72" ht="11.25" customHeight="1"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sheetData>
  <printOptions horizontalCentered="1" verticalCentered="1"/>
  <pageMargins left="0.78740157480314965" right="0.78740157480314965" top="0.6692913385826772" bottom="0.86614173228346458" header="0" footer="0.55118110236220474"/>
  <pageSetup scale="64" orientation="portrait" r:id="rId1"/>
  <headerFooter alignWithMargins="0">
    <oddFooter>&amp;L&amp;9Formato: FO-MC-179 Versión: 2&amp;C&amp;9Página &amp;P&amp;R&amp;9Vo. Bo.:</oddFooter>
  </headerFooter>
  <rowBreaks count="2" manualBreakCount="2">
    <brk id="75" max="48" man="1"/>
    <brk id="159" max="4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A63"/>
  <sheetViews>
    <sheetView zoomScale="95" zoomScaleNormal="95" workbookViewId="0">
      <selection activeCell="A3" sqref="A3"/>
    </sheetView>
  </sheetViews>
  <sheetFormatPr baseColWidth="10" defaultRowHeight="12" x14ac:dyDescent="0.2"/>
  <cols>
    <col min="1" max="1" width="29.140625" style="114" customWidth="1"/>
    <col min="2" max="2" width="19" style="114" customWidth="1"/>
    <col min="3" max="3" width="22.28515625" style="114" customWidth="1"/>
    <col min="4" max="4" width="22.28515625" style="114" hidden="1" customWidth="1"/>
    <col min="5" max="5" width="25.7109375" style="114" customWidth="1"/>
    <col min="6" max="6" width="11.140625" style="114" customWidth="1"/>
    <col min="7" max="8" width="11.42578125" style="114"/>
    <col min="9" max="9" width="15.5703125" style="114" customWidth="1"/>
    <col min="10" max="16384" width="11.42578125" style="114"/>
  </cols>
  <sheetData>
    <row r="2" spans="1:53" ht="44.25" customHeight="1" x14ac:dyDescent="0.2">
      <c r="A2" s="110" t="s">
        <v>84</v>
      </c>
      <c r="B2" s="111" t="s">
        <v>277</v>
      </c>
      <c r="C2" s="111" t="s">
        <v>150</v>
      </c>
      <c r="D2" s="111" t="s">
        <v>116</v>
      </c>
      <c r="E2" s="111" t="s">
        <v>62</v>
      </c>
      <c r="F2" s="111" t="s">
        <v>61</v>
      </c>
      <c r="G2" s="111" t="s">
        <v>61</v>
      </c>
      <c r="H2" s="111" t="s">
        <v>65</v>
      </c>
      <c r="I2" s="111" t="s">
        <v>2</v>
      </c>
      <c r="J2" s="112" t="s">
        <v>90</v>
      </c>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row>
    <row r="3" spans="1:53" ht="60" x14ac:dyDescent="0.2">
      <c r="A3" s="115" t="s">
        <v>184</v>
      </c>
      <c r="B3" s="115" t="s">
        <v>189</v>
      </c>
      <c r="C3" s="115" t="s">
        <v>278</v>
      </c>
      <c r="D3" s="116"/>
      <c r="E3" s="115" t="s">
        <v>204</v>
      </c>
      <c r="F3" s="117" t="s">
        <v>25</v>
      </c>
      <c r="G3" s="117" t="s">
        <v>25</v>
      </c>
      <c r="H3" s="117" t="s">
        <v>66</v>
      </c>
      <c r="I3" s="115" t="s">
        <v>239</v>
      </c>
      <c r="J3" s="118" t="s">
        <v>91</v>
      </c>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row>
    <row r="4" spans="1:53" ht="36" x14ac:dyDescent="0.2">
      <c r="A4" s="115" t="s">
        <v>185</v>
      </c>
      <c r="B4" s="115" t="s">
        <v>190</v>
      </c>
      <c r="C4" s="115" t="s">
        <v>279</v>
      </c>
      <c r="D4" s="119"/>
      <c r="E4" s="115" t="s">
        <v>205</v>
      </c>
      <c r="F4" s="117" t="s">
        <v>31</v>
      </c>
      <c r="G4" s="117" t="s">
        <v>26</v>
      </c>
      <c r="H4" s="117" t="s">
        <v>69</v>
      </c>
      <c r="I4" s="115" t="s">
        <v>240</v>
      </c>
      <c r="J4" s="118" t="s">
        <v>92</v>
      </c>
    </row>
    <row r="5" spans="1:53" ht="24" x14ac:dyDescent="0.2">
      <c r="A5" s="115" t="s">
        <v>186</v>
      </c>
      <c r="B5" s="115" t="s">
        <v>191</v>
      </c>
      <c r="C5" s="115" t="s">
        <v>280</v>
      </c>
      <c r="D5" s="119"/>
      <c r="E5" s="115" t="s">
        <v>206</v>
      </c>
      <c r="F5" s="117" t="s">
        <v>41</v>
      </c>
      <c r="G5" s="117" t="s">
        <v>27</v>
      </c>
      <c r="H5" s="117" t="s">
        <v>67</v>
      </c>
      <c r="I5" s="115" t="s">
        <v>241</v>
      </c>
      <c r="J5" s="118" t="s">
        <v>93</v>
      </c>
    </row>
    <row r="6" spans="1:53" ht="36" x14ac:dyDescent="0.2">
      <c r="A6" s="115" t="s">
        <v>187</v>
      </c>
      <c r="B6" s="115" t="s">
        <v>192</v>
      </c>
      <c r="C6" s="115" t="s">
        <v>281</v>
      </c>
      <c r="D6" s="119"/>
      <c r="E6" s="115" t="s">
        <v>207</v>
      </c>
      <c r="F6" s="117" t="s">
        <v>45</v>
      </c>
      <c r="G6" s="117" t="s">
        <v>28</v>
      </c>
      <c r="H6" s="117" t="s">
        <v>85</v>
      </c>
      <c r="I6" s="115" t="s">
        <v>242</v>
      </c>
      <c r="J6" s="118" t="s">
        <v>94</v>
      </c>
    </row>
    <row r="7" spans="1:53" ht="48" x14ac:dyDescent="0.2">
      <c r="A7" s="115" t="s">
        <v>188</v>
      </c>
      <c r="B7" s="115" t="s">
        <v>193</v>
      </c>
      <c r="C7" s="115" t="s">
        <v>282</v>
      </c>
      <c r="D7" s="119"/>
      <c r="E7" s="115" t="s">
        <v>208</v>
      </c>
      <c r="F7" s="117" t="s">
        <v>33</v>
      </c>
      <c r="G7" s="117" t="s">
        <v>29</v>
      </c>
      <c r="H7" s="117" t="s">
        <v>86</v>
      </c>
      <c r="I7" s="115" t="s">
        <v>243</v>
      </c>
      <c r="J7" s="118" t="s">
        <v>95</v>
      </c>
    </row>
    <row r="8" spans="1:53" ht="24" x14ac:dyDescent="0.2">
      <c r="A8" s="115"/>
      <c r="B8" s="115" t="s">
        <v>194</v>
      </c>
      <c r="C8" s="115" t="s">
        <v>283</v>
      </c>
      <c r="D8" s="119"/>
      <c r="E8" s="115" t="s">
        <v>209</v>
      </c>
      <c r="F8" s="117" t="s">
        <v>38</v>
      </c>
      <c r="G8" s="117" t="s">
        <v>30</v>
      </c>
      <c r="H8" s="117" t="s">
        <v>87</v>
      </c>
      <c r="I8" s="115" t="s">
        <v>244</v>
      </c>
      <c r="J8" s="118" t="s">
        <v>96</v>
      </c>
    </row>
    <row r="9" spans="1:53" ht="96" x14ac:dyDescent="0.2">
      <c r="A9" s="115"/>
      <c r="B9" s="115" t="s">
        <v>195</v>
      </c>
      <c r="C9" s="115" t="s">
        <v>152</v>
      </c>
      <c r="D9" s="119" t="s">
        <v>117</v>
      </c>
      <c r="E9" s="115" t="s">
        <v>210</v>
      </c>
      <c r="F9" s="117" t="s">
        <v>47</v>
      </c>
      <c r="G9" s="117" t="s">
        <v>31</v>
      </c>
      <c r="H9" s="117" t="s">
        <v>88</v>
      </c>
      <c r="I9" s="115" t="s">
        <v>245</v>
      </c>
      <c r="J9" s="118" t="s">
        <v>97</v>
      </c>
    </row>
    <row r="10" spans="1:53" ht="288" x14ac:dyDescent="0.2">
      <c r="A10" s="115"/>
      <c r="B10" s="115" t="s">
        <v>196</v>
      </c>
      <c r="C10" s="115" t="s">
        <v>153</v>
      </c>
      <c r="D10" s="119" t="s">
        <v>118</v>
      </c>
      <c r="E10" s="115" t="s">
        <v>211</v>
      </c>
      <c r="F10" s="117" t="s">
        <v>48</v>
      </c>
      <c r="G10" s="117" t="s">
        <v>32</v>
      </c>
      <c r="H10" s="117" t="s">
        <v>89</v>
      </c>
      <c r="I10" s="115" t="s">
        <v>246</v>
      </c>
      <c r="J10" s="118" t="s">
        <v>98</v>
      </c>
    </row>
    <row r="11" spans="1:53" ht="324" x14ac:dyDescent="0.2">
      <c r="A11" s="115"/>
      <c r="B11" s="115" t="s">
        <v>197</v>
      </c>
      <c r="C11" s="115" t="s">
        <v>262</v>
      </c>
      <c r="D11" s="119" t="s">
        <v>261</v>
      </c>
      <c r="E11" s="115" t="s">
        <v>212</v>
      </c>
      <c r="F11" s="117" t="s">
        <v>44</v>
      </c>
      <c r="G11" s="117" t="s">
        <v>33</v>
      </c>
      <c r="H11" s="120"/>
      <c r="I11" s="115" t="s">
        <v>247</v>
      </c>
      <c r="J11" s="118" t="s">
        <v>99</v>
      </c>
    </row>
    <row r="12" spans="1:53" ht="288" x14ac:dyDescent="0.2">
      <c r="A12" s="115"/>
      <c r="B12" s="115" t="s">
        <v>198</v>
      </c>
      <c r="C12" s="115" t="s">
        <v>154</v>
      </c>
      <c r="D12" s="119" t="s">
        <v>119</v>
      </c>
      <c r="E12" s="115" t="s">
        <v>213</v>
      </c>
      <c r="F12" s="117" t="s">
        <v>269</v>
      </c>
      <c r="G12" s="117" t="s">
        <v>34</v>
      </c>
      <c r="H12" s="120"/>
      <c r="I12" s="115" t="s">
        <v>248</v>
      </c>
      <c r="J12" s="118" t="s">
        <v>100</v>
      </c>
    </row>
    <row r="13" spans="1:53" ht="409.5" x14ac:dyDescent="0.2">
      <c r="A13" s="115"/>
      <c r="B13" s="115" t="s">
        <v>199</v>
      </c>
      <c r="C13" s="115" t="s">
        <v>161</v>
      </c>
      <c r="D13" s="119" t="s">
        <v>120</v>
      </c>
      <c r="E13" s="115" t="s">
        <v>214</v>
      </c>
      <c r="F13" s="117" t="s">
        <v>268</v>
      </c>
      <c r="G13" s="117" t="s">
        <v>35</v>
      </c>
      <c r="H13" s="120"/>
      <c r="I13" s="115" t="s">
        <v>249</v>
      </c>
      <c r="J13" s="118" t="s">
        <v>101</v>
      </c>
    </row>
    <row r="14" spans="1:53" ht="336" x14ac:dyDescent="0.2">
      <c r="A14" s="115"/>
      <c r="B14" s="115" t="s">
        <v>200</v>
      </c>
      <c r="C14" s="115" t="s">
        <v>155</v>
      </c>
      <c r="D14" s="119" t="s">
        <v>121</v>
      </c>
      <c r="E14" s="115" t="s">
        <v>215</v>
      </c>
      <c r="F14" s="117" t="s">
        <v>40</v>
      </c>
      <c r="G14" s="117" t="s">
        <v>36</v>
      </c>
      <c r="H14" s="120"/>
      <c r="I14" s="115" t="s">
        <v>250</v>
      </c>
      <c r="J14" s="118" t="s">
        <v>102</v>
      </c>
    </row>
    <row r="15" spans="1:53" ht="264" x14ac:dyDescent="0.2">
      <c r="A15" s="115"/>
      <c r="B15" s="115" t="s">
        <v>201</v>
      </c>
      <c r="C15" s="115" t="s">
        <v>156</v>
      </c>
      <c r="D15" s="119" t="s">
        <v>122</v>
      </c>
      <c r="E15" s="115" t="s">
        <v>216</v>
      </c>
      <c r="F15" s="117" t="s">
        <v>36</v>
      </c>
      <c r="G15" s="117" t="s">
        <v>37</v>
      </c>
      <c r="H15" s="120"/>
      <c r="I15" s="115" t="s">
        <v>251</v>
      </c>
      <c r="J15" s="121"/>
    </row>
    <row r="16" spans="1:53" ht="168" x14ac:dyDescent="0.2">
      <c r="A16" s="115"/>
      <c r="B16" s="115" t="s">
        <v>202</v>
      </c>
      <c r="C16" s="115" t="s">
        <v>157</v>
      </c>
      <c r="D16" s="119" t="s">
        <v>123</v>
      </c>
      <c r="E16" s="115" t="s">
        <v>217</v>
      </c>
      <c r="F16" s="117" t="s">
        <v>39</v>
      </c>
      <c r="G16" s="117" t="s">
        <v>38</v>
      </c>
      <c r="H16" s="120"/>
      <c r="I16" s="115" t="s">
        <v>252</v>
      </c>
      <c r="J16" s="121"/>
    </row>
    <row r="17" spans="1:10" ht="36" x14ac:dyDescent="0.2">
      <c r="A17" s="115"/>
      <c r="B17" s="115" t="s">
        <v>203</v>
      </c>
      <c r="C17" s="115" t="s">
        <v>158</v>
      </c>
      <c r="D17" s="119"/>
      <c r="E17" s="115" t="s">
        <v>218</v>
      </c>
      <c r="F17" s="117" t="s">
        <v>34</v>
      </c>
      <c r="G17" s="117" t="s">
        <v>39</v>
      </c>
      <c r="H17" s="120"/>
      <c r="I17" s="115" t="s">
        <v>253</v>
      </c>
      <c r="J17" s="121"/>
    </row>
    <row r="18" spans="1:10" ht="36" x14ac:dyDescent="0.2">
      <c r="A18" s="115"/>
      <c r="B18" s="115"/>
      <c r="C18" s="115" t="s">
        <v>159</v>
      </c>
      <c r="D18" s="119"/>
      <c r="E18" s="115" t="s">
        <v>219</v>
      </c>
      <c r="F18" s="117" t="s">
        <v>46</v>
      </c>
      <c r="G18" s="117" t="s">
        <v>40</v>
      </c>
      <c r="H18" s="120"/>
      <c r="I18" s="115" t="s">
        <v>254</v>
      </c>
      <c r="J18" s="121"/>
    </row>
    <row r="19" spans="1:10" ht="48" x14ac:dyDescent="0.2">
      <c r="A19" s="121"/>
      <c r="B19" s="121"/>
      <c r="C19" s="115" t="s">
        <v>160</v>
      </c>
      <c r="D19" s="119"/>
      <c r="E19" s="115" t="s">
        <v>220</v>
      </c>
      <c r="F19" s="117" t="s">
        <v>42</v>
      </c>
      <c r="G19" s="117" t="s">
        <v>41</v>
      </c>
      <c r="H19" s="120"/>
      <c r="I19" s="115" t="s">
        <v>255</v>
      </c>
      <c r="J19" s="121"/>
    </row>
    <row r="20" spans="1:10" ht="48" x14ac:dyDescent="0.2">
      <c r="A20" s="121"/>
      <c r="B20" s="121"/>
      <c r="C20" s="115" t="s">
        <v>267</v>
      </c>
      <c r="D20" s="119" t="s">
        <v>263</v>
      </c>
      <c r="E20" s="115" t="s">
        <v>221</v>
      </c>
      <c r="F20" s="117" t="s">
        <v>43</v>
      </c>
      <c r="G20" s="117" t="s">
        <v>42</v>
      </c>
      <c r="H20" s="120"/>
      <c r="I20" s="115" t="s">
        <v>256</v>
      </c>
      <c r="J20" s="121"/>
    </row>
    <row r="21" spans="1:10" ht="24" x14ac:dyDescent="0.2">
      <c r="A21" s="121"/>
      <c r="B21" s="121"/>
      <c r="C21" s="115" t="s">
        <v>264</v>
      </c>
      <c r="D21" s="119" t="s">
        <v>265</v>
      </c>
      <c r="E21" s="115" t="s">
        <v>222</v>
      </c>
      <c r="F21" s="117" t="s">
        <v>32</v>
      </c>
      <c r="G21" s="117" t="s">
        <v>43</v>
      </c>
      <c r="H21" s="120"/>
      <c r="I21" s="115" t="s">
        <v>260</v>
      </c>
      <c r="J21" s="121"/>
    </row>
    <row r="22" spans="1:10" ht="48" x14ac:dyDescent="0.2">
      <c r="A22" s="121"/>
      <c r="B22" s="121"/>
      <c r="C22" s="115" t="s">
        <v>266</v>
      </c>
      <c r="D22" s="119" t="s">
        <v>162</v>
      </c>
      <c r="E22" s="115" t="s">
        <v>223</v>
      </c>
      <c r="F22" s="117" t="s">
        <v>35</v>
      </c>
      <c r="G22" s="117" t="s">
        <v>44</v>
      </c>
      <c r="H22" s="120"/>
      <c r="I22" s="115" t="s">
        <v>259</v>
      </c>
      <c r="J22" s="121"/>
    </row>
    <row r="23" spans="1:10" ht="24" x14ac:dyDescent="0.2">
      <c r="A23" s="121"/>
      <c r="B23" s="121"/>
      <c r="C23" s="115" t="s">
        <v>164</v>
      </c>
      <c r="D23" s="119" t="s">
        <v>163</v>
      </c>
      <c r="E23" s="115" t="s">
        <v>224</v>
      </c>
      <c r="F23" s="117" t="s">
        <v>53</v>
      </c>
      <c r="G23" s="117" t="s">
        <v>45</v>
      </c>
      <c r="H23" s="120"/>
      <c r="I23" s="115" t="s">
        <v>258</v>
      </c>
      <c r="J23" s="121"/>
    </row>
    <row r="24" spans="1:10" ht="72" x14ac:dyDescent="0.2">
      <c r="A24" s="121"/>
      <c r="B24" s="121"/>
      <c r="C24" s="115" t="s">
        <v>165</v>
      </c>
      <c r="D24" s="119"/>
      <c r="E24" s="115" t="s">
        <v>225</v>
      </c>
      <c r="F24" s="117" t="s">
        <v>52</v>
      </c>
      <c r="G24" s="117" t="s">
        <v>46</v>
      </c>
      <c r="H24" s="120"/>
      <c r="I24" s="115" t="s">
        <v>257</v>
      </c>
      <c r="J24" s="121"/>
    </row>
    <row r="25" spans="1:10" ht="72" x14ac:dyDescent="0.2">
      <c r="A25" s="121"/>
      <c r="B25" s="121"/>
      <c r="C25" s="115" t="s">
        <v>166</v>
      </c>
      <c r="D25" s="119" t="s">
        <v>168</v>
      </c>
      <c r="E25" s="115" t="s">
        <v>226</v>
      </c>
      <c r="F25" s="117" t="s">
        <v>54</v>
      </c>
      <c r="G25" s="117" t="s">
        <v>269</v>
      </c>
      <c r="H25" s="120"/>
      <c r="I25" s="121"/>
      <c r="J25" s="121"/>
    </row>
    <row r="26" spans="1:10" ht="48" x14ac:dyDescent="0.2">
      <c r="A26" s="121"/>
      <c r="B26" s="121"/>
      <c r="C26" s="115" t="s">
        <v>167</v>
      </c>
      <c r="D26" s="119" t="s">
        <v>169</v>
      </c>
      <c r="E26" s="115" t="s">
        <v>227</v>
      </c>
      <c r="F26" s="117" t="s">
        <v>55</v>
      </c>
      <c r="G26" s="117" t="s">
        <v>268</v>
      </c>
      <c r="H26" s="120"/>
      <c r="I26" s="121"/>
      <c r="J26" s="121"/>
    </row>
    <row r="27" spans="1:10" ht="36" x14ac:dyDescent="0.2">
      <c r="A27" s="121"/>
      <c r="B27" s="121"/>
      <c r="C27" s="115" t="s">
        <v>170</v>
      </c>
      <c r="D27" s="119"/>
      <c r="E27" s="115" t="s">
        <v>228</v>
      </c>
      <c r="F27" s="117" t="s">
        <v>51</v>
      </c>
      <c r="G27" s="117" t="s">
        <v>47</v>
      </c>
      <c r="H27" s="120"/>
      <c r="I27" s="121"/>
      <c r="J27" s="121"/>
    </row>
    <row r="28" spans="1:10" ht="252" x14ac:dyDescent="0.2">
      <c r="A28" s="121"/>
      <c r="B28" s="121"/>
      <c r="C28" s="115" t="s">
        <v>171</v>
      </c>
      <c r="D28" s="119" t="s">
        <v>124</v>
      </c>
      <c r="E28" s="115" t="s">
        <v>229</v>
      </c>
      <c r="F28" s="117" t="s">
        <v>37</v>
      </c>
      <c r="G28" s="117" t="s">
        <v>48</v>
      </c>
      <c r="H28" s="120"/>
      <c r="I28" s="121"/>
      <c r="J28" s="121"/>
    </row>
    <row r="29" spans="1:10" ht="228" x14ac:dyDescent="0.2">
      <c r="A29" s="121"/>
      <c r="B29" s="121"/>
      <c r="C29" s="115" t="s">
        <v>172</v>
      </c>
      <c r="D29" s="119" t="s">
        <v>125</v>
      </c>
      <c r="E29" s="115" t="s">
        <v>230</v>
      </c>
      <c r="F29" s="117" t="s">
        <v>50</v>
      </c>
      <c r="G29" s="117" t="s">
        <v>49</v>
      </c>
      <c r="H29" s="120"/>
      <c r="I29" s="121"/>
      <c r="J29" s="121"/>
    </row>
    <row r="30" spans="1:10" ht="192" x14ac:dyDescent="0.2">
      <c r="A30" s="121"/>
      <c r="B30" s="121"/>
      <c r="C30" s="115" t="s">
        <v>173</v>
      </c>
      <c r="D30" s="119" t="s">
        <v>126</v>
      </c>
      <c r="E30" s="115" t="s">
        <v>231</v>
      </c>
      <c r="F30" s="117" t="s">
        <v>49</v>
      </c>
      <c r="G30" s="117" t="s">
        <v>50</v>
      </c>
      <c r="H30" s="120"/>
      <c r="I30" s="121"/>
      <c r="J30" s="121"/>
    </row>
    <row r="31" spans="1:10" ht="84" x14ac:dyDescent="0.2">
      <c r="A31" s="121"/>
      <c r="B31" s="121"/>
      <c r="C31" s="115" t="s">
        <v>174</v>
      </c>
      <c r="D31" s="119" t="s">
        <v>127</v>
      </c>
      <c r="E31" s="115" t="s">
        <v>232</v>
      </c>
      <c r="F31" s="117" t="s">
        <v>28</v>
      </c>
      <c r="G31" s="117" t="s">
        <v>51</v>
      </c>
      <c r="H31" s="120"/>
      <c r="I31" s="121"/>
      <c r="J31" s="121"/>
    </row>
    <row r="32" spans="1:10" ht="180" x14ac:dyDescent="0.2">
      <c r="A32" s="121"/>
      <c r="B32" s="121"/>
      <c r="C32" s="115" t="s">
        <v>175</v>
      </c>
      <c r="D32" s="119" t="s">
        <v>128</v>
      </c>
      <c r="E32" s="115" t="s">
        <v>233</v>
      </c>
      <c r="F32" s="117" t="s">
        <v>29</v>
      </c>
      <c r="G32" s="117" t="s">
        <v>52</v>
      </c>
      <c r="H32" s="120"/>
      <c r="I32" s="121"/>
      <c r="J32" s="121"/>
    </row>
    <row r="33" spans="1:10" ht="48" x14ac:dyDescent="0.2">
      <c r="A33" s="121"/>
      <c r="B33" s="121"/>
      <c r="C33" s="115" t="s">
        <v>176</v>
      </c>
      <c r="D33" s="119" t="s">
        <v>129</v>
      </c>
      <c r="E33" s="115" t="s">
        <v>234</v>
      </c>
      <c r="F33" s="117" t="s">
        <v>30</v>
      </c>
      <c r="G33" s="117" t="s">
        <v>53</v>
      </c>
      <c r="H33" s="120"/>
      <c r="I33" s="121"/>
      <c r="J33" s="121"/>
    </row>
    <row r="34" spans="1:10" ht="48" x14ac:dyDescent="0.2">
      <c r="A34" s="121"/>
      <c r="B34" s="121"/>
      <c r="C34" s="115" t="s">
        <v>177</v>
      </c>
      <c r="D34" s="119"/>
      <c r="E34" s="115" t="s">
        <v>235</v>
      </c>
      <c r="F34" s="117" t="s">
        <v>26</v>
      </c>
      <c r="G34" s="117" t="s">
        <v>54</v>
      </c>
      <c r="H34" s="120"/>
      <c r="I34" s="121"/>
      <c r="J34" s="121"/>
    </row>
    <row r="35" spans="1:10" ht="48" x14ac:dyDescent="0.2">
      <c r="A35" s="121"/>
      <c r="B35" s="121"/>
      <c r="C35" s="115" t="s">
        <v>178</v>
      </c>
      <c r="D35" s="119"/>
      <c r="E35" s="115" t="s">
        <v>236</v>
      </c>
      <c r="F35" s="117" t="s">
        <v>27</v>
      </c>
      <c r="G35" s="117" t="s">
        <v>55</v>
      </c>
      <c r="H35" s="120"/>
      <c r="I35" s="121"/>
      <c r="J35" s="121"/>
    </row>
    <row r="36" spans="1:10" ht="168" x14ac:dyDescent="0.2">
      <c r="A36" s="121"/>
      <c r="B36" s="121"/>
      <c r="C36" s="115" t="s">
        <v>179</v>
      </c>
      <c r="D36" s="119" t="s">
        <v>130</v>
      </c>
      <c r="E36" s="115" t="s">
        <v>237</v>
      </c>
      <c r="F36" s="115"/>
      <c r="G36" s="120"/>
      <c r="H36" s="120"/>
      <c r="I36" s="121"/>
      <c r="J36" s="121"/>
    </row>
    <row r="37" spans="1:10" ht="72" x14ac:dyDescent="0.2">
      <c r="A37" s="121"/>
      <c r="B37" s="121"/>
      <c r="C37" s="115" t="s">
        <v>180</v>
      </c>
      <c r="D37" s="119"/>
      <c r="E37" s="115" t="s">
        <v>238</v>
      </c>
      <c r="F37" s="115"/>
      <c r="G37" s="120"/>
      <c r="H37" s="120"/>
      <c r="I37" s="121"/>
      <c r="J37" s="121"/>
    </row>
    <row r="38" spans="1:10" ht="120" x14ac:dyDescent="0.2">
      <c r="A38" s="121"/>
      <c r="B38" s="121"/>
      <c r="C38" s="115" t="s">
        <v>181</v>
      </c>
      <c r="D38" s="119" t="s">
        <v>131</v>
      </c>
      <c r="E38" s="115"/>
      <c r="F38" s="115"/>
      <c r="G38" s="120"/>
      <c r="H38" s="120"/>
      <c r="I38" s="121"/>
      <c r="J38" s="121"/>
    </row>
    <row r="39" spans="1:10" ht="132" x14ac:dyDescent="0.2">
      <c r="A39" s="121"/>
      <c r="B39" s="121"/>
      <c r="C39" s="115" t="s">
        <v>182</v>
      </c>
      <c r="D39" s="119" t="s">
        <v>132</v>
      </c>
      <c r="E39" s="115"/>
      <c r="F39" s="115"/>
      <c r="G39" s="120"/>
      <c r="H39" s="120"/>
      <c r="I39" s="121"/>
      <c r="J39" s="121"/>
    </row>
    <row r="40" spans="1:10" ht="96" x14ac:dyDescent="0.2">
      <c r="A40" s="121"/>
      <c r="B40" s="121"/>
      <c r="C40" s="115" t="s">
        <v>183</v>
      </c>
      <c r="D40" s="119" t="s">
        <v>133</v>
      </c>
      <c r="E40" s="115"/>
      <c r="F40" s="115"/>
      <c r="G40" s="120"/>
      <c r="H40" s="120"/>
      <c r="I40" s="121"/>
      <c r="J40" s="121"/>
    </row>
    <row r="41" spans="1:10" ht="228" x14ac:dyDescent="0.2">
      <c r="A41" s="121"/>
      <c r="B41" s="121"/>
      <c r="C41" s="115" t="s">
        <v>299</v>
      </c>
      <c r="D41" s="119"/>
      <c r="E41" s="115"/>
      <c r="F41" s="115"/>
      <c r="G41" s="120"/>
      <c r="H41" s="120"/>
      <c r="I41" s="121"/>
      <c r="J41" s="121"/>
    </row>
    <row r="42" spans="1:10" ht="84" x14ac:dyDescent="0.2">
      <c r="A42" s="121"/>
      <c r="B42" s="121"/>
      <c r="C42" s="115" t="s">
        <v>300</v>
      </c>
      <c r="D42" s="119"/>
      <c r="E42" s="115"/>
      <c r="F42" s="115"/>
      <c r="G42" s="120"/>
      <c r="H42" s="120"/>
      <c r="I42" s="121"/>
      <c r="J42" s="121"/>
    </row>
    <row r="43" spans="1:10" ht="288" x14ac:dyDescent="0.2">
      <c r="A43" s="121"/>
      <c r="B43" s="121"/>
      <c r="C43" s="115" t="s">
        <v>146</v>
      </c>
      <c r="D43" s="119"/>
      <c r="E43" s="115"/>
      <c r="F43" s="115"/>
      <c r="G43" s="120"/>
      <c r="H43" s="120"/>
      <c r="I43" s="121"/>
      <c r="J43" s="121"/>
    </row>
    <row r="44" spans="1:10" ht="132" x14ac:dyDescent="0.2">
      <c r="A44" s="121"/>
      <c r="B44" s="121"/>
      <c r="C44" s="115" t="s">
        <v>148</v>
      </c>
      <c r="D44" s="119" t="s">
        <v>147</v>
      </c>
      <c r="E44" s="115"/>
      <c r="F44" s="115"/>
      <c r="G44" s="120"/>
      <c r="H44" s="120"/>
      <c r="I44" s="121"/>
      <c r="J44" s="121"/>
    </row>
    <row r="45" spans="1:10" ht="108" x14ac:dyDescent="0.2">
      <c r="A45" s="121"/>
      <c r="B45" s="121"/>
      <c r="C45" s="115" t="s">
        <v>301</v>
      </c>
      <c r="D45" s="119" t="s">
        <v>149</v>
      </c>
      <c r="E45" s="115"/>
      <c r="F45" s="115"/>
      <c r="G45" s="120"/>
      <c r="H45" s="120"/>
      <c r="I45" s="121"/>
      <c r="J45" s="121"/>
    </row>
    <row r="46" spans="1:10" ht="84" x14ac:dyDescent="0.2">
      <c r="A46" s="121"/>
      <c r="B46" s="121"/>
      <c r="C46" s="115" t="s">
        <v>302</v>
      </c>
      <c r="D46" s="119" t="s">
        <v>134</v>
      </c>
      <c r="E46" s="115"/>
      <c r="F46" s="115"/>
      <c r="G46" s="120"/>
      <c r="H46" s="120"/>
      <c r="I46" s="121"/>
      <c r="J46" s="121"/>
    </row>
    <row r="47" spans="1:10" ht="60" x14ac:dyDescent="0.2">
      <c r="A47" s="121"/>
      <c r="B47" s="121"/>
      <c r="C47" s="115" t="s">
        <v>135</v>
      </c>
      <c r="D47" s="119" t="s">
        <v>136</v>
      </c>
      <c r="E47" s="115"/>
      <c r="F47" s="115"/>
      <c r="G47" s="120"/>
      <c r="H47" s="120"/>
      <c r="I47" s="121"/>
      <c r="J47" s="121"/>
    </row>
    <row r="48" spans="1:10" ht="24" x14ac:dyDescent="0.2">
      <c r="A48" s="121"/>
      <c r="B48" s="121"/>
      <c r="C48" s="115" t="s">
        <v>106</v>
      </c>
      <c r="D48" s="119"/>
      <c r="E48" s="115"/>
      <c r="F48" s="115"/>
      <c r="G48" s="120"/>
      <c r="H48" s="120"/>
      <c r="I48" s="121"/>
      <c r="J48" s="121"/>
    </row>
    <row r="49" spans="1:10" ht="36" x14ac:dyDescent="0.2">
      <c r="A49" s="121"/>
      <c r="B49" s="121"/>
      <c r="C49" s="115" t="s">
        <v>107</v>
      </c>
      <c r="D49" s="119"/>
      <c r="E49" s="115"/>
      <c r="F49" s="115"/>
      <c r="G49" s="120"/>
      <c r="H49" s="120"/>
      <c r="I49" s="121"/>
      <c r="J49" s="121"/>
    </row>
    <row r="50" spans="1:10" ht="180" x14ac:dyDescent="0.2">
      <c r="A50" s="121"/>
      <c r="B50" s="121"/>
      <c r="C50" s="115" t="s">
        <v>137</v>
      </c>
      <c r="D50" s="119" t="s">
        <v>138</v>
      </c>
      <c r="E50" s="115"/>
      <c r="F50" s="115"/>
      <c r="G50" s="120"/>
      <c r="H50" s="120"/>
      <c r="I50" s="121"/>
      <c r="J50" s="121"/>
    </row>
    <row r="51" spans="1:10" ht="96" x14ac:dyDescent="0.2">
      <c r="A51" s="121"/>
      <c r="B51" s="121"/>
      <c r="C51" s="115" t="s">
        <v>303</v>
      </c>
      <c r="D51" s="119" t="s">
        <v>139</v>
      </c>
      <c r="E51" s="115"/>
      <c r="F51" s="115"/>
      <c r="G51" s="120"/>
      <c r="H51" s="120"/>
      <c r="I51" s="121"/>
      <c r="J51" s="121"/>
    </row>
    <row r="52" spans="1:10" ht="48" x14ac:dyDescent="0.2">
      <c r="A52" s="121"/>
      <c r="B52" s="121"/>
      <c r="C52" s="115" t="s">
        <v>108</v>
      </c>
      <c r="D52" s="119"/>
      <c r="E52" s="115"/>
      <c r="F52" s="115"/>
      <c r="G52" s="120"/>
      <c r="H52" s="120"/>
      <c r="I52" s="121"/>
      <c r="J52" s="121"/>
    </row>
    <row r="53" spans="1:10" x14ac:dyDescent="0.2">
      <c r="A53" s="121"/>
      <c r="B53" s="121"/>
      <c r="C53" s="115" t="s">
        <v>109</v>
      </c>
      <c r="D53" s="119"/>
      <c r="E53" s="115"/>
      <c r="F53" s="115"/>
      <c r="G53" s="120"/>
      <c r="H53" s="120"/>
      <c r="I53" s="121"/>
      <c r="J53" s="121"/>
    </row>
    <row r="54" spans="1:10" ht="36" x14ac:dyDescent="0.2">
      <c r="A54" s="121"/>
      <c r="B54" s="121"/>
      <c r="C54" s="115" t="s">
        <v>110</v>
      </c>
      <c r="D54" s="119"/>
      <c r="E54" s="115"/>
      <c r="F54" s="115"/>
      <c r="G54" s="120"/>
      <c r="H54" s="120"/>
      <c r="I54" s="121"/>
      <c r="J54" s="121"/>
    </row>
    <row r="55" spans="1:10" ht="36" x14ac:dyDescent="0.2">
      <c r="A55" s="121"/>
      <c r="B55" s="121"/>
      <c r="C55" s="115" t="s">
        <v>111</v>
      </c>
      <c r="D55" s="119"/>
      <c r="E55" s="115"/>
      <c r="F55" s="115"/>
      <c r="G55" s="120"/>
      <c r="H55" s="120"/>
      <c r="I55" s="121"/>
      <c r="J55" s="121"/>
    </row>
    <row r="56" spans="1:10" ht="120" x14ac:dyDescent="0.2">
      <c r="A56" s="121"/>
      <c r="B56" s="121"/>
      <c r="C56" s="115" t="s">
        <v>112</v>
      </c>
      <c r="D56" s="119"/>
      <c r="E56" s="115"/>
      <c r="F56" s="115"/>
      <c r="G56" s="120"/>
      <c r="H56" s="120"/>
      <c r="I56" s="121"/>
      <c r="J56" s="121"/>
    </row>
    <row r="57" spans="1:10" ht="96" x14ac:dyDescent="0.2">
      <c r="A57" s="121"/>
      <c r="B57" s="121"/>
      <c r="C57" s="115" t="s">
        <v>141</v>
      </c>
      <c r="D57" s="119" t="s">
        <v>140</v>
      </c>
      <c r="E57" s="115"/>
      <c r="F57" s="115"/>
      <c r="G57" s="120"/>
      <c r="H57" s="120"/>
      <c r="I57" s="121"/>
      <c r="J57" s="121"/>
    </row>
    <row r="58" spans="1:10" ht="36" x14ac:dyDescent="0.2">
      <c r="A58" s="121"/>
      <c r="B58" s="121"/>
      <c r="C58" s="115" t="s">
        <v>113</v>
      </c>
      <c r="D58" s="119"/>
      <c r="E58" s="115"/>
      <c r="F58" s="115"/>
      <c r="G58" s="120"/>
      <c r="H58" s="120"/>
      <c r="I58" s="121"/>
      <c r="J58" s="121"/>
    </row>
    <row r="59" spans="1:10" ht="168" x14ac:dyDescent="0.2">
      <c r="A59" s="121"/>
      <c r="B59" s="121"/>
      <c r="C59" s="115" t="s">
        <v>143</v>
      </c>
      <c r="D59" s="119" t="s">
        <v>142</v>
      </c>
      <c r="E59" s="115"/>
      <c r="F59" s="115"/>
      <c r="G59" s="120"/>
      <c r="H59" s="120"/>
      <c r="I59" s="121"/>
      <c r="J59" s="121"/>
    </row>
    <row r="60" spans="1:10" ht="24" x14ac:dyDescent="0.2">
      <c r="A60" s="121"/>
      <c r="B60" s="121"/>
      <c r="C60" s="115" t="s">
        <v>114</v>
      </c>
      <c r="D60" s="119"/>
      <c r="E60" s="121"/>
      <c r="F60" s="121"/>
      <c r="G60" s="121"/>
      <c r="H60" s="121"/>
      <c r="I60" s="121"/>
      <c r="J60" s="121"/>
    </row>
    <row r="61" spans="1:10" ht="36" x14ac:dyDescent="0.2">
      <c r="A61" s="121"/>
      <c r="B61" s="121"/>
      <c r="C61" s="115" t="s">
        <v>115</v>
      </c>
      <c r="D61" s="119"/>
      <c r="E61" s="121"/>
      <c r="F61" s="121"/>
      <c r="G61" s="121"/>
      <c r="H61" s="121"/>
      <c r="I61" s="121"/>
      <c r="J61" s="121"/>
    </row>
    <row r="62" spans="1:10" ht="168" x14ac:dyDescent="0.2">
      <c r="A62" s="121"/>
      <c r="B62" s="121"/>
      <c r="C62" s="115" t="s">
        <v>144</v>
      </c>
      <c r="D62" s="119" t="s">
        <v>145</v>
      </c>
      <c r="E62" s="121"/>
      <c r="F62" s="121"/>
      <c r="G62" s="121"/>
      <c r="H62" s="121"/>
      <c r="I62" s="121"/>
      <c r="J62" s="121"/>
    </row>
    <row r="63" spans="1:10" ht="60" x14ac:dyDescent="0.2">
      <c r="A63" s="121"/>
      <c r="B63" s="121"/>
      <c r="C63" s="115" t="s">
        <v>304</v>
      </c>
      <c r="D63" s="119"/>
      <c r="E63" s="121"/>
      <c r="F63" s="121"/>
      <c r="G63" s="121"/>
      <c r="H63" s="121"/>
      <c r="I63" s="121"/>
      <c r="J63" s="121"/>
    </row>
  </sheetData>
  <dataValidations xWindow="569" yWindow="300" count="4">
    <dataValidation type="custom" allowBlank="1" showInputMessage="1" showErrorMessage="1" sqref="I3 B3 E3">
      <formula1>VLOOKUP(B3,consol,2,)</formula1>
    </dataValidation>
    <dataValidation allowBlank="1" showInputMessage="1" showErrorMessage="1" prompt="Una actividad, es una acción orientada a alcanzar las metas del periodo y por consiguiente con el tiempo el logro de un elemento de visión. Las actividades están asociadas a los principales productos requeridos para alcanzar las metas." sqref="F2:H2"/>
    <dataValidation allowBlank="1" showInputMessage="1" showErrorMessage="1" prompt="Producto, entregable específico que se obtiene de la implementación de la inciativa estratégica._x000a_" sqref="E2"/>
    <dataValidation allowBlank="1" showInputMessage="1" showErrorMessage="1" promptTitle="Elija la meta para asociar objet" prompt="Los objetivos expresan retos definidos desde la misión para lograr cumplir la visión de la entidad.Los objetivos fueron contruidos de manera participativa por la Gente IDU." sqref="A2:D2"/>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11</vt:i4>
      </vt:variant>
    </vt:vector>
  </HeadingPairs>
  <TitlesOfParts>
    <vt:vector size="18" baseType="lpstr">
      <vt:lpstr>INICIATIA</vt:lpstr>
      <vt:lpstr>Plan de Acción</vt:lpstr>
      <vt:lpstr>Instructivo</vt:lpstr>
      <vt:lpstr>Control</vt:lpstr>
      <vt:lpstr>Firmado</vt:lpstr>
      <vt:lpstr>PARAMETROS</vt:lpstr>
      <vt:lpstr>Hoja1</vt:lpstr>
      <vt:lpstr>Control!Área_de_impresión</vt:lpstr>
      <vt:lpstr>Firmado!Área_de_impresión</vt:lpstr>
      <vt:lpstr>Instructivo!Área_de_impresión</vt:lpstr>
      <vt:lpstr>'Plan de Acción'!Área_de_impresión</vt:lpstr>
      <vt:lpstr>Firmado!INICIATIVAS</vt:lpstr>
      <vt:lpstr>INICIATIVAS</vt:lpstr>
      <vt:lpstr>Firmado!METAS</vt:lpstr>
      <vt:lpstr>METAS</vt:lpstr>
      <vt:lpstr>Firmado!OBJETIVOS</vt:lpstr>
      <vt:lpstr>OBJETIVOS</vt:lpstr>
      <vt:lpstr>Instructivo!oe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Fernando Campos Sosa</dc:creator>
  <cp:lastModifiedBy>Maria Angelica Lugo Gonzalez</cp:lastModifiedBy>
  <cp:lastPrinted>2017-01-23T19:15:34Z</cp:lastPrinted>
  <dcterms:created xsi:type="dcterms:W3CDTF">2013-02-07T17:03:09Z</dcterms:created>
  <dcterms:modified xsi:type="dcterms:W3CDTF">2017-02-27T16:07:08Z</dcterms:modified>
</cp:coreProperties>
</file>