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Users\pjyayana1\Downloads\"/>
    </mc:Choice>
  </mc:AlternateContent>
  <xr:revisionPtr revIDLastSave="0" documentId="13_ncr:1_{17D6A7A1-84C4-49F5-88AB-1E4DC266BE5B}" xr6:coauthVersionLast="47" xr6:coauthVersionMax="47" xr10:uidLastSave="{00000000-0000-0000-0000-000000000000}"/>
  <bookViews>
    <workbookView xWindow="-120" yWindow="-120" windowWidth="29040" windowHeight="15720" xr2:uid="{00000000-000D-0000-FFFF-FFFF00000000}"/>
  </bookViews>
  <sheets>
    <sheet name=" PLAN DE PARTICIPACIÓN" sheetId="1" r:id="rId1"/>
    <sheet name="Copia de PROPUESTA FORMATO PLAN" sheetId="4" state="hidden" r:id="rId2"/>
    <sheet name="Hoja2" sheetId="5" state="hidden" r:id="rId3"/>
  </sheets>
  <externalReferences>
    <externalReference r:id="rId4"/>
  </externalReferences>
  <definedNames>
    <definedName name="Acciones_Categoría_3">'[1]Ponderaciones y parámetros'!$K$6:$N$6</definedName>
    <definedName name="Simulador">[1]Listas!$B$2:$B$4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Tsp2GckMAtpvsRzejChYISfiub5iEtDDclz3Xle67tU="/>
    </ext>
  </extLst>
</workbook>
</file>

<file path=xl/calcChain.xml><?xml version="1.0" encoding="utf-8"?>
<calcChain xmlns="http://schemas.openxmlformats.org/spreadsheetml/2006/main">
  <c r="Z23" i="1" l="1"/>
  <c r="AB23" i="1" s="1"/>
  <c r="W23" i="1"/>
  <c r="Z22" i="1"/>
  <c r="W22" i="1"/>
  <c r="Z21" i="1"/>
  <c r="W21" i="1"/>
  <c r="AB21" i="1" s="1"/>
  <c r="AB20" i="1"/>
  <c r="Z20" i="1"/>
  <c r="W20" i="1"/>
  <c r="T20" i="1"/>
  <c r="Q20" i="1"/>
  <c r="Z19" i="1"/>
  <c r="W19" i="1"/>
  <c r="AB19" i="1" s="1"/>
  <c r="AB18" i="1"/>
  <c r="Z18" i="1"/>
  <c r="W18" i="1"/>
  <c r="T18" i="1"/>
  <c r="Q18" i="1"/>
  <c r="AB17" i="1"/>
  <c r="Z17" i="1"/>
  <c r="W17" i="1"/>
  <c r="T17" i="1"/>
  <c r="Q17" i="1"/>
  <c r="AB16" i="1"/>
  <c r="Z16" i="1"/>
  <c r="W16" i="1"/>
  <c r="T16" i="1"/>
  <c r="Q16" i="1"/>
  <c r="AB15" i="1"/>
  <c r="Z15" i="1"/>
  <c r="W15" i="1"/>
  <c r="T15" i="1"/>
  <c r="Q15" i="1"/>
  <c r="AB14" i="1"/>
  <c r="Z14" i="1"/>
  <c r="W14" i="1"/>
  <c r="T14" i="1"/>
  <c r="Q14" i="1"/>
  <c r="AB13" i="1"/>
  <c r="Z13" i="1"/>
  <c r="W13" i="1"/>
  <c r="T13" i="1"/>
  <c r="Q13" i="1"/>
  <c r="Z12" i="1"/>
  <c r="W12" i="1"/>
  <c r="AB12" i="1" s="1"/>
  <c r="AB11" i="1"/>
  <c r="Z11" i="1"/>
  <c r="W11" i="1"/>
  <c r="T11" i="1"/>
  <c r="Q11" i="1"/>
  <c r="AB10" i="1"/>
  <c r="Z10" i="1"/>
  <c r="W10" i="1"/>
  <c r="T10" i="1"/>
  <c r="Q10" i="1"/>
  <c r="Z9" i="1"/>
  <c r="W9" i="1"/>
  <c r="S9" i="1"/>
  <c r="AB9" i="1" s="1"/>
  <c r="Q9" i="1"/>
  <c r="Z8" i="1"/>
  <c r="W8" i="1"/>
  <c r="S8" i="1"/>
  <c r="AB8" i="1" s="1"/>
  <c r="Q8" i="1"/>
  <c r="T9" i="1" l="1"/>
  <c r="T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6" authorId="0" shapeId="0" xr:uid="{00000000-0006-0000-0000-000006000000}">
      <text>
        <r>
          <rPr>
            <sz val="11"/>
            <color theme="1"/>
            <rFont val="Calibri"/>
            <scheme val="minor"/>
          </rPr>
          <t>======
ID#AAAAoWhR79Y
tc={36299780-42B0-4DB1-876F-C1794A59FD45}    (2023-01-18 00:03:00)
[Threaded comment]
Your version of Excel allows you to read this threaded comment; however, any edits to it will get removed if the file is opened in a newer version of Excel. Learn more: https://go.microsoft.com/fwlink/?linkid=870924
Comment:
    Se deben relacionar las estrategias (conjunto de acciones orientadas al logro de los objetivos del plan)  que se establecen para abordar el plan de participación ciudadana.
Ejemplo:  Fomento de la cultura de la participación ciudadana.</t>
        </r>
      </text>
    </comment>
    <comment ref="D6" authorId="0" shapeId="0" xr:uid="{00000000-0006-0000-0000-000007000000}">
      <text>
        <r>
          <rPr>
            <sz val="11"/>
            <color theme="1"/>
            <rFont val="Calibri"/>
            <scheme val="minor"/>
          </rPr>
          <t>======
ID#AAAAoWhR79I
tc={9025DD85-558B-4BB3-BFF1-538C47CEB486}    (2023-01-18 00:03:00)
[Threaded comment]
Your version of Excel allows you to read this threaded comment; however, any edits to it will get removed if the file is opened in a newer version of Excel. Learn more: https://go.microsoft.com/fwlink/?linkid=870924
Comment:
    Relacionar la actividad concreta que se enmarca en cada una de las estrategias planteadas.</t>
        </r>
      </text>
    </comment>
    <comment ref="E6" authorId="0" shapeId="0" xr:uid="{00000000-0006-0000-0000-000008000000}">
      <text>
        <r>
          <rPr>
            <sz val="11"/>
            <color theme="1"/>
            <rFont val="Calibri"/>
            <scheme val="minor"/>
          </rPr>
          <t>======
ID#AAAAoWhR79U
tc={14E47063-59E2-451F-920A-556B160E37DF}    (2023-01-18 00:03:00)
[Threaded comment]
Your version of Excel allows you to read this threaded comment; however, any edits to it will get removed if the file is opened in a newer version of Excel. Learn more: https://go.microsoft.com/fwlink/?linkid=870924
Comment:
    Propósito que se busca alcanzar con el desarrollo de la actividad.</t>
        </r>
      </text>
    </comment>
    <comment ref="G6" authorId="0" shapeId="0" xr:uid="{00000000-0006-0000-0000-000001000000}">
      <text>
        <r>
          <rPr>
            <sz val="11"/>
            <color theme="1"/>
            <rFont val="Calibri"/>
            <scheme val="minor"/>
          </rPr>
          <t>======
ID#AAAAoWhR798
tc={9A6ED412-2AC6-4B44-8547-677CE7FB2FF8}    (2023-01-18 00:03:00)
[Threaded comment]
Your version of Excel allows you to read this threaded comment; however, any edits to it will get removed if the file is opened in a newer version of Excel. Learn more: https://go.microsoft.com/fwlink/?linkid=870924
Comment:
    Valor esperado del resultado del indicador.</t>
        </r>
      </text>
    </comment>
    <comment ref="I6" authorId="0" shapeId="0" xr:uid="{00000000-0006-0000-0000-000003000000}">
      <text>
        <r>
          <rPr>
            <sz val="11"/>
            <color theme="1"/>
            <rFont val="Calibri"/>
            <scheme val="minor"/>
          </rPr>
          <t>======
ID#AAAAoWhR7-A
tc={0676C891-21F4-44BD-B11F-F213E418BCF7}    (2023-01-18 00:03:00)
[Threaded comment]
Your version of Excel allows you to read this threaded comment; however, any edits to it will get removed if the file is opened in a newer version of Excel. Learn more: https://go.microsoft.com/fwlink/?linkid=870924
Comment:
    relacionar los productos especificos que se obtienen al desarrollar la actividad.</t>
        </r>
      </text>
    </comment>
    <comment ref="N6" authorId="0" shapeId="0" xr:uid="{00000000-0006-0000-0000-000004000000}">
      <text>
        <r>
          <rPr>
            <sz val="11"/>
            <color theme="1"/>
            <rFont val="Calibri"/>
            <scheme val="minor"/>
          </rPr>
          <t>======
ID#AAAAoWhR79E
tc={2C58A720-CA04-4B9B-8E84-29D2723DD200}    (2023-01-18 00:03:00)
[Threaded comment]
Your version of Excel allows you to read this threaded comment; however, any edits to it will get removed if the file is opened in a newer version of Excel. Learn more: https://go.microsoft.com/fwlink/?linkid=870924
Comment:
    relacionar la dependencias sobre la cual recae la responsabilidad de ejecutar en oportunidad la actividad programada.</t>
        </r>
      </text>
    </comment>
    <comment ref="O6" authorId="0" shapeId="0" xr:uid="{00000000-0006-0000-0000-000005000000}">
      <text>
        <r>
          <rPr>
            <sz val="11"/>
            <color theme="1"/>
            <rFont val="Calibri"/>
            <scheme val="minor"/>
          </rPr>
          <t>======
ID#AAAAoWhR79A
tc={F73B0485-F2A7-4846-804A-E0C0F2EEBC6B}    (2023-01-18 00:03:00)
[Threaded comment]
Your version of Excel allows you to read this threaded comment; however, any edits to it will get removed if the file is opened in a newer version of Excel. Learn more: https://go.microsoft.com/fwlink/?linkid=870924
Comment:
    relacionar los correos electronicos de quienes lideran la actividad en caso de requerir información adicional.</t>
        </r>
      </text>
    </comment>
    <comment ref="G21" authorId="0" shapeId="0" xr:uid="{00000000-0006-0000-0000-000002000000}">
      <text>
        <r>
          <rPr>
            <sz val="11"/>
            <color theme="1"/>
            <rFont val="Calibri"/>
            <scheme val="minor"/>
          </rPr>
          <t>María Diva y Diana, hola. Nos tocó ajustar la meta con Carlos Valencia, porque en el avance del proceso la superamos en un 500%.
======</t>
        </r>
      </text>
    </comment>
  </commentList>
  <extLst>
    <ext xmlns:r="http://schemas.openxmlformats.org/officeDocument/2006/relationships" uri="GoogleSheetsCustomDataVersion2">
      <go:sheetsCustomData xmlns:go="http://customooxmlschemas.google.com/" r:id="rId1" roundtripDataSignature="AMtx7mhPIpWss6MsDbqvdDQIF/u735QgkA=="/>
    </ext>
  </extLst>
</comments>
</file>

<file path=xl/sharedStrings.xml><?xml version="1.0" encoding="utf-8"?>
<sst xmlns="http://schemas.openxmlformats.org/spreadsheetml/2006/main" count="295" uniqueCount="193">
  <si>
    <t>PLAN DE PARTICIPACIÓN CIUDADANA 2026</t>
  </si>
  <si>
    <t xml:space="preserve">Entidad </t>
  </si>
  <si>
    <t>Instituto de Desarrollo Urbano</t>
  </si>
  <si>
    <t>Vigencia:</t>
  </si>
  <si>
    <t xml:space="preserve">Cronograma de actividades de participación ciudadana </t>
  </si>
  <si>
    <t>Seguimiento</t>
  </si>
  <si>
    <t>% Acumulado</t>
  </si>
  <si>
    <t>No.</t>
  </si>
  <si>
    <t>Estrategia</t>
  </si>
  <si>
    <t>Nombre de la Actividad / Acción de Gestión Institucional</t>
  </si>
  <si>
    <t xml:space="preserve">Objetivo de la Actividad
</t>
  </si>
  <si>
    <t>Indicador</t>
  </si>
  <si>
    <t>Meta</t>
  </si>
  <si>
    <t xml:space="preserve">Meta Anual </t>
  </si>
  <si>
    <t>Producto/
Entregable</t>
  </si>
  <si>
    <t>Grupo de interés beneficiado por la actividad</t>
  </si>
  <si>
    <t>Fecha programada de inicio</t>
  </si>
  <si>
    <t>Fecha Programada Fin</t>
  </si>
  <si>
    <t>Área Responsable / Grupo Funcional</t>
  </si>
  <si>
    <t>Dependencia (s) Responsable (s)</t>
  </si>
  <si>
    <t>Correo de contacto para recibir más información</t>
  </si>
  <si>
    <t>Primer Trimestre</t>
  </si>
  <si>
    <t xml:space="preserve">Segundo Trimestre </t>
  </si>
  <si>
    <t>3 TRIM</t>
  </si>
  <si>
    <t>4 TRIM</t>
  </si>
  <si>
    <t>Resultado del Indicador %</t>
  </si>
  <si>
    <t>Análisis del Avance</t>
  </si>
  <si>
    <t>Análisis de Avance</t>
  </si>
  <si>
    <t>REsultado del Indicador %</t>
  </si>
  <si>
    <t>Análsis de Avance</t>
  </si>
  <si>
    <t xml:space="preserve">RELACIONAMIENTO CON LA CIUDADANÍA EN LA CONSTRUCCIÓN DE LA CULTURA CIUDADANA EN TORNO A LOS PROYECTOS DE INFRAESTRUCTURA DE MOVILIDAD. </t>
  </si>
  <si>
    <t xml:space="preserve">Comités IDU: espacios de participación y relacionamiento ciudadano en los proyectos IDU. </t>
  </si>
  <si>
    <t>Desarrollar los  espacios de participación denominados "Comités IDU" en el que se identifiquen las iniciativas ciudadanas frente a los proyectos, se informe a la comunidad sobre las obras y las posibles afectaciones, se propicien espacios de articulación interinstitucional para facilitar el desarrollo del proyecto y promover la apropiación y conservación de las obras.</t>
  </si>
  <si>
    <t xml:space="preserve">Cantidad de espacios de participación y relacionamiento ciudadano en los proyectos IDU - Comités IDU desarrollados anualmente.  </t>
  </si>
  <si>
    <t>400 espacios  de participación y relacionamiento ciudadano desarrollados</t>
  </si>
  <si>
    <t xml:space="preserve">Espacios de capacitación desarrollados, que se evidencian con Actas de asistencia, Registro fotográfico y Listados de asistencia. </t>
  </si>
  <si>
    <t xml:space="preserve">Ciudadanía en general </t>
  </si>
  <si>
    <t>Gestión Social y Participación Ciudadana</t>
  </si>
  <si>
    <t>Oficina de Relacionamiento y Servicio a la Ciudadanía</t>
  </si>
  <si>
    <t xml:space="preserve">Paula andrea Rada Pinzon </t>
  </si>
  <si>
    <t xml:space="preserve">Con corte a 31 de marzo de 2026, en el Sistema de Información de Gestión Social - Bachué se encuentra registrada la realización de 84 Comités IDU. Esta cifra puede crecer debido a que el registro de la actividad no se hace en tiempo real, sino una vez se cuente con los soportes completos.  </t>
  </si>
  <si>
    <t xml:space="preserve">Del 1 de abril al 30 de junio de 2026, en el Sistema de Información de Gestión Social - Bachué se encuentra registrada la realización de 89 Comités IDU. Esta cifra puede crecer debido a que el registro de la actividad no se hace en tiempo real, sino una vez se cuente con los soportes completos.  </t>
  </si>
  <si>
    <t xml:space="preserve">Gestión Territorial en el marco de los proyectos IDU. </t>
  </si>
  <si>
    <t>Implementar espacios para reconocer y acompañar a los diferentes actores territoriales, espacios y escenarios de diálogo y participación, que sean relevantes para el buen desarrollo de los proyectos IDU.</t>
  </si>
  <si>
    <t xml:space="preserve">Cantidad de espacios de gestión territorial en en el marco de la gestión contractual del IDU implementados anualmente.  </t>
  </si>
  <si>
    <t xml:space="preserve">400 espacios </t>
  </si>
  <si>
    <t xml:space="preserve">Actas
Registro fotográfico 
</t>
  </si>
  <si>
    <t xml:space="preserve">Con corte a 31 de marzo de 2026, en el Sistema de Información de Gestión Social - Bachué se encuentra registrada la realización de 67 espacios de gestión territorial. Esta cifra puede crecer debido a que el registro de la actividad no se hace en tiempo real, sino una vez se cuente con los soportes completos.  </t>
  </si>
  <si>
    <t xml:space="preserve">Con corte a 31 de marzo de 2026, en el Sistema de Información de Gestión Social - Bachué se encuentra registrada la realización de 144 espacios de gestión territorial. Esta cifra puede crecer debido a que el registro de la actividad no se hace en tiempo real, sino una vez se cuente con los soportes completos.  </t>
  </si>
  <si>
    <t xml:space="preserve">Rendición de cuentas </t>
  </si>
  <si>
    <t xml:space="preserve">Realizar espacios participativos de rendición de cuentas de manera sectorial, con un enfoque territorial y poblacional. </t>
  </si>
  <si>
    <t>Cantidad de espacios participativos de rendición de cuentas de manera sectorial, con un enfoque territorial y poblacional realizados</t>
  </si>
  <si>
    <t xml:space="preserve">20 espacios de rendición de cuentas. </t>
  </si>
  <si>
    <t xml:space="preserve">Actas
Registro fotográfico 
Listados de asistencia </t>
  </si>
  <si>
    <t>El Nodo Distrital de Rendición de Cuentas Sector Movilidad, decidió realizar todas las Audiencias Locales de Rendición de Cuentas después del proceso electoral, es decir, en el segundo semestre del año 2026. A la fecha solamente se ha realizado la Audiencia Distrital Sectorial de Rendición de Cuentas, que se llevó a cabo el 27 de febrero de 2026, en las instalaciones de la Biblioteca Virgilio Barco.</t>
  </si>
  <si>
    <t>El Nodo Distrital de Rendición de Cuentas sector Movildiad, decidió realizar todas las Audiencias Locales de Rendición de Cuentas, después del proceso electoral. En el segundo trimestre de 2026 se realizó la Audiencia Local de Rendición de Cuentas en la localidad de Usaquén, el 24 de junio de 2026.</t>
  </si>
  <si>
    <t>Ciudadanías
participando</t>
  </si>
  <si>
    <t>Vincular personas en los comités IDU de
participación asociados a los proyectos de
infraestructura</t>
  </si>
  <si>
    <t>Cantidad de personas
vinculadas</t>
  </si>
  <si>
    <t>Base de datos
de cantidad de
participantes por
localidad y
proyecto</t>
  </si>
  <si>
    <t>Ciudadanía en
general
(desagregar
según variables
Bachue)</t>
  </si>
  <si>
    <t xml:space="preserve">Con corte a 31 de marzo de 2026, en el Sistema de Información de Gestión Social - Bachué se encuentra registrada la realización de 84 Comités IDU, con la participación de 2.557 personas. Esta cifra puede crecer debido a que el registro de la actividad no se hace en tiempo real, sino una vez se cuente con los soportes completos.  </t>
  </si>
  <si>
    <t xml:space="preserve">Durante el segundo trimestre de 2026, en el Sistema de Información de Gestión Social - Bachué se encuentra registrada la realización de 89 Comités IDU, con la participación de 2.020 personas. Esta cifra puede crecer debido a que el registro de la actividad no se hace en tiempo real, sino una vez se cuente con los soportes completos.  </t>
  </si>
  <si>
    <t>Observatorios
ciudadanos</t>
  </si>
  <si>
    <t>Participar en los observatorios ciudadanos
locales activos en Bogotá</t>
  </si>
  <si>
    <t>Cantidad observatorios
ciudadanos locales con
participación del IDU</t>
  </si>
  <si>
    <t>Informes por
localidades
presentados</t>
  </si>
  <si>
    <t>Integrantes Observatorios
ciudadanos.</t>
  </si>
  <si>
    <t>Durante el periodo se respondieron todas las solicitudes de los observatorios Ciudadanos y se Asistió  a las reuniones citadas.</t>
  </si>
  <si>
    <t xml:space="preserve">FORMACIÓN, CULTURA CIUDADANA Y COMUNICACIÓN TERRITORIAL. </t>
  </si>
  <si>
    <t xml:space="preserve">Procesos formativos para la inclusión y la no-discriminación en clave de género en los proyectos IDU. </t>
  </si>
  <si>
    <t>Desarrollar procesos formativos sobre temas de discriminación, estereotipos, comunicación no sexista y construcción de una cultura libre de violencias en la ciudad, con trabajadoreS de los proyectos IDU y ciudadanía en general.</t>
  </si>
  <si>
    <t xml:space="preserve">Cantidad de procesos formativos sobre temas de discriminación, estereotipos, comunicación no sexista y construcción de una cultura libre de violencias en la ciudad, desarrollados durante el año. </t>
  </si>
  <si>
    <t xml:space="preserve">15 procesos formativos en clave de género </t>
  </si>
  <si>
    <t>Listados de Asistencia, grabaciones, Registro Fotográfico</t>
  </si>
  <si>
    <t>Formación y Cultura Ciudadana</t>
  </si>
  <si>
    <t xml:space="preserve">La actividad no estaba programada para el período de análisis. </t>
  </si>
  <si>
    <t>Se realizaron (09) ejercicios de sensibilización para la prevención de violencias basadas en género en el espacio público en diferentes frentes de obra activos.</t>
  </si>
  <si>
    <t xml:space="preserve">Procesos formativos para la cultura ciudadana en el desarrollo urbano de Bogotá </t>
  </si>
  <si>
    <t>Implementar procesos formativos para la cultura ciudadana y el desarrollo urbano  orientados a la ciudadanía en general, grupos y organizaciones sociales, civiles, ambientales, culturales, sin ánimo de lucro, el sector académico, las instituciones educativas distritales, gremios y demás actores del desarrollo urbano.</t>
  </si>
  <si>
    <t xml:space="preserve">Cantidad de procesos formativos para la cultura ciudadana y el desarrollo urbano implementados durante el año. </t>
  </si>
  <si>
    <t xml:space="preserve">30 procesos formativos para la cultura ciudadana y el desarrollo urbano. </t>
  </si>
  <si>
    <t>Se realizan ejercicios de formación para la cultura ciudadana en el marco de los proyectos de ciudad a nivel distrital y en particular en el área de influencia del Transmicable San Cristóbal, fortaleciendo la apropiación y sostenibilidad de los Proyectos IDU</t>
  </si>
  <si>
    <t>Se realizan seis (6) ejercicios de formación para la cultura ciudadana en el marco de los proyectos de la ciudad a nivel distrital.</t>
  </si>
  <si>
    <t>Personas vinculadas a procesos formativos</t>
  </si>
  <si>
    <t>Vincular personas de diferente sexo, ciclos de vida, localides de habitabilidad en ejercicios de formación para la participación y la cultura ciudadana en el áera de influenia de los proyectos IDU.</t>
  </si>
  <si>
    <t xml:space="preserve"> personas formadas para la participación y la cultura ciudadana</t>
  </si>
  <si>
    <t>Bases de datos de personas atendidas / evidencia fotográfica de acompañamiento / acta de reunión</t>
  </si>
  <si>
    <t xml:space="preserve">Se vinculan 285 personas, de los cuales 137 son mujeres y 148 son hombres, 223 niños  niñas y adolescentes en ejercicios de formación y sensibilización para la cultura ciudadana al nivel distrital. </t>
  </si>
  <si>
    <t>Se vinculan 332 personas en los procesos de participación y de cultura ciudadana.</t>
  </si>
  <si>
    <t>Acciones de articulación territorial</t>
  </si>
  <si>
    <t>Acciones de articulación territorial con actores públicos y privados para fortalecer la participación y la cultura ciudadana en torno a los proyectos de infraestructura</t>
  </si>
  <si>
    <t>Articulación con organismos públicos o privados</t>
  </si>
  <si>
    <t>Actas de reunión, evidencias fotográficas de acompañamiento</t>
  </si>
  <si>
    <t xml:space="preserve">Se realizan ejercicios de articulación con el Colegio Principe de Paz y el Colegio Madre Elisa Roncallo para el fortalecimiento de la formación y la cultura ciudadana en torno a los proyectos IDU. </t>
  </si>
  <si>
    <t>Se realizan (4) ejercicios de articulación con el Comité operativo local  de mujer y equidad de género, el centro de atención prioritaria en salud y las ferias de servicio  puente peatonal Getsemani y colegio Kimi Pernia en las  localidades de San Cristóbal  y Bosa   para el fortalecimiento de la formación y la cultura ciudadana en torno a los proyectos IDU.</t>
  </si>
  <si>
    <t>Transferencia de conocimiento a los grupos de valor a través del GEOPORTAL IDU</t>
  </si>
  <si>
    <t xml:space="preserve">Se realizan acciones de transferencia de conocimiento a los grupos de valor a través del GEOPORTAL IDU
</t>
  </si>
  <si>
    <t xml:space="preserve">Garantizar la disponibilidad del 95% del tiempo de la información del geoportal IDU. </t>
  </si>
  <si>
    <t>Reporte de las transacciones del GEOPORTAL IDU.</t>
  </si>
  <si>
    <t>DTINI</t>
  </si>
  <si>
    <t xml:space="preserve">Dirección técnica de inteligencia del negocio </t>
  </si>
  <si>
    <t xml:space="preserve">Sully Magalis Rojas </t>
  </si>
  <si>
    <t>Las transferencias de conocimiento realizadas del Geoportal y productos de la misionalidad de la dependencia. Espacios con los Fondos de Desarrollo Local, contratistas de obra de los contratos IDU (Supervisión, interventoría y contratistas).</t>
  </si>
  <si>
    <t>Para el Segundo Trimestre (Q2): 1 de abril al 30 de junio de 2026. Se realizaron seis trasferencias de conocimiento</t>
  </si>
  <si>
    <t xml:space="preserve">Relacionamiento estrategico a través de la comunicación territorial </t>
  </si>
  <si>
    <t xml:space="preserve">Diálogo y comunicación territorial </t>
  </si>
  <si>
    <t>Diseñar y/o ejecutar estrategias de comunicación territorial a través acciones y tácticas para los diferentes grupos de valor que incluyen los enfoques de género, diferencial, ambiental y territorial para ser desarrolladas en el marco del Apéndice de Diálogo Ciudadano y Comunicación Estratégica de los proyectos.</t>
  </si>
  <si>
    <t xml:space="preserve">Cantidad de estrategias de comunicación territorial en el marco del Apéndice de Diálogo Ciudadano y Comunicación Estratégica de los proyectos diseñadas y/o ejecutadas. </t>
  </si>
  <si>
    <t xml:space="preserve">50 estrategias de comunicación territorial. </t>
  </si>
  <si>
    <t>Comunicaciones</t>
  </si>
  <si>
    <t>Durante el primer trimestre desde la Oficina de Relacionamiento y Servicio a la Ciudadanía se realizaron un total de 14 estrategias de comunicaciones enfocadas en la participación ciudadana y en el diálogo social.
- Socialización DTAI Corredor Cra 7.
- Diseño Informe PQRSD 2025.
- Diseño Estrategia de Relacionamiento y Servicio a la Ciudadanía.
- Pieza de comunicación Antisoborno.
- Pieza de Comunicación PPC 4 trimestre 2025.
- Resultados PPC 2025 pieza gráfica.
- Pieza de comunicación invitación para participar en el Plan de Participación Ciudadana.
- Diseño Juegos y material POP para los eventos y el equipo de Formación y Cultura Ciudadana.
- Cubrimiento Feria de Empleo.
- Pieza de comunicación sobre Responsabilidad Social Empresarial.
- Diseño invitación charla Responsabilidad Social.
- Clínica gestores de movilidad.
- Carta de Trato Digno diseño.
- Diseño Comunicación Asertiva - Canales.</t>
  </si>
  <si>
    <r>
      <rPr>
        <sz val="10"/>
        <color theme="1"/>
        <rFont val="Arial"/>
      </rPr>
      <t>Durante el segundo trimestre desde la Oficina de Relacionamiento y Servicio a la Ciudadanía se realizaron un total de 18 estrategias de comunicaciones enfocadas en la participación ciudadana y en el diálogo social. 
1.        Video Codabas-10 de abril
2.        PIEZAS DE COMUNICACIÓN Trámites
3.        Flyer Canales 
4.        Piezas MIPG 
5.        Diseño infografía Plan de Participación ciudadana I trimestre
6.        Invitación Formación y Cultura Ciudadana- 20 de abril 
7.        Video comunidad historias de vida corredor cra 7 para plenaria del Concejo 22 de abril 
8.        Cómo ser mejores en el trabajo- pieza gráfica 
9.        Cambios en la Estrategia de Relacionamiento y Servicio a la Ciudadania 11 de mayo
10.       Pieza Manual de Servicio a la Ciudadanía 
11.       Pieza gráfica Feria de Empleo Kennedy
12.       Pieza Feria de empleo Santa Fe 
13.       Feria de empleo Metropolis
14.       Video Feria de Empleo Santa Fe
15.       Video Feria de Empleo Kennedy</t>
    </r>
    <r>
      <rPr>
        <sz val="10"/>
        <color rgb="FF980000"/>
        <rFont val="Arial"/>
      </rPr>
      <t xml:space="preserve"> 
1</t>
    </r>
    <r>
      <rPr>
        <sz val="10"/>
        <color theme="1"/>
        <rFont val="Arial"/>
      </rPr>
      <t>6.       Infografía MONC 
17.       Invitación reunión comunidad calle 100 a la 127
18.       Ppt Fenalco calle 80 - Feria de empleo Metrópolis</t>
    </r>
  </si>
  <si>
    <t xml:space="preserve">Relacionamiento Estrategico </t>
  </si>
  <si>
    <t>Establecer acciones de relacionamiento
estratégico para fortalecer la participación
incidente en los proyectos del IDU</t>
  </si>
  <si>
    <t>Establecer 5 acciones de
relacionamiento estratégico.</t>
  </si>
  <si>
    <t>5 acciones de
relacionamiento
estratégico</t>
  </si>
  <si>
    <t xml:space="preserve">Acta, listado de asistencia, evidencia fotográfica de acompañamiento y/o gestión de la actividad, informe, entreo otros. </t>
  </si>
  <si>
    <t>Durante el primer trimestre desde la Oficina de Relacionamiento y Servicio a la Ciudadanía, ORSC, se realizaron un total de 5 articulaciones interinstitucionales con
entidades para brindarle solución a las problemáticas de la comunidad.
- Articulación Acueducto Bogotá y Secretaría de Salud para la obra ubicada en María Paz y Corabastos
- Secretaría de  Movilidad- Capacitación con los Gestores de Movilidad
-Reunión Fenalco y Auto Germana
-Feria de empleo- Desarrollo Económico y Alcaldía Bosa
-Feria de Empleo- Alcaldía de Bogotá</t>
  </si>
  <si>
    <t xml:space="preserve">Durante el segundo trimestre desde la Oficina de Relacionamiento y Servicio a la Ciudadanía, ORSC, se realizaron un total de 5 articulaciones interinstitucionales con entidades para brindarle solución a las problemáticas de la comunidad:                                                                                                                                  
1.        Fuerza Püblica: Reunión Muro de Artillería Cantón 9 abril y   Reunión Cantón norte- 19 junio.  
2.        Comerciantes; Reunión con Codabas, Reunión comerciantes carrera 19 entre 100 y 125 miércoles 3 junio, Centro Comercial Palatino y Fenalco sobre Corredor Cra 7 y         Reunión IPES- 19 de mayo de 2026
3.        Sector educativo: Reunión rectores colegios del norte 16 de abril socialización Corredor Cra 7,  rectores Colegio Feuman 16 abril.  
4.        Mesa de residuos UAESP-13 MAYO
5.        Feria de Empleo Kennedy y Santa Fe 
Se aclara que aunque la meta ya fue cumplida, es relevante resaltar las gestiones asociadas a su continuidad en el marco de la implementación del Plan. </t>
  </si>
  <si>
    <t>Prevención de
acciones de
hecho a través
del diálogo</t>
  </si>
  <si>
    <t>Prevenir acciones de hecho a través del
diálogo con la ciudadanía</t>
  </si>
  <si>
    <t>Prevenir 5 acciones de
hecho a través del diálogo
con la ciudadanía</t>
  </si>
  <si>
    <t xml:space="preserve">Evidencia fotográfica de acciones de acompañamiento y/o acta </t>
  </si>
  <si>
    <t>Durante el primer trimestre desde la Oficina de Relacionamiento y Servicio a la Ciudadanía, ORSC, se apoyaron un total de 4 acciones de hecho  realizados por la comunidad cerca a los proyectos de infraestructura que adelanta el IDU.
1. Plantón comunidad en Bosa, los días 4 y 5 de marzo.
2. Plantón trabajadores de un contrato de obra cerca a Salitre el día 5 de marzo.
3. Plantón ciudadanía en el Corredor Carrera 7 con 127, el día 30 de marzo.</t>
  </si>
  <si>
    <t xml:space="preserve">Durante el segundo trimestre desde la Oficina de Relacionamiento y Servicio a la Ciudadanía, ORSC, se apoyó un total de 1 acción  de hecho  realizada por la comunidad cerca a los proyectos de infraestructura que adelanta el IDU.- Plantón Corredor Cra 7 30 de marzo </t>
  </si>
  <si>
    <t xml:space="preserve">Gestión predial con participación </t>
  </si>
  <si>
    <t>Diseñar e implementar procesos de participación y diálogo con las comunidades para fortalecer el Plan de Acción de Reasentamiento por obra pública (PAR)</t>
  </si>
  <si>
    <t>Desarrollar habilidades y capacidades en los ciudadanos y grupos de interés, para entender, participar y aportar en los procesos de reasentamiento por obra pública</t>
  </si>
  <si>
    <t xml:space="preserve">Número de atenciones sociales y asesoría realizadas según cada PAR. </t>
  </si>
  <si>
    <t>100% de unidades acompañadas durante la vigencia.</t>
  </si>
  <si>
    <t xml:space="preserve"> DTDP</t>
  </si>
  <si>
    <t>Dirección Técnica de Predios</t>
  </si>
  <si>
    <t xml:space="preserve">Adriana Collazos </t>
  </si>
  <si>
    <t>Durante el primer trimestre de 2026, se realizaron atenciones sociales y asesorías a 59 unidades sociales que cuentan con oferta de compra notificada y que fueron debidamente informadas sobre los procedimientos y requisitos del proceso para su reconocimiento económico. Estas atenciones se distribuyeron por proyecto de la siguiente manera: Potosí - 19 unidades sociales, NQS 17 unidades sociales, San Cristóbal, 17 unidades sociales, Av 68 - 3 unidades sociales; Centenario, 1 unidad social. Las atenciones incluyeron acompañamiento social, orientación sobre los procedimientos de adquisición predial y asesoría específica para el reconocimiento económico, contribuyendo al avance y cumplimiento de los Planes de Acción Resocial (PAR) de cada proyecto.</t>
  </si>
  <si>
    <t xml:space="preserve">Durante el segundo trimestre de 2026, se realizaron atenciones sociales y asesorías a 95 unidades sociales que cuentan con oferta de compra notificada y que fueron debidamente informadas sobre los procedimientos y requisitos del proceso para su reconocimiento económico. Estas atenciones se distribuyeron por proyecto de la siguiente manera: Potosí - 44 unidades sociales, San Cristóbal 20 unidades sociales, Centenario 15 unidades sociales, NQS 7 unidades sociales, Av 68 - 6 unidades sociales, Cali  2 unidades sociales, Mutis una (1) unidad social. Las atenciones incluyeron acompañamiento social, orientación sobre los procedimientos de adquisición predial y asesoría específica para el reconocimiento económico, contribuyendo al avance y cumplimiento de los Planes de Acción Resocial (PAR) de cada proyecto.
Se aclara que aunque la meta ya fue cumplida, es relevante resaltar las gestiones asociadas a su continuidad en el marco de la implementación del Plan. </t>
  </si>
  <si>
    <t>Formular planes, programas y estrategias de participación para apoyar y acompañar a los hogares, personas y actividades económicas reasentadas debido a la construcción de proyectos</t>
  </si>
  <si>
    <t>Mitigar los impactos socioeconómicos ocasionados por la adquisición de predios en los proyectos de la vigencia, llevando la institucionalidad a los entornos de cada proyecto</t>
  </si>
  <si>
    <t>Acciones comunicativas realizadas</t>
  </si>
  <si>
    <t xml:space="preserve">Realizar por lo menos una (1) reunión de socialización del Plan de Acción de Reasentamiento (PAR) para que los proyectos que inicien su PAR durante la vigencia. </t>
  </si>
  <si>
    <t>Se realizó una reunión de socialización en el proyecto San Cristóbal con el fin de informar a la comunidad y a la administración local sobre los avances del proyectos y los avances del PAR.</t>
  </si>
  <si>
    <t xml:space="preserve">Se realizaron dos (2) socializaciones del Plan de Acción de Reasentamiento (PAR), por un lado para el proyecto Jorge Gaitán donde se explicó los impactos y medidas de manejo de los impactos que ocasiona la adquisición predial así como los programas que hace parte del PAR. Por otro lado, en el proyecto de San Cristóbal se socializó los avances y cierre del PAR. 
Se aclara que aunque la meta ya fue cumplida, es relevante resaltar las gestiones asociadas a su continuidad en el marco de la implementación del Plan. </t>
  </si>
  <si>
    <t>Diseñar e implementar un plan estratégico de comunicación para la participación ciudadana en el marco del proceso de adquisición predial, que propendan por mejorar el relacionamiento con las comunidades, haga uso de un lenguaje claro y oportuno, entregue información general sobre los cronogramas de las obras y los procesos de adquisición predial de los proyectos IDU y aclare, con los propietarios de los predios y con quienes hacen uso de ellos, aquella información sobre el proceso predial que solamente compete a ellos y que no puede ser objeto de comunicación masiva.</t>
  </si>
  <si>
    <t>Fortalecer los niveles de comunicación oportuna y asertiva con las unidades sociales afectadas por el proceso de adquisición predial</t>
  </si>
  <si>
    <t xml:space="preserve">Porcentaje de unidades sociales en predios con oferta de compra notificada debidamente comunicados de los procedimientos y requisitos del proceso para su reconocimiento económico. </t>
  </si>
  <si>
    <t xml:space="preserve">100% de unidades sociales en predios con oferta de compra notificada debidamente comunicados de los procedimientos y requisitos del proceso para su reconocimiento económico. </t>
  </si>
  <si>
    <t>Durante el primer trimestre de 2026, se realizó acompañamiento social a 1.492 unidades sociales pertenecientes a los siguientes proyectos: Centenario con un total de 580 Unidades sociales, Potosí - 450 unidades sociales, Avenida 68 - 212 Unidades sociales, Av Cali con 206 Unidades sociales y 44 correspondientes a otros. Este acompañamiento se llevó a cabo mediante diversos canales de comunicación, tales como llamadas telefónicas, atención presencial, correo electrónico y medios virtuales. Dicha estrategia de acompañamiento y seguimiento tuvo como propósito principal informar y orientar a las unidades sociales sobre los procedimientos y requisitos del proceso de adquisición predial y el reconocimiento económico. El mayor esfuerzo se concentró en la asesoría sobre compensaciones económicas, con un total de 510 gestiones y siguieron: Recolección de información: 464 acompañamientos, Acompañamiento para gestionar y facilitar la entrega del predio: 103, Gestión e información sobre procesos de adquisición y Planes de Acción Resocial (PAR): 81. Otros tipos de acompañamientos: el resto de las gestiones realizadas.</t>
  </si>
  <si>
    <t>Durante el segundo trimestre de 2026, se realizó acompañamiento social a 1.960 unidades sociales pertenecientes a los siguientes proyectos: Centenario con un total de 943 Unidades sociales, Potosí - 513 unidades sociales, Avenida 68 - 346 Unidades sociales, Av Cali con 153 Unidades sociales y 5 de Proyectos Caracas. Este acompañamiento se llevó a cabo mediante diversos canales de comunicación, tales como llamadas telefónicas, atención presencial, correo electrónico y medios virtuales. Dicha estrategia de acompañamiento y seguimiento tuvo como propósito principal informar y orientar a las unidades sociales sobre los procedimientos y requisitos del proceso de adquisición predial y el reconocimiento económico. El mayor esfuerzo se concentró en la asesoría sobre compensaciones económicas, con un total de 646 gestiones, seguido de Recolección de información con un total de 635 acompañamientos, Acompañamiento para gestionar y facilitar la entrega del predio: 217, Gestión e información  sobre avaluos 152 acompañamientos. Apoyo a  procesos de adquisición y Planes de Acción Resocial (PAR) 131. Acompañamiento a gestiones de notificación un total de 130 unidades sociales. Aseoría juridica 22; Paz y Salvos y recibos de servicios publicos - 9 acompañamientos;  Otros tipos de acompañamientos 18 unidades sociales.</t>
  </si>
  <si>
    <t>PLAN DE PARTICIPACIÓN CIUDADANA</t>
  </si>
  <si>
    <t xml:space="preserve">INSTITUTO DE DESARROLLO URBANO </t>
  </si>
  <si>
    <t>Nombre de la actividad/Acción de gestión institucional</t>
  </si>
  <si>
    <t>Instrumento de planeación asociado a la acción de gestión institucional</t>
  </si>
  <si>
    <t xml:space="preserve">Objetivo de la actividad 
</t>
  </si>
  <si>
    <t>Plan de Acción</t>
  </si>
  <si>
    <t>Desarollar los  espacios de participación denominados "Comités IDU" en el que se identifiquen las iniciativas ciudadanas frente a los proyectos, se informe a la comunidad sobre las obras y las posibles afectaciones, propiciar los espacios de articulación interinstitucional para facilitar el desarrollo del proyecto y promover la apropiación y conservación de las obras.</t>
  </si>
  <si>
    <t>500 espacios  de participación y relacionamiento ciudadano desarrollados</t>
  </si>
  <si>
    <t xml:space="preserve">Actas
Registro fotografico 
Listados de asistencia </t>
  </si>
  <si>
    <t>400 espacios</t>
  </si>
  <si>
    <t xml:space="preserve">actas
Registro fotografico 
</t>
  </si>
  <si>
    <t xml:space="preserve">Mesas de Construcción de Ciudad y Ciudadanía </t>
  </si>
  <si>
    <t xml:space="preserve">Desarrollar las Mesas de Construcción de Ciudad y Ciudadanía como escenarios de diálogo en clave de desarrollo urbano y cultura ciudadana en torno a los proyectos IDU. </t>
  </si>
  <si>
    <t>Cantidad de  Mesas de Construcción de Ciudad y Ciudadanía como escenarios de diálogo en clave de desarrollo urbano y cultura ciudadana en torno a los proyectos IDU desarrolados.</t>
  </si>
  <si>
    <t xml:space="preserve">5 Mesas de Construcción de Ciudad y Ciudadanía </t>
  </si>
  <si>
    <t xml:space="preserve">Formación y cultura ciudadana para fortalecer la participación ciudadana incidente en el marco de los proyectos IDU. </t>
  </si>
  <si>
    <t>Plan Sectorial</t>
  </si>
  <si>
    <t xml:space="preserve">15 procesos formativos en clave e género </t>
  </si>
  <si>
    <t>Implementar procesos formativos para la cultura ciudadana y el desarrollo urbano  orientados a la ciudanía en general, grupos y organizaciones sociales, civiles, ambientales, culturales, sin ánimo de lucro, el sector académico, las instituciones educativas distritales, gremios y demás actores del desarrollo urbano.</t>
  </si>
  <si>
    <t xml:space="preserve">Acciones de comunicación territorial </t>
  </si>
  <si>
    <t xml:space="preserve">10 estrategias de comunicación territorial. </t>
  </si>
  <si>
    <t xml:space="preserve">Intervenciones en espacio público </t>
  </si>
  <si>
    <t xml:space="preserve">Desarrollar intervenciones en el espacio público que fortalezcan la apropiación social de los proyectos IDU por parte de la ciudadanía, a través de acciones pedagógicas, con enfoque comunicativo para fortalecer la información y la cultura ciudadana.  </t>
  </si>
  <si>
    <t xml:space="preserve">Cantidad de intervenciones en el espacio público que fortalezcan la apropiación social de los proyectos IDU por parte de la ciudadanía desarrolladas. </t>
  </si>
  <si>
    <t xml:space="preserve">15 interveciones en espacio público </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</si>
  <si>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</si>
  <si>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</si>
  <si>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</si>
  <si>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</si>
  <si>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</si>
  <si>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</si>
  <si>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</si>
  <si>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</si>
  <si>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</si>
  <si>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Plan Nacional de Desarrollo</t>
  </si>
  <si>
    <t>Plan Departamental de Desarrollo</t>
  </si>
  <si>
    <t>Plan Municipal/Distrital de Desarrollo</t>
  </si>
  <si>
    <t>Plan Cuatrienal</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</si>
  <si>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</si>
  <si>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</si>
  <si>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</si>
  <si>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</si>
  <si>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</si>
  <si>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</si>
  <si>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Otro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</si>
</sst>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yyyy"/>
  </numFmts>
  <fonts count="18" x14ac:knownFonts="1">
    <font>
      <sz val="11"/>
      <color theme="1"/>
      <name val="Calibri"/>
      <scheme val="minor"/>
    </font>
    <font>
      <sz val="8"/>
      <color theme="1"/>
      <name val="Arial"/>
    </font>
    <font>
      <b/>
      <sz val="8"/>
      <color theme="1"/>
      <name val="Arial"/>
    </font>
    <font>
      <sz val="11"/>
      <color theme="1"/>
      <name val="Calibri"/>
    </font>
    <font>
      <sz val="11"/>
      <color theme="1"/>
      <name val="Arial"/>
    </font>
    <font>
      <b/>
      <sz val="11"/>
      <color theme="1"/>
      <name val="Calibri"/>
    </font>
    <font>
      <b/>
      <sz val="8"/>
      <color theme="0"/>
      <name val="Arial"/>
    </font>
    <font>
      <sz val="11"/>
      <name val="Calibri"/>
    </font>
    <font>
      <b/>
      <sz val="8"/>
      <color rgb="FFFFFFFF"/>
      <name val="Arial"/>
    </font>
    <font>
      <u/>
      <sz val="8"/>
      <color theme="1"/>
      <name val="Arial"/>
    </font>
    <font>
      <sz val="10"/>
      <color theme="1"/>
      <name val="Arial"/>
    </font>
    <font>
      <sz val="13"/>
      <color theme="1"/>
      <name val="Arial"/>
    </font>
    <font>
      <sz val="10"/>
      <color rgb="FF000000"/>
      <name val="Arial"/>
    </font>
    <font>
      <sz val="8"/>
      <color rgb="FF38761D"/>
      <name val="Arial"/>
    </font>
    <font>
      <sz val="8"/>
      <color rgb="FFFF00FF"/>
      <name val="Arial"/>
    </font>
    <font>
      <sz val="8"/>
      <color rgb="FF000000"/>
      <name val="Arial"/>
    </font>
    <font>
      <sz val="10"/>
      <color rgb="FF980000"/>
      <name val="Arial"/>
    </font>
    <font>
      <sz val="11"/>
      <color theme="1"/>
      <name val="Calibri"/>
      <scheme val="minor"/>
    </font>
  </fonts>
  <fills count="21">
    <fill>
      <patternFill patternType="none"/>
    </fill>
    <fill>
      <patternFill patternType="gray125"/>
    </fill>
    <fill>
      <patternFill patternType="solid">
        <fgColor theme="0"/>
        <bgColor theme="0"/>
      </patternFill>
    </fill>
    <fill>
      <patternFill patternType="solid">
        <fgColor rgb="FF073763"/>
        <bgColor rgb="FF073763"/>
      </patternFill>
    </fill>
    <fill>
      <patternFill patternType="solid">
        <fgColor rgb="FFCFE2F3"/>
        <bgColor rgb="FFCFE2F3"/>
      </patternFill>
    </fill>
    <fill>
      <patternFill patternType="solid">
        <fgColor rgb="FFBDD6EE"/>
        <bgColor rgb="FFBDD6EE"/>
      </patternFill>
    </fill>
    <fill>
      <patternFill patternType="solid">
        <fgColor rgb="FFDEEAF6"/>
        <bgColor rgb="FFDEEAF6"/>
      </patternFill>
    </fill>
    <fill>
      <patternFill patternType="solid">
        <fgColor rgb="FFFF0000"/>
        <bgColor rgb="FFFF0000"/>
      </patternFill>
    </fill>
    <fill>
      <patternFill patternType="solid">
        <fgColor rgb="FFFFFFFF"/>
        <bgColor rgb="FFFFFFFF"/>
      </patternFill>
    </fill>
    <fill>
      <patternFill patternType="solid">
        <fgColor rgb="FFB6D7A8"/>
        <bgColor rgb="FFB6D7A8"/>
      </patternFill>
    </fill>
    <fill>
      <patternFill patternType="solid">
        <fgColor rgb="FFFF9900"/>
        <bgColor rgb="FFFF9900"/>
      </patternFill>
    </fill>
    <fill>
      <patternFill patternType="solid">
        <fgColor rgb="FFFFFF00"/>
        <bgColor rgb="FFFFFF00"/>
      </patternFill>
    </fill>
    <fill>
      <patternFill patternType="solid">
        <fgColor rgb="FF0C343D"/>
        <bgColor rgb="FF0C343D"/>
      </patternFill>
    </fill>
    <fill>
      <patternFill patternType="solid">
        <fgColor rgb="FF38761D"/>
        <bgColor rgb="FF38761D"/>
      </patternFill>
    </fill>
    <fill>
      <patternFill patternType="solid">
        <fgColor rgb="FF1155CC"/>
        <bgColor rgb="FF1155CC"/>
      </patternFill>
    </fill>
    <fill>
      <patternFill patternType="solid">
        <fgColor rgb="FF6AA84F"/>
        <bgColor rgb="FF6AA84F"/>
      </patternFill>
    </fill>
    <fill>
      <patternFill patternType="solid">
        <fgColor rgb="FF0000FF"/>
        <bgColor rgb="FF0000FF"/>
      </patternFill>
    </fill>
    <fill>
      <patternFill patternType="solid">
        <fgColor theme="9"/>
        <bgColor theme="9"/>
      </patternFill>
    </fill>
    <fill>
      <patternFill patternType="solid">
        <fgColor rgb="FFF2F2F2"/>
        <bgColor rgb="FFF2F2F2"/>
      </patternFill>
    </fill>
    <fill>
      <patternFill patternType="solid">
        <fgColor rgb="FFE7E6E6"/>
        <bgColor rgb="FFE7E6E6"/>
      </patternFill>
    </fill>
    <fill>
      <patternFill patternType="solid">
        <fgColor rgb="FF00B0F0"/>
        <bgColor rgb="FF00B0F0"/>
      </patternFill>
    </fill>
  </fills>
  <borders count="18">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2">
    <xf numFmtId="0" fontId="0" fillId="0" borderId="0"/>
    <xf numFmtId="9" fontId="17" fillId="0" borderId="0" applyFont="0" applyFill="0" applyBorder="0" applyAlignment="0" applyProtection="0"/>
  </cellStyleXfs>
  <cellXfs count="96">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0" xfId="0" applyFont="1" applyAlignment="1">
      <alignment horizontal="center"/>
    </xf>
    <xf numFmtId="0" fontId="3" fillId="0" borderId="0" xfId="0" applyFont="1"/>
    <xf numFmtId="0" fontId="4" fillId="0" borderId="0" xfId="0" applyFont="1"/>
    <xf numFmtId="0" fontId="5" fillId="0" borderId="0" xfId="0" applyFont="1" applyAlignment="1">
      <alignment horizontal="center"/>
    </xf>
    <xf numFmtId="0" fontId="2" fillId="4" borderId="5"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1" fillId="7" borderId="5"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3" fontId="1" fillId="2" borderId="5" xfId="0" applyNumberFormat="1" applyFont="1" applyFill="1" applyBorder="1" applyAlignment="1">
      <alignment horizontal="center" vertical="center" wrapText="1"/>
    </xf>
    <xf numFmtId="0" fontId="1" fillId="9" borderId="5" xfId="0" applyFont="1" applyFill="1" applyBorder="1" applyAlignment="1">
      <alignment horizontal="center" vertical="center" wrapText="1"/>
    </xf>
    <xf numFmtId="164" fontId="1" fillId="8" borderId="4" xfId="0" applyNumberFormat="1" applyFont="1" applyFill="1" applyBorder="1" applyAlignment="1">
      <alignment horizontal="center" vertical="center" wrapText="1"/>
    </xf>
    <xf numFmtId="165" fontId="1" fillId="8" borderId="4" xfId="0" applyNumberFormat="1" applyFont="1" applyFill="1" applyBorder="1" applyAlignment="1">
      <alignment horizontal="center" vertical="center" wrapText="1"/>
    </xf>
    <xf numFmtId="0" fontId="2" fillId="8" borderId="14"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9" fillId="8" borderId="14" xfId="0" applyFont="1" applyFill="1" applyBorder="1" applyAlignment="1">
      <alignment horizontal="center" vertical="center" wrapText="1"/>
    </xf>
    <xf numFmtId="0" fontId="3" fillId="0" borderId="5" xfId="0" applyFont="1" applyBorder="1" applyAlignment="1">
      <alignment horizontal="center" vertical="center"/>
    </xf>
    <xf numFmtId="10" fontId="5" fillId="0" borderId="5" xfId="0" applyNumberFormat="1" applyFont="1" applyBorder="1" applyAlignment="1">
      <alignment horizontal="center" vertical="center"/>
    </xf>
    <xf numFmtId="0" fontId="10" fillId="0" borderId="5" xfId="0" applyFont="1" applyBorder="1" applyAlignment="1">
      <alignment vertical="center" wrapText="1"/>
    </xf>
    <xf numFmtId="0" fontId="1" fillId="10" borderId="5" xfId="0" applyFont="1" applyFill="1" applyBorder="1" applyAlignment="1">
      <alignment horizontal="center" vertical="center" wrapText="1"/>
    </xf>
    <xf numFmtId="0" fontId="3" fillId="8" borderId="5" xfId="0" applyFont="1" applyFill="1" applyBorder="1" applyAlignment="1">
      <alignment horizontal="center" vertical="center"/>
    </xf>
    <xf numFmtId="0" fontId="1" fillId="11" borderId="5" xfId="0" applyFont="1" applyFill="1" applyBorder="1" applyAlignment="1">
      <alignment horizontal="center" vertical="center" wrapText="1"/>
    </xf>
    <xf numFmtId="0" fontId="1" fillId="12" borderId="5" xfId="0" applyFont="1" applyFill="1" applyBorder="1" applyAlignment="1">
      <alignment horizontal="center" vertical="center" wrapText="1"/>
    </xf>
    <xf numFmtId="3" fontId="1" fillId="2" borderId="4"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9" fontId="1" fillId="2" borderId="4" xfId="0" applyNumberFormat="1" applyFont="1" applyFill="1" applyBorder="1" applyAlignment="1">
      <alignment horizontal="center" vertical="center" wrapText="1"/>
    </xf>
    <xf numFmtId="10" fontId="1" fillId="9" borderId="5" xfId="0" applyNumberFormat="1" applyFont="1" applyFill="1" applyBorder="1" applyAlignment="1">
      <alignment horizontal="center" vertical="center" wrapText="1"/>
    </xf>
    <xf numFmtId="0" fontId="1" fillId="13" borderId="5" xfId="0" applyFont="1" applyFill="1" applyBorder="1" applyAlignment="1">
      <alignment horizontal="center" vertical="center" wrapText="1"/>
    </xf>
    <xf numFmtId="3" fontId="1" fillId="8" borderId="14" xfId="0" applyNumberFormat="1" applyFont="1" applyFill="1" applyBorder="1" applyAlignment="1">
      <alignment horizontal="center" vertical="center" wrapText="1"/>
    </xf>
    <xf numFmtId="3" fontId="1" fillId="9" borderId="14" xfId="0" applyNumberFormat="1" applyFont="1" applyFill="1" applyBorder="1" applyAlignment="1">
      <alignment horizontal="center" vertical="center" wrapText="1"/>
    </xf>
    <xf numFmtId="165" fontId="1"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14" borderId="5" xfId="0" applyFont="1" applyFill="1" applyBorder="1" applyAlignment="1">
      <alignment horizontal="center" vertical="center" wrapText="1"/>
    </xf>
    <xf numFmtId="0" fontId="1" fillId="15" borderId="5" xfId="0" applyFont="1" applyFill="1" applyBorder="1" applyAlignment="1">
      <alignment horizontal="center" vertical="center" wrapText="1"/>
    </xf>
    <xf numFmtId="9" fontId="1" fillId="2" borderId="5" xfId="0" applyNumberFormat="1" applyFont="1" applyFill="1" applyBorder="1" applyAlignment="1">
      <alignment horizontal="center" vertical="center" wrapText="1"/>
    </xf>
    <xf numFmtId="3" fontId="1" fillId="8" borderId="4" xfId="0" applyNumberFormat="1" applyFont="1" applyFill="1" applyBorder="1" applyAlignment="1">
      <alignment horizontal="center" vertical="center" wrapText="1"/>
    </xf>
    <xf numFmtId="0" fontId="1" fillId="8" borderId="4" xfId="0" applyFont="1" applyFill="1" applyBorder="1" applyAlignment="1">
      <alignment horizontal="center" vertical="center" wrapText="1"/>
    </xf>
    <xf numFmtId="9" fontId="5" fillId="0" borderId="5" xfId="0" applyNumberFormat="1" applyFont="1" applyBorder="1" applyAlignment="1">
      <alignment horizontal="center" vertical="center"/>
    </xf>
    <xf numFmtId="0" fontId="11" fillId="0" borderId="5" xfId="0" applyFont="1" applyBorder="1" applyAlignment="1">
      <alignment horizontal="center" vertical="center" wrapText="1"/>
    </xf>
    <xf numFmtId="0" fontId="4" fillId="0" borderId="5" xfId="0" applyFont="1" applyBorder="1" applyAlignment="1">
      <alignment horizontal="center" vertical="center" wrapText="1"/>
    </xf>
    <xf numFmtId="10" fontId="5" fillId="8" borderId="5" xfId="0" applyNumberFormat="1" applyFont="1" applyFill="1" applyBorder="1" applyAlignment="1">
      <alignment horizontal="center" vertical="center"/>
    </xf>
    <xf numFmtId="0" fontId="12" fillId="0" borderId="5" xfId="0" applyFont="1" applyBorder="1" applyAlignment="1">
      <alignment vertical="center" wrapText="1"/>
    </xf>
    <xf numFmtId="0" fontId="1" fillId="0" borderId="5" xfId="0" applyFont="1" applyBorder="1" applyAlignment="1">
      <alignment horizontal="center" vertical="center" wrapText="1"/>
    </xf>
    <xf numFmtId="0" fontId="1" fillId="16" borderId="5" xfId="0" applyFont="1" applyFill="1" applyBorder="1" applyAlignment="1">
      <alignment horizontal="center" vertical="center" wrapText="1"/>
    </xf>
    <xf numFmtId="9" fontId="1" fillId="9" borderId="14" xfId="0" applyNumberFormat="1" applyFont="1" applyFill="1" applyBorder="1" applyAlignment="1">
      <alignment horizontal="center" vertical="center" wrapText="1"/>
    </xf>
    <xf numFmtId="0" fontId="10" fillId="0" borderId="5" xfId="0" applyFont="1" applyBorder="1" applyAlignment="1">
      <alignment horizontal="center" vertical="center" wrapText="1"/>
    </xf>
    <xf numFmtId="3" fontId="5" fillId="0" borderId="5" xfId="0" applyNumberFormat="1" applyFont="1" applyBorder="1" applyAlignment="1">
      <alignment horizontal="center" vertical="center"/>
    </xf>
    <xf numFmtId="0" fontId="1" fillId="17" borderId="5" xfId="0" applyFont="1" applyFill="1" applyBorder="1" applyAlignment="1">
      <alignment horizontal="center" vertical="center" wrapText="1"/>
    </xf>
    <xf numFmtId="9" fontId="3" fillId="0" borderId="5" xfId="0" applyNumberFormat="1"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3" fillId="2" borderId="5" xfId="0" applyFont="1" applyFill="1" applyBorder="1" applyAlignment="1">
      <alignment horizontal="center" vertical="center" wrapText="1"/>
    </xf>
    <xf numFmtId="3" fontId="13" fillId="2" borderId="5" xfId="0" applyNumberFormat="1" applyFont="1" applyFill="1" applyBorder="1" applyAlignment="1">
      <alignment horizontal="center" vertical="center" wrapText="1"/>
    </xf>
    <xf numFmtId="0" fontId="13" fillId="8" borderId="5" xfId="0" applyFont="1" applyFill="1" applyBorder="1" applyAlignment="1">
      <alignment horizontal="center" vertical="center" wrapText="1"/>
    </xf>
    <xf numFmtId="0" fontId="13" fillId="8" borderId="14" xfId="0" applyFont="1" applyFill="1" applyBorder="1" applyAlignment="1">
      <alignment horizontal="center" vertical="center" wrapText="1"/>
    </xf>
    <xf numFmtId="3" fontId="13" fillId="8" borderId="14" xfId="0" applyNumberFormat="1" applyFont="1" applyFill="1" applyBorder="1" applyAlignment="1">
      <alignment horizontal="center" vertical="center" wrapText="1"/>
    </xf>
    <xf numFmtId="0" fontId="14" fillId="2" borderId="5" xfId="0" applyFont="1" applyFill="1" applyBorder="1" applyAlignment="1">
      <alignment horizontal="center" vertical="center" wrapText="1"/>
    </xf>
    <xf numFmtId="0" fontId="15" fillId="8" borderId="5" xfId="0" applyFont="1" applyFill="1" applyBorder="1" applyAlignment="1">
      <alignment horizontal="center" vertical="center" wrapText="1"/>
    </xf>
    <xf numFmtId="3" fontId="14" fillId="8" borderId="14" xfId="0" applyNumberFormat="1" applyFont="1" applyFill="1" applyBorder="1" applyAlignment="1">
      <alignment horizontal="center" vertical="center" wrapText="1"/>
    </xf>
    <xf numFmtId="3" fontId="15" fillId="8" borderId="14" xfId="0" applyNumberFormat="1" applyFont="1" applyFill="1" applyBorder="1" applyAlignment="1">
      <alignment horizontal="center" vertical="center" wrapText="1"/>
    </xf>
    <xf numFmtId="0" fontId="15" fillId="2" borderId="5" xfId="0" applyFont="1" applyFill="1" applyBorder="1" applyAlignment="1">
      <alignment horizontal="center" vertical="center" wrapText="1"/>
    </xf>
    <xf numFmtId="3" fontId="14" fillId="2" borderId="5" xfId="0" applyNumberFormat="1" applyFont="1" applyFill="1" applyBorder="1" applyAlignment="1">
      <alignment horizontal="center" vertical="center" wrapText="1"/>
    </xf>
    <xf numFmtId="0" fontId="2" fillId="6" borderId="6" xfId="0" applyFont="1" applyFill="1" applyBorder="1" applyAlignment="1">
      <alignment horizontal="center" vertical="center" wrapText="1"/>
    </xf>
    <xf numFmtId="0" fontId="7" fillId="0" borderId="9" xfId="0" applyFont="1" applyBorder="1"/>
    <xf numFmtId="0" fontId="2" fillId="6" borderId="2" xfId="0" applyFont="1" applyFill="1" applyBorder="1" applyAlignment="1">
      <alignment horizontal="center" vertical="center" wrapText="1"/>
    </xf>
    <xf numFmtId="0" fontId="7" fillId="0" borderId="3" xfId="0" applyFont="1" applyBorder="1"/>
    <xf numFmtId="0" fontId="7" fillId="0" borderId="4" xfId="0" applyFont="1" applyBorder="1"/>
    <xf numFmtId="0" fontId="2" fillId="5"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2" xfId="0" applyFont="1" applyFill="1" applyBorder="1" applyAlignment="1">
      <alignment horizontal="center" wrapText="1"/>
    </xf>
    <xf numFmtId="0" fontId="2" fillId="5" borderId="6" xfId="0" applyFont="1" applyFill="1" applyBorder="1" applyAlignment="1">
      <alignment horizontal="center" vertical="center" wrapText="1"/>
    </xf>
    <xf numFmtId="0" fontId="7" fillId="0" borderId="13" xfId="0" applyFont="1" applyBorder="1"/>
    <xf numFmtId="0" fontId="2" fillId="6" borderId="7" xfId="0" applyFont="1" applyFill="1" applyBorder="1" applyAlignment="1">
      <alignment horizontal="center" vertical="center" wrapText="1"/>
    </xf>
    <xf numFmtId="0" fontId="7" fillId="0" borderId="10" xfId="0" applyFont="1" applyBorder="1"/>
    <xf numFmtId="0" fontId="1" fillId="0" borderId="6" xfId="0" applyFont="1" applyBorder="1" applyAlignment="1">
      <alignment horizontal="center" vertical="center" wrapText="1"/>
    </xf>
    <xf numFmtId="0" fontId="2" fillId="6" borderId="8" xfId="0" applyFont="1" applyFill="1" applyBorder="1" applyAlignment="1">
      <alignment horizontal="center" vertical="center" wrapText="1"/>
    </xf>
    <xf numFmtId="0" fontId="7" fillId="0" borderId="11" xfId="0" applyFont="1" applyBorder="1"/>
    <xf numFmtId="0" fontId="7" fillId="0" borderId="12" xfId="0" applyFont="1" applyBorder="1"/>
    <xf numFmtId="0" fontId="7" fillId="0" borderId="15" xfId="0" applyFont="1" applyBorder="1"/>
    <xf numFmtId="0" fontId="7" fillId="0" borderId="16" xfId="0" applyFont="1" applyBorder="1"/>
    <xf numFmtId="0" fontId="7" fillId="0" borderId="17" xfId="0" applyFont="1" applyBorder="1"/>
    <xf numFmtId="0" fontId="1" fillId="20" borderId="6" xfId="0" applyFont="1" applyFill="1" applyBorder="1" applyAlignment="1">
      <alignment horizontal="center" vertical="center" wrapText="1"/>
    </xf>
    <xf numFmtId="0" fontId="13"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18" borderId="2" xfId="0" applyFont="1" applyFill="1" applyBorder="1" applyAlignment="1">
      <alignment horizontal="center" vertical="center" wrapText="1"/>
    </xf>
    <xf numFmtId="0" fontId="2" fillId="19" borderId="2" xfId="0" applyFont="1" applyFill="1" applyBorder="1" applyAlignment="1">
      <alignment horizontal="center" vertical="center" wrapText="1"/>
    </xf>
    <xf numFmtId="10" fontId="0" fillId="0" borderId="0" xfId="1" applyNumberFormat="1" applyFont="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4"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2</xdr:col>
      <xdr:colOff>876300</xdr:colOff>
      <xdr:row>7</xdr:row>
      <xdr:rowOff>76200</xdr:rowOff>
    </xdr:from>
    <xdr:ext cx="771525" cy="771525"/>
    <xdr:pic>
      <xdr:nvPicPr>
        <xdr:cNvPr id="2" name="image8.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723900</xdr:colOff>
      <xdr:row>9</xdr:row>
      <xdr:rowOff>38100</xdr:rowOff>
    </xdr:from>
    <xdr:ext cx="923925" cy="895350"/>
    <xdr:pic>
      <xdr:nvPicPr>
        <xdr:cNvPr id="3" name="image3.png" title="Imagen">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819150</xdr:colOff>
      <xdr:row>10</xdr:row>
      <xdr:rowOff>200025</xdr:rowOff>
    </xdr:from>
    <xdr:ext cx="752475" cy="723900"/>
    <xdr:pic>
      <xdr:nvPicPr>
        <xdr:cNvPr id="4" name="image8.png" title="Imagen">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838200</xdr:colOff>
      <xdr:row>12</xdr:row>
      <xdr:rowOff>47625</xdr:rowOff>
    </xdr:from>
    <xdr:ext cx="533400" cy="542925"/>
    <xdr:pic>
      <xdr:nvPicPr>
        <xdr:cNvPr id="5" name="image2.png" title="Imagen">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809625</xdr:colOff>
      <xdr:row>12</xdr:row>
      <xdr:rowOff>742950</xdr:rowOff>
    </xdr:from>
    <xdr:ext cx="657225" cy="666750"/>
    <xdr:pic>
      <xdr:nvPicPr>
        <xdr:cNvPr id="6" name="image10.png" title="Imagen">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2</xdr:col>
      <xdr:colOff>809625</xdr:colOff>
      <xdr:row>14</xdr:row>
      <xdr:rowOff>66675</xdr:rowOff>
    </xdr:from>
    <xdr:ext cx="590550" cy="609600"/>
    <xdr:pic>
      <xdr:nvPicPr>
        <xdr:cNvPr id="7" name="image2.png" title="Imagen">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739775</xdr:colOff>
      <xdr:row>15</xdr:row>
      <xdr:rowOff>393700</xdr:rowOff>
    </xdr:from>
    <xdr:ext cx="771525" cy="771525"/>
    <xdr:pic>
      <xdr:nvPicPr>
        <xdr:cNvPr id="8" name="image3.png" title="Imagen">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2" cstate="print"/>
        <a:stretch>
          <a:fillRect/>
        </a:stretch>
      </xdr:blipFill>
      <xdr:spPr>
        <a:xfrm>
          <a:off x="2454275" y="10029825"/>
          <a:ext cx="771525" cy="771525"/>
        </a:xfrm>
        <a:prstGeom prst="rect">
          <a:avLst/>
        </a:prstGeom>
        <a:noFill/>
      </xdr:spPr>
    </xdr:pic>
    <xdr:clientData fLocksWithSheet="0"/>
  </xdr:oneCellAnchor>
  <xdr:oneCellAnchor>
    <xdr:from>
      <xdr:col>2</xdr:col>
      <xdr:colOff>695325</xdr:colOff>
      <xdr:row>16</xdr:row>
      <xdr:rowOff>57150</xdr:rowOff>
    </xdr:from>
    <xdr:ext cx="876300" cy="895350"/>
    <xdr:pic>
      <xdr:nvPicPr>
        <xdr:cNvPr id="9" name="image6.png" title="Imagen">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xdr:col>
      <xdr:colOff>628650</xdr:colOff>
      <xdr:row>18</xdr:row>
      <xdr:rowOff>1323975</xdr:rowOff>
    </xdr:from>
    <xdr:ext cx="1019175" cy="1019175"/>
    <xdr:pic>
      <xdr:nvPicPr>
        <xdr:cNvPr id="10" name="image4.png" title="Imagen">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2</xdr:col>
      <xdr:colOff>600075</xdr:colOff>
      <xdr:row>19</xdr:row>
      <xdr:rowOff>28575</xdr:rowOff>
    </xdr:from>
    <xdr:ext cx="1019175" cy="1019175"/>
    <xdr:pic>
      <xdr:nvPicPr>
        <xdr:cNvPr id="11" name="image11.png" title="Imagen">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2</xdr:col>
      <xdr:colOff>615950</xdr:colOff>
      <xdr:row>21</xdr:row>
      <xdr:rowOff>323850</xdr:rowOff>
    </xdr:from>
    <xdr:ext cx="923925" cy="933450"/>
    <xdr:pic>
      <xdr:nvPicPr>
        <xdr:cNvPr id="12" name="image5.png" title="Imagen">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8" cstate="print"/>
        <a:stretch>
          <a:fillRect/>
        </a:stretch>
      </xdr:blipFill>
      <xdr:spPr>
        <a:xfrm>
          <a:off x="2330450" y="24580850"/>
          <a:ext cx="923925" cy="933450"/>
        </a:xfrm>
        <a:prstGeom prst="rect">
          <a:avLst/>
        </a:prstGeom>
        <a:noFill/>
      </xdr:spPr>
    </xdr:pic>
    <xdr:clientData fLocksWithSheet="0"/>
  </xdr:oneCellAnchor>
  <xdr:oneCellAnchor>
    <xdr:from>
      <xdr:col>2</xdr:col>
      <xdr:colOff>523875</xdr:colOff>
      <xdr:row>22</xdr:row>
      <xdr:rowOff>1022350</xdr:rowOff>
    </xdr:from>
    <xdr:ext cx="1219200" cy="1219200"/>
    <xdr:pic>
      <xdr:nvPicPr>
        <xdr:cNvPr id="13" name="image7.png" title="Imagen">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9" cstate="print"/>
        <a:stretch>
          <a:fillRect/>
        </a:stretch>
      </xdr:blipFill>
      <xdr:spPr>
        <a:xfrm>
          <a:off x="2238375" y="26819225"/>
          <a:ext cx="1219200" cy="1219200"/>
        </a:xfrm>
        <a:prstGeom prst="rect">
          <a:avLst/>
        </a:prstGeom>
        <a:noFill/>
      </xdr:spPr>
    </xdr:pic>
    <xdr:clientData fLocksWithSheet="0"/>
  </xdr:oneCellAnchor>
  <xdr:oneCellAnchor>
    <xdr:from>
      <xdr:col>2</xdr:col>
      <xdr:colOff>365125</xdr:colOff>
      <xdr:row>17</xdr:row>
      <xdr:rowOff>1635125</xdr:rowOff>
    </xdr:from>
    <xdr:ext cx="1362075" cy="1400175"/>
    <xdr:pic>
      <xdr:nvPicPr>
        <xdr:cNvPr id="14" name="image1.png" title="Imagen">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0" cstate="print"/>
        <a:stretch>
          <a:fillRect/>
        </a:stretch>
      </xdr:blipFill>
      <xdr:spPr>
        <a:xfrm>
          <a:off x="2079625" y="13731875"/>
          <a:ext cx="1362075" cy="1400175"/>
        </a:xfrm>
        <a:prstGeom prst="rect">
          <a:avLst/>
        </a:prstGeom>
        <a:noFill/>
      </xdr:spPr>
    </xdr:pic>
    <xdr:clientData fLocksWithSheet="0"/>
  </xdr:oneCellAnchor>
  <xdr:oneCellAnchor>
    <xdr:from>
      <xdr:col>2</xdr:col>
      <xdr:colOff>619125</xdr:colOff>
      <xdr:row>8</xdr:row>
      <xdr:rowOff>15875</xdr:rowOff>
    </xdr:from>
    <xdr:ext cx="1114425" cy="1114425"/>
    <xdr:pic>
      <xdr:nvPicPr>
        <xdr:cNvPr id="15" name="image7.png">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9" cstate="print"/>
        <a:stretch>
          <a:fillRect/>
        </a:stretch>
      </xdr:blipFill>
      <xdr:spPr>
        <a:xfrm>
          <a:off x="2333625" y="3540125"/>
          <a:ext cx="1114425" cy="1114425"/>
        </a:xfrm>
        <a:prstGeom prst="rect">
          <a:avLst/>
        </a:prstGeom>
        <a:noFill/>
      </xdr:spPr>
    </xdr:pic>
    <xdr:clientData fLocksWithSheet="0"/>
  </xdr:oneCellAnchor>
  <xdr:oneCellAnchor>
    <xdr:from>
      <xdr:col>2</xdr:col>
      <xdr:colOff>841375</xdr:colOff>
      <xdr:row>10</xdr:row>
      <xdr:rowOff>1047750</xdr:rowOff>
    </xdr:from>
    <xdr:ext cx="628650" cy="628650"/>
    <xdr:pic>
      <xdr:nvPicPr>
        <xdr:cNvPr id="16" name="image5.png">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8" cstate="print"/>
        <a:stretch>
          <a:fillRect/>
        </a:stretch>
      </xdr:blipFill>
      <xdr:spPr>
        <a:xfrm>
          <a:off x="2555875" y="6715125"/>
          <a:ext cx="628650" cy="628650"/>
        </a:xfrm>
        <a:prstGeom prst="rect">
          <a:avLst/>
        </a:prstGeom>
        <a:noFill/>
      </xdr:spPr>
    </xdr:pic>
    <xdr:clientData fLocksWithSheet="0"/>
  </xdr:oneCellAnchor>
  <xdr:oneCellAnchor>
    <xdr:from>
      <xdr:col>2</xdr:col>
      <xdr:colOff>0</xdr:colOff>
      <xdr:row>20</xdr:row>
      <xdr:rowOff>0</xdr:rowOff>
    </xdr:from>
    <xdr:ext cx="2352675" cy="2381250"/>
    <xdr:pic>
      <xdr:nvPicPr>
        <xdr:cNvPr id="17" name="image9.png">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4"/>
  <sheetViews>
    <sheetView tabSelected="1" view="pageBreakPreview" topLeftCell="C1" zoomScale="60" zoomScaleNormal="100" workbookViewId="0">
      <pane ySplit="7" topLeftCell="A15" activePane="bottomLeft" state="frozen"/>
      <selection pane="bottomLeft" activeCell="J18" sqref="J18"/>
    </sheetView>
  </sheetViews>
  <sheetFormatPr baseColWidth="10" defaultColWidth="14.42578125" defaultRowHeight="15" customHeight="1" x14ac:dyDescent="0.25"/>
  <cols>
    <col min="1" max="1" width="10.85546875" customWidth="1"/>
    <col min="2" max="2" width="14.85546875" customWidth="1"/>
    <col min="3" max="3" width="35.28515625" customWidth="1"/>
    <col min="4" max="4" width="24.28515625" customWidth="1"/>
    <col min="5" max="5" width="32.28515625" customWidth="1"/>
    <col min="6" max="6" width="21.140625" customWidth="1"/>
    <col min="7" max="7" width="18.28515625" customWidth="1"/>
    <col min="8" max="8" width="7.85546875" customWidth="1"/>
    <col min="9" max="9" width="17.7109375" customWidth="1"/>
    <col min="10" max="10" width="13.7109375" customWidth="1"/>
    <col min="11" max="12" width="12.28515625" customWidth="1"/>
    <col min="13" max="13" width="13.42578125" customWidth="1"/>
    <col min="14" max="14" width="16.140625" customWidth="1"/>
    <col min="15" max="15" width="14.85546875" customWidth="1"/>
    <col min="16" max="17" width="11.5703125" customWidth="1"/>
    <col min="18" max="18" width="76" customWidth="1"/>
    <col min="19" max="20" width="11" customWidth="1"/>
    <col min="21" max="21" width="58.85546875" customWidth="1"/>
    <col min="22" max="27" width="14.42578125" hidden="1"/>
  </cols>
  <sheetData>
    <row r="1" spans="1:28" ht="15" customHeight="1" x14ac:dyDescent="0.25">
      <c r="A1" s="1"/>
      <c r="B1" s="1"/>
      <c r="C1" s="2"/>
      <c r="D1" s="2"/>
      <c r="E1" s="2"/>
      <c r="F1" s="2"/>
      <c r="G1" s="2"/>
      <c r="H1" s="2"/>
      <c r="I1" s="2"/>
      <c r="J1" s="2"/>
      <c r="K1" s="2"/>
      <c r="L1" s="2"/>
      <c r="M1" s="2"/>
      <c r="N1" s="2"/>
      <c r="O1" s="2"/>
      <c r="P1" s="3"/>
      <c r="Q1" s="3"/>
      <c r="R1" s="4"/>
      <c r="S1" s="3"/>
      <c r="T1" s="3"/>
      <c r="U1" s="5"/>
      <c r="V1" s="3"/>
      <c r="W1" s="3"/>
      <c r="X1" s="3"/>
      <c r="Y1" s="3"/>
      <c r="Z1" s="3"/>
      <c r="AA1" s="3"/>
      <c r="AB1" s="6"/>
    </row>
    <row r="2" spans="1:28" ht="29.25" customHeight="1" x14ac:dyDescent="0.25">
      <c r="A2" s="73" t="s">
        <v>0</v>
      </c>
      <c r="B2" s="70"/>
      <c r="C2" s="70"/>
      <c r="D2" s="70"/>
      <c r="E2" s="70"/>
      <c r="F2" s="70"/>
      <c r="G2" s="70"/>
      <c r="H2" s="70"/>
      <c r="I2" s="70"/>
      <c r="J2" s="70"/>
      <c r="K2" s="70"/>
      <c r="L2" s="70"/>
      <c r="M2" s="70"/>
      <c r="N2" s="70"/>
      <c r="O2" s="70"/>
      <c r="P2" s="70"/>
      <c r="Q2" s="70"/>
      <c r="R2" s="70"/>
      <c r="S2" s="70"/>
      <c r="T2" s="70"/>
      <c r="U2" s="70"/>
      <c r="V2" s="70"/>
      <c r="W2" s="70"/>
      <c r="X2" s="70"/>
      <c r="Y2" s="70"/>
      <c r="Z2" s="70"/>
      <c r="AA2" s="70"/>
      <c r="AB2" s="70"/>
    </row>
    <row r="3" spans="1:28" x14ac:dyDescent="0.25">
      <c r="A3" s="74" t="s">
        <v>1</v>
      </c>
      <c r="B3" s="71"/>
      <c r="C3" s="7"/>
      <c r="D3" s="74" t="s">
        <v>2</v>
      </c>
      <c r="E3" s="70"/>
      <c r="F3" s="70"/>
      <c r="G3" s="70"/>
      <c r="H3" s="70"/>
      <c r="I3" s="71"/>
      <c r="J3" s="7" t="s">
        <v>3</v>
      </c>
      <c r="K3" s="74">
        <v>2026</v>
      </c>
      <c r="L3" s="70"/>
      <c r="M3" s="70"/>
      <c r="N3" s="70"/>
      <c r="O3" s="70"/>
      <c r="P3" s="70"/>
      <c r="Q3" s="70"/>
      <c r="R3" s="70"/>
      <c r="S3" s="70"/>
      <c r="T3" s="70"/>
      <c r="U3" s="70"/>
      <c r="V3" s="70"/>
      <c r="W3" s="70"/>
      <c r="X3" s="70"/>
      <c r="Y3" s="70"/>
      <c r="Z3" s="70"/>
      <c r="AA3" s="70"/>
      <c r="AB3" s="70"/>
    </row>
    <row r="4" spans="1:28" ht="10.5" customHeight="1" x14ac:dyDescent="0.25">
      <c r="A4" s="1"/>
      <c r="B4" s="1"/>
      <c r="C4" s="1"/>
      <c r="D4" s="1"/>
      <c r="E4" s="1"/>
      <c r="F4" s="1"/>
      <c r="G4" s="1"/>
      <c r="H4" s="1"/>
      <c r="I4" s="1"/>
      <c r="J4" s="1"/>
      <c r="K4" s="1"/>
      <c r="L4" s="1"/>
      <c r="M4" s="1"/>
      <c r="N4" s="1"/>
      <c r="O4" s="1"/>
      <c r="P4" s="3"/>
      <c r="Q4" s="3"/>
      <c r="R4" s="4"/>
      <c r="S4" s="3"/>
      <c r="T4" s="3"/>
      <c r="U4" s="5"/>
      <c r="V4" s="3"/>
      <c r="W4" s="3"/>
      <c r="X4" s="3"/>
      <c r="Y4" s="3"/>
      <c r="Z4" s="3"/>
      <c r="AA4" s="3"/>
      <c r="AB4" s="6"/>
    </row>
    <row r="5" spans="1:28" ht="28.5" customHeight="1" x14ac:dyDescent="0.25">
      <c r="A5" s="75" t="s">
        <v>4</v>
      </c>
      <c r="B5" s="70"/>
      <c r="C5" s="70"/>
      <c r="D5" s="70"/>
      <c r="E5" s="70"/>
      <c r="F5" s="70"/>
      <c r="G5" s="70"/>
      <c r="H5" s="70"/>
      <c r="I5" s="70"/>
      <c r="J5" s="70"/>
      <c r="K5" s="70"/>
      <c r="L5" s="70"/>
      <c r="M5" s="70"/>
      <c r="N5" s="70"/>
      <c r="O5" s="71"/>
      <c r="P5" s="76" t="s">
        <v>5</v>
      </c>
      <c r="Q5" s="70"/>
      <c r="R5" s="70"/>
      <c r="S5" s="70"/>
      <c r="T5" s="70"/>
      <c r="U5" s="70"/>
      <c r="V5" s="70"/>
      <c r="W5" s="70"/>
      <c r="X5" s="70"/>
      <c r="Y5" s="70"/>
      <c r="Z5" s="70"/>
      <c r="AA5" s="71"/>
      <c r="AB5" s="77" t="s">
        <v>6</v>
      </c>
    </row>
    <row r="6" spans="1:28" ht="31.5" customHeight="1" x14ac:dyDescent="0.25">
      <c r="A6" s="67" t="s">
        <v>7</v>
      </c>
      <c r="B6" s="79" t="s">
        <v>8</v>
      </c>
      <c r="C6" s="82"/>
      <c r="D6" s="67" t="s">
        <v>9</v>
      </c>
      <c r="E6" s="67" t="s">
        <v>10</v>
      </c>
      <c r="F6" s="67" t="s">
        <v>11</v>
      </c>
      <c r="G6" s="67" t="s">
        <v>12</v>
      </c>
      <c r="H6" s="67" t="s">
        <v>13</v>
      </c>
      <c r="I6" s="67" t="s">
        <v>14</v>
      </c>
      <c r="J6" s="79" t="s">
        <v>15</v>
      </c>
      <c r="K6" s="82" t="s">
        <v>16</v>
      </c>
      <c r="L6" s="82" t="s">
        <v>17</v>
      </c>
      <c r="M6" s="67" t="s">
        <v>18</v>
      </c>
      <c r="N6" s="67" t="s">
        <v>19</v>
      </c>
      <c r="O6" s="67" t="s">
        <v>20</v>
      </c>
      <c r="P6" s="69" t="s">
        <v>21</v>
      </c>
      <c r="Q6" s="70"/>
      <c r="R6" s="71"/>
      <c r="S6" s="72" t="s">
        <v>22</v>
      </c>
      <c r="T6" s="70"/>
      <c r="U6" s="71"/>
      <c r="V6" s="72" t="s">
        <v>23</v>
      </c>
      <c r="W6" s="70"/>
      <c r="X6" s="71"/>
      <c r="Y6" s="72" t="s">
        <v>24</v>
      </c>
      <c r="Z6" s="70"/>
      <c r="AA6" s="71"/>
      <c r="AB6" s="68"/>
    </row>
    <row r="7" spans="1:28" ht="31.5" customHeight="1" x14ac:dyDescent="0.25">
      <c r="A7" s="68"/>
      <c r="B7" s="80"/>
      <c r="C7" s="83"/>
      <c r="D7" s="68"/>
      <c r="E7" s="68"/>
      <c r="F7" s="68"/>
      <c r="G7" s="68"/>
      <c r="H7" s="68"/>
      <c r="I7" s="68"/>
      <c r="J7" s="84"/>
      <c r="K7" s="83"/>
      <c r="L7" s="83"/>
      <c r="M7" s="68"/>
      <c r="N7" s="68"/>
      <c r="O7" s="68"/>
      <c r="P7" s="8" t="s">
        <v>7</v>
      </c>
      <c r="Q7" s="8" t="s">
        <v>25</v>
      </c>
      <c r="R7" s="8" t="s">
        <v>26</v>
      </c>
      <c r="S7" s="9" t="s">
        <v>7</v>
      </c>
      <c r="T7" s="9" t="s">
        <v>25</v>
      </c>
      <c r="U7" s="9" t="s">
        <v>27</v>
      </c>
      <c r="V7" s="9" t="s">
        <v>7</v>
      </c>
      <c r="W7" s="9" t="s">
        <v>28</v>
      </c>
      <c r="X7" s="9" t="s">
        <v>29</v>
      </c>
      <c r="Y7" s="9" t="s">
        <v>7</v>
      </c>
      <c r="Z7" s="9" t="s">
        <v>25</v>
      </c>
      <c r="AA7" s="9" t="s">
        <v>27</v>
      </c>
      <c r="AB7" s="78"/>
    </row>
    <row r="8" spans="1:28" ht="117.75" customHeight="1" x14ac:dyDescent="0.25">
      <c r="A8" s="10">
        <v>1</v>
      </c>
      <c r="B8" s="81" t="s">
        <v>30</v>
      </c>
      <c r="C8" s="11"/>
      <c r="D8" s="12" t="s">
        <v>31</v>
      </c>
      <c r="E8" s="13" t="s">
        <v>32</v>
      </c>
      <c r="F8" s="13" t="s">
        <v>33</v>
      </c>
      <c r="G8" s="14" t="s">
        <v>34</v>
      </c>
      <c r="H8" s="15">
        <v>400</v>
      </c>
      <c r="I8" s="13" t="s">
        <v>35</v>
      </c>
      <c r="J8" s="13" t="s">
        <v>36</v>
      </c>
      <c r="K8" s="16">
        <v>46023</v>
      </c>
      <c r="L8" s="17">
        <v>46387</v>
      </c>
      <c r="M8" s="18" t="s">
        <v>37</v>
      </c>
      <c r="N8" s="19" t="s">
        <v>38</v>
      </c>
      <c r="O8" s="20" t="s">
        <v>39</v>
      </c>
      <c r="P8" s="21">
        <v>84</v>
      </c>
      <c r="Q8" s="22">
        <f t="shared" ref="Q8:Q11" si="0">P8/H8</f>
        <v>0.21</v>
      </c>
      <c r="R8" s="23" t="s">
        <v>40</v>
      </c>
      <c r="S8" s="21">
        <f>173-84</f>
        <v>89</v>
      </c>
      <c r="T8" s="22">
        <f t="shared" ref="T8:T11" si="1">S8/H8</f>
        <v>0.2225</v>
      </c>
      <c r="U8" s="23" t="s">
        <v>41</v>
      </c>
      <c r="V8" s="21"/>
      <c r="W8" s="22">
        <f t="shared" ref="W8:W23" si="2">V8/H8</f>
        <v>0</v>
      </c>
      <c r="X8" s="21"/>
      <c r="Y8" s="21"/>
      <c r="Z8" s="22">
        <f t="shared" ref="Z8:Z23" si="3">Y8/H8</f>
        <v>0</v>
      </c>
      <c r="AA8" s="21"/>
      <c r="AB8" s="22">
        <f t="shared" ref="AB8:AB11" si="4">(SUM(P8+S8+V8+Y8))/H8</f>
        <v>0.4325</v>
      </c>
    </row>
    <row r="9" spans="1:28" ht="87.75" customHeight="1" x14ac:dyDescent="0.25">
      <c r="A9" s="10">
        <v>2</v>
      </c>
      <c r="B9" s="68"/>
      <c r="C9" s="24"/>
      <c r="D9" s="13" t="s">
        <v>42</v>
      </c>
      <c r="E9" s="13" t="s">
        <v>43</v>
      </c>
      <c r="F9" s="13" t="s">
        <v>44</v>
      </c>
      <c r="G9" s="14" t="s">
        <v>45</v>
      </c>
      <c r="H9" s="15">
        <v>400</v>
      </c>
      <c r="I9" s="13" t="s">
        <v>46</v>
      </c>
      <c r="J9" s="13" t="s">
        <v>36</v>
      </c>
      <c r="K9" s="16">
        <v>46023</v>
      </c>
      <c r="L9" s="17">
        <v>46387</v>
      </c>
      <c r="M9" s="18" t="s">
        <v>37</v>
      </c>
      <c r="N9" s="19" t="s">
        <v>38</v>
      </c>
      <c r="O9" s="20" t="s">
        <v>39</v>
      </c>
      <c r="P9" s="21">
        <v>67</v>
      </c>
      <c r="Q9" s="22">
        <f t="shared" si="0"/>
        <v>0.16750000000000001</v>
      </c>
      <c r="R9" s="23" t="s">
        <v>47</v>
      </c>
      <c r="S9" s="25">
        <f>211-67</f>
        <v>144</v>
      </c>
      <c r="T9" s="22">
        <f t="shared" si="1"/>
        <v>0.36</v>
      </c>
      <c r="U9" s="23" t="s">
        <v>48</v>
      </c>
      <c r="V9" s="21"/>
      <c r="W9" s="22">
        <f t="shared" si="2"/>
        <v>0</v>
      </c>
      <c r="X9" s="21"/>
      <c r="Y9" s="21"/>
      <c r="Z9" s="22">
        <f t="shared" si="3"/>
        <v>0</v>
      </c>
      <c r="AA9" s="21"/>
      <c r="AB9" s="22">
        <f t="shared" si="4"/>
        <v>0.52749999999999997</v>
      </c>
    </row>
    <row r="10" spans="1:28" ht="81.75" customHeight="1" x14ac:dyDescent="0.25">
      <c r="A10" s="10">
        <v>3</v>
      </c>
      <c r="B10" s="68"/>
      <c r="C10" s="26"/>
      <c r="D10" s="13" t="s">
        <v>49</v>
      </c>
      <c r="E10" s="13" t="s">
        <v>50</v>
      </c>
      <c r="F10" s="13" t="s">
        <v>51</v>
      </c>
      <c r="G10" s="14" t="s">
        <v>52</v>
      </c>
      <c r="H10" s="15">
        <v>21</v>
      </c>
      <c r="I10" s="13" t="s">
        <v>53</v>
      </c>
      <c r="J10" s="13" t="s">
        <v>36</v>
      </c>
      <c r="K10" s="16">
        <v>46023</v>
      </c>
      <c r="L10" s="17">
        <v>46387</v>
      </c>
      <c r="M10" s="18" t="s">
        <v>37</v>
      </c>
      <c r="N10" s="19" t="s">
        <v>38</v>
      </c>
      <c r="O10" s="20" t="s">
        <v>39</v>
      </c>
      <c r="P10" s="21">
        <v>1</v>
      </c>
      <c r="Q10" s="22">
        <f t="shared" si="0"/>
        <v>4.7619047619047616E-2</v>
      </c>
      <c r="R10" s="23" t="s">
        <v>54</v>
      </c>
      <c r="S10" s="21">
        <v>1</v>
      </c>
      <c r="T10" s="22">
        <f t="shared" si="1"/>
        <v>4.7619047619047616E-2</v>
      </c>
      <c r="U10" s="23" t="s">
        <v>55</v>
      </c>
      <c r="V10" s="21"/>
      <c r="W10" s="22">
        <f t="shared" si="2"/>
        <v>0</v>
      </c>
      <c r="X10" s="21"/>
      <c r="Y10" s="21"/>
      <c r="Z10" s="22">
        <f t="shared" si="3"/>
        <v>0</v>
      </c>
      <c r="AA10" s="21"/>
      <c r="AB10" s="22">
        <f t="shared" si="4"/>
        <v>9.5238095238095233E-2</v>
      </c>
    </row>
    <row r="11" spans="1:28" ht="83.25" customHeight="1" x14ac:dyDescent="0.25">
      <c r="A11" s="10">
        <v>4</v>
      </c>
      <c r="B11" s="68"/>
      <c r="C11" s="27"/>
      <c r="D11" s="13" t="s">
        <v>56</v>
      </c>
      <c r="E11" s="13" t="s">
        <v>57</v>
      </c>
      <c r="F11" s="13" t="s">
        <v>58</v>
      </c>
      <c r="G11" s="28">
        <v>8000</v>
      </c>
      <c r="H11" s="15">
        <v>8000</v>
      </c>
      <c r="I11" s="29" t="s">
        <v>59</v>
      </c>
      <c r="J11" s="13" t="s">
        <v>60</v>
      </c>
      <c r="K11" s="16">
        <v>46023</v>
      </c>
      <c r="L11" s="17">
        <v>46387</v>
      </c>
      <c r="M11" s="18" t="s">
        <v>37</v>
      </c>
      <c r="N11" s="19" t="s">
        <v>38</v>
      </c>
      <c r="O11" s="20" t="s">
        <v>39</v>
      </c>
      <c r="P11" s="21">
        <v>2557</v>
      </c>
      <c r="Q11" s="22">
        <f t="shared" si="0"/>
        <v>0.31962499999999999</v>
      </c>
      <c r="R11" s="23" t="s">
        <v>61</v>
      </c>
      <c r="S11" s="21">
        <v>2020</v>
      </c>
      <c r="T11" s="22">
        <f t="shared" si="1"/>
        <v>0.2525</v>
      </c>
      <c r="U11" s="23" t="s">
        <v>62</v>
      </c>
      <c r="V11" s="21"/>
      <c r="W11" s="22">
        <f t="shared" si="2"/>
        <v>0</v>
      </c>
      <c r="X11" s="21"/>
      <c r="Y11" s="21"/>
      <c r="Z11" s="22">
        <f t="shared" si="3"/>
        <v>0</v>
      </c>
      <c r="AA11" s="21"/>
      <c r="AB11" s="22">
        <f t="shared" si="4"/>
        <v>0.57212499999999999</v>
      </c>
    </row>
    <row r="12" spans="1:28" ht="49.5" customHeight="1" x14ac:dyDescent="0.25">
      <c r="A12" s="10">
        <v>5</v>
      </c>
      <c r="B12" s="78"/>
      <c r="C12" s="11"/>
      <c r="D12" s="13" t="s">
        <v>63</v>
      </c>
      <c r="E12" s="13" t="s">
        <v>64</v>
      </c>
      <c r="F12" s="13" t="s">
        <v>65</v>
      </c>
      <c r="G12" s="30">
        <v>1</v>
      </c>
      <c r="H12" s="31">
        <v>1</v>
      </c>
      <c r="I12" s="29" t="s">
        <v>66</v>
      </c>
      <c r="J12" s="13" t="s">
        <v>67</v>
      </c>
      <c r="K12" s="16">
        <v>46023</v>
      </c>
      <c r="L12" s="17">
        <v>46387</v>
      </c>
      <c r="M12" s="19" t="s">
        <v>37</v>
      </c>
      <c r="N12" s="19" t="s">
        <v>38</v>
      </c>
      <c r="O12" s="20" t="s">
        <v>39</v>
      </c>
      <c r="P12" s="21">
        <v>1</v>
      </c>
      <c r="Q12" s="22">
        <v>0.25</v>
      </c>
      <c r="R12" s="23" t="s">
        <v>68</v>
      </c>
      <c r="S12" s="21">
        <v>18</v>
      </c>
      <c r="T12" s="22">
        <v>0.25</v>
      </c>
      <c r="U12" s="23" t="s">
        <v>68</v>
      </c>
      <c r="V12" s="21"/>
      <c r="W12" s="22">
        <f t="shared" si="2"/>
        <v>0</v>
      </c>
      <c r="X12" s="21"/>
      <c r="Y12" s="21"/>
      <c r="Z12" s="22">
        <f t="shared" si="3"/>
        <v>0</v>
      </c>
      <c r="AA12" s="21"/>
      <c r="AB12" s="22">
        <f>SUM(Q12+T12+W12+Z12)</f>
        <v>0.5</v>
      </c>
    </row>
    <row r="13" spans="1:28" ht="57.75" customHeight="1" x14ac:dyDescent="0.25">
      <c r="A13" s="10">
        <v>6</v>
      </c>
      <c r="B13" s="81" t="s">
        <v>69</v>
      </c>
      <c r="C13" s="32"/>
      <c r="D13" s="13" t="s">
        <v>70</v>
      </c>
      <c r="E13" s="13" t="s">
        <v>71</v>
      </c>
      <c r="F13" s="13" t="s">
        <v>72</v>
      </c>
      <c r="G13" s="33" t="s">
        <v>73</v>
      </c>
      <c r="H13" s="34">
        <v>15</v>
      </c>
      <c r="I13" s="33" t="s">
        <v>74</v>
      </c>
      <c r="J13" s="13" t="s">
        <v>36</v>
      </c>
      <c r="K13" s="16">
        <v>46023</v>
      </c>
      <c r="L13" s="35">
        <v>46387</v>
      </c>
      <c r="M13" s="36" t="s">
        <v>75</v>
      </c>
      <c r="N13" s="19" t="s">
        <v>38</v>
      </c>
      <c r="O13" s="20" t="s">
        <v>39</v>
      </c>
      <c r="P13" s="21">
        <v>0</v>
      </c>
      <c r="Q13" s="22">
        <f t="shared" ref="Q13:Q18" si="5">P13/H13</f>
        <v>0</v>
      </c>
      <c r="R13" s="23" t="s">
        <v>76</v>
      </c>
      <c r="S13" s="21">
        <v>9</v>
      </c>
      <c r="T13" s="22">
        <f t="shared" ref="T13:T18" si="6">S13/H13</f>
        <v>0.6</v>
      </c>
      <c r="U13" s="23" t="s">
        <v>77</v>
      </c>
      <c r="V13" s="21"/>
      <c r="W13" s="22">
        <f t="shared" si="2"/>
        <v>0</v>
      </c>
      <c r="X13" s="21"/>
      <c r="Y13" s="21"/>
      <c r="Z13" s="22">
        <f t="shared" si="3"/>
        <v>0</v>
      </c>
      <c r="AA13" s="21"/>
      <c r="AB13" s="22">
        <f t="shared" ref="AB13:AB18" si="7">(SUM(P13+S13+V13+Y13))/H13</f>
        <v>0.6</v>
      </c>
    </row>
    <row r="14" spans="1:28" ht="59.25" customHeight="1" x14ac:dyDescent="0.25">
      <c r="A14" s="10">
        <v>7</v>
      </c>
      <c r="B14" s="68"/>
      <c r="C14" s="37"/>
      <c r="D14" s="13" t="s">
        <v>78</v>
      </c>
      <c r="E14" s="13" t="s">
        <v>79</v>
      </c>
      <c r="F14" s="13" t="s">
        <v>80</v>
      </c>
      <c r="G14" s="14" t="s">
        <v>81</v>
      </c>
      <c r="H14" s="34">
        <v>30</v>
      </c>
      <c r="I14" s="33" t="s">
        <v>74</v>
      </c>
      <c r="J14" s="13" t="s">
        <v>36</v>
      </c>
      <c r="K14" s="16">
        <v>46023</v>
      </c>
      <c r="L14" s="35">
        <v>46387</v>
      </c>
      <c r="M14" s="36" t="s">
        <v>75</v>
      </c>
      <c r="N14" s="19" t="s">
        <v>38</v>
      </c>
      <c r="O14" s="20" t="s">
        <v>39</v>
      </c>
      <c r="P14" s="21">
        <v>11</v>
      </c>
      <c r="Q14" s="22">
        <f t="shared" si="5"/>
        <v>0.36666666666666664</v>
      </c>
      <c r="R14" s="23" t="s">
        <v>82</v>
      </c>
      <c r="S14" s="21">
        <v>6</v>
      </c>
      <c r="T14" s="22">
        <f t="shared" si="6"/>
        <v>0.2</v>
      </c>
      <c r="U14" s="23" t="s">
        <v>83</v>
      </c>
      <c r="V14" s="21"/>
      <c r="W14" s="22">
        <f t="shared" si="2"/>
        <v>0</v>
      </c>
      <c r="X14" s="21"/>
      <c r="Y14" s="21"/>
      <c r="Z14" s="22">
        <f t="shared" si="3"/>
        <v>0</v>
      </c>
      <c r="AA14" s="21"/>
      <c r="AB14" s="22">
        <f t="shared" si="7"/>
        <v>0.56666666666666665</v>
      </c>
    </row>
    <row r="15" spans="1:28" ht="62.25" customHeight="1" x14ac:dyDescent="0.25">
      <c r="A15" s="10">
        <v>8</v>
      </c>
      <c r="B15" s="68"/>
      <c r="C15" s="24"/>
      <c r="D15" s="13" t="s">
        <v>84</v>
      </c>
      <c r="E15" s="13" t="s">
        <v>85</v>
      </c>
      <c r="F15" s="13" t="s">
        <v>86</v>
      </c>
      <c r="G15" s="13">
        <v>1000</v>
      </c>
      <c r="H15" s="34">
        <v>1000</v>
      </c>
      <c r="I15" s="13" t="s">
        <v>87</v>
      </c>
      <c r="J15" s="13" t="s">
        <v>36</v>
      </c>
      <c r="K15" s="16">
        <v>46023</v>
      </c>
      <c r="L15" s="35">
        <v>46387</v>
      </c>
      <c r="M15" s="36" t="s">
        <v>75</v>
      </c>
      <c r="N15" s="19" t="s">
        <v>38</v>
      </c>
      <c r="O15" s="20" t="s">
        <v>39</v>
      </c>
      <c r="P15" s="21">
        <v>285</v>
      </c>
      <c r="Q15" s="22">
        <f t="shared" si="5"/>
        <v>0.28499999999999998</v>
      </c>
      <c r="R15" s="23" t="s">
        <v>88</v>
      </c>
      <c r="S15" s="21">
        <v>332</v>
      </c>
      <c r="T15" s="22">
        <f t="shared" si="6"/>
        <v>0.33200000000000002</v>
      </c>
      <c r="U15" s="23" t="s">
        <v>89</v>
      </c>
      <c r="V15" s="21"/>
      <c r="W15" s="22">
        <f t="shared" si="2"/>
        <v>0</v>
      </c>
      <c r="X15" s="21"/>
      <c r="Y15" s="21"/>
      <c r="Z15" s="22">
        <f t="shared" si="3"/>
        <v>0</v>
      </c>
      <c r="AA15" s="21"/>
      <c r="AB15" s="22">
        <f t="shared" si="7"/>
        <v>0.61699999999999999</v>
      </c>
    </row>
    <row r="16" spans="1:28" ht="108.75" customHeight="1" x14ac:dyDescent="0.25">
      <c r="A16" s="10">
        <v>9</v>
      </c>
      <c r="B16" s="68"/>
      <c r="C16" s="11"/>
      <c r="D16" s="13" t="s">
        <v>90</v>
      </c>
      <c r="E16" s="13" t="s">
        <v>91</v>
      </c>
      <c r="F16" s="13" t="s">
        <v>92</v>
      </c>
      <c r="G16" s="13">
        <v>10</v>
      </c>
      <c r="H16" s="34">
        <v>10</v>
      </c>
      <c r="I16" s="13" t="s">
        <v>93</v>
      </c>
      <c r="J16" s="13" t="s">
        <v>36</v>
      </c>
      <c r="K16" s="16">
        <v>46023</v>
      </c>
      <c r="L16" s="35">
        <v>46387</v>
      </c>
      <c r="M16" s="36" t="s">
        <v>75</v>
      </c>
      <c r="N16" s="19" t="s">
        <v>38</v>
      </c>
      <c r="O16" s="20" t="s">
        <v>39</v>
      </c>
      <c r="P16" s="21">
        <v>2</v>
      </c>
      <c r="Q16" s="22">
        <f t="shared" si="5"/>
        <v>0.2</v>
      </c>
      <c r="R16" s="23" t="s">
        <v>94</v>
      </c>
      <c r="S16" s="21">
        <v>4</v>
      </c>
      <c r="T16" s="22">
        <f t="shared" si="6"/>
        <v>0.4</v>
      </c>
      <c r="U16" s="23" t="s">
        <v>95</v>
      </c>
      <c r="V16" s="21"/>
      <c r="W16" s="22">
        <f t="shared" si="2"/>
        <v>0</v>
      </c>
      <c r="X16" s="21"/>
      <c r="Y16" s="21"/>
      <c r="Z16" s="22">
        <f t="shared" si="3"/>
        <v>0</v>
      </c>
      <c r="AA16" s="21"/>
      <c r="AB16" s="22">
        <f t="shared" si="7"/>
        <v>0.6</v>
      </c>
    </row>
    <row r="17" spans="1:28" ht="84.75" customHeight="1" x14ac:dyDescent="0.25">
      <c r="A17" s="10">
        <v>10</v>
      </c>
      <c r="B17" s="78"/>
      <c r="C17" s="38"/>
      <c r="D17" s="13" t="s">
        <v>96</v>
      </c>
      <c r="E17" s="13" t="s">
        <v>97</v>
      </c>
      <c r="F17" s="13" t="s">
        <v>98</v>
      </c>
      <c r="G17" s="39">
        <v>0.95</v>
      </c>
      <c r="H17" s="34">
        <v>26</v>
      </c>
      <c r="I17" s="40" t="s">
        <v>99</v>
      </c>
      <c r="J17" s="13" t="s">
        <v>36</v>
      </c>
      <c r="K17" s="16">
        <v>46023</v>
      </c>
      <c r="L17" s="17">
        <v>46387</v>
      </c>
      <c r="M17" s="41" t="s">
        <v>100</v>
      </c>
      <c r="N17" s="19" t="s">
        <v>101</v>
      </c>
      <c r="O17" s="20" t="s">
        <v>102</v>
      </c>
      <c r="P17" s="21">
        <v>13</v>
      </c>
      <c r="Q17" s="42">
        <f t="shared" si="5"/>
        <v>0.5</v>
      </c>
      <c r="R17" s="23" t="s">
        <v>103</v>
      </c>
      <c r="S17" s="21">
        <v>6</v>
      </c>
      <c r="T17" s="22">
        <f t="shared" si="6"/>
        <v>0.23076923076923078</v>
      </c>
      <c r="U17" s="23" t="s">
        <v>104</v>
      </c>
      <c r="V17" s="21"/>
      <c r="W17" s="22">
        <f t="shared" si="2"/>
        <v>0</v>
      </c>
      <c r="X17" s="21"/>
      <c r="Y17" s="21"/>
      <c r="Z17" s="22">
        <f t="shared" si="3"/>
        <v>0</v>
      </c>
      <c r="AA17" s="21"/>
      <c r="AB17" s="22">
        <f t="shared" si="7"/>
        <v>0.73076923076923073</v>
      </c>
    </row>
    <row r="18" spans="1:28" ht="357" customHeight="1" x14ac:dyDescent="0.25">
      <c r="A18" s="10">
        <v>11</v>
      </c>
      <c r="B18" s="81" t="s">
        <v>105</v>
      </c>
      <c r="C18" s="37"/>
      <c r="D18" s="13" t="s">
        <v>106</v>
      </c>
      <c r="E18" s="13" t="s">
        <v>107</v>
      </c>
      <c r="F18" s="13" t="s">
        <v>108</v>
      </c>
      <c r="G18" s="14" t="s">
        <v>109</v>
      </c>
      <c r="H18" s="34">
        <v>50</v>
      </c>
      <c r="I18" s="33" t="s">
        <v>74</v>
      </c>
      <c r="J18" s="13" t="s">
        <v>36</v>
      </c>
      <c r="K18" s="16">
        <v>46023</v>
      </c>
      <c r="L18" s="17">
        <v>46387</v>
      </c>
      <c r="M18" s="19" t="s">
        <v>110</v>
      </c>
      <c r="N18" s="19" t="s">
        <v>38</v>
      </c>
      <c r="O18" s="20" t="s">
        <v>39</v>
      </c>
      <c r="P18" s="21">
        <v>14</v>
      </c>
      <c r="Q18" s="22">
        <f t="shared" si="5"/>
        <v>0.28000000000000003</v>
      </c>
      <c r="R18" s="23" t="s">
        <v>111</v>
      </c>
      <c r="S18" s="25">
        <v>18</v>
      </c>
      <c r="T18" s="22">
        <f t="shared" si="6"/>
        <v>0.36</v>
      </c>
      <c r="U18" s="23" t="s">
        <v>112</v>
      </c>
      <c r="V18" s="21"/>
      <c r="W18" s="22">
        <f t="shared" si="2"/>
        <v>0</v>
      </c>
      <c r="X18" s="21"/>
      <c r="Y18" s="21"/>
      <c r="Z18" s="22">
        <f t="shared" si="3"/>
        <v>0</v>
      </c>
      <c r="AA18" s="21"/>
      <c r="AB18" s="22">
        <f t="shared" si="7"/>
        <v>0.64</v>
      </c>
    </row>
    <row r="19" spans="1:28" ht="302.25" customHeight="1" x14ac:dyDescent="0.25">
      <c r="A19" s="10">
        <v>12</v>
      </c>
      <c r="B19" s="68"/>
      <c r="C19" s="24"/>
      <c r="D19" s="43" t="s">
        <v>113</v>
      </c>
      <c r="E19" s="44" t="s">
        <v>114</v>
      </c>
      <c r="F19" s="44" t="s">
        <v>115</v>
      </c>
      <c r="G19" s="44" t="s">
        <v>116</v>
      </c>
      <c r="H19" s="34">
        <v>5</v>
      </c>
      <c r="I19" s="33" t="s">
        <v>117</v>
      </c>
      <c r="J19" s="13" t="s">
        <v>36</v>
      </c>
      <c r="K19" s="16">
        <v>46023</v>
      </c>
      <c r="L19" s="17">
        <v>46387</v>
      </c>
      <c r="M19" s="19" t="s">
        <v>110</v>
      </c>
      <c r="N19" s="19" t="s">
        <v>38</v>
      </c>
      <c r="O19" s="20" t="s">
        <v>39</v>
      </c>
      <c r="P19" s="21">
        <v>5</v>
      </c>
      <c r="Q19" s="22">
        <v>0.25</v>
      </c>
      <c r="R19" s="23" t="s">
        <v>118</v>
      </c>
      <c r="S19" s="25">
        <v>5</v>
      </c>
      <c r="T19" s="45">
        <v>0.25</v>
      </c>
      <c r="U19" s="46" t="s">
        <v>119</v>
      </c>
      <c r="V19" s="21"/>
      <c r="W19" s="22">
        <f t="shared" si="2"/>
        <v>0</v>
      </c>
      <c r="X19" s="21"/>
      <c r="Y19" s="21"/>
      <c r="Z19" s="22">
        <f t="shared" si="3"/>
        <v>0</v>
      </c>
      <c r="AA19" s="21"/>
      <c r="AB19" s="22">
        <f>SUM(Q19+T19+W19+Z19)</f>
        <v>0.5</v>
      </c>
    </row>
    <row r="20" spans="1:28" ht="90" customHeight="1" x14ac:dyDescent="0.25">
      <c r="A20" s="10">
        <v>13</v>
      </c>
      <c r="B20" s="78"/>
      <c r="C20" s="26"/>
      <c r="D20" s="47" t="s">
        <v>120</v>
      </c>
      <c r="E20" s="47" t="s">
        <v>121</v>
      </c>
      <c r="F20" s="47" t="s">
        <v>122</v>
      </c>
      <c r="G20" s="47">
        <v>5</v>
      </c>
      <c r="H20" s="34">
        <v>5</v>
      </c>
      <c r="I20" s="33" t="s">
        <v>123</v>
      </c>
      <c r="J20" s="13" t="s">
        <v>36</v>
      </c>
      <c r="K20" s="16">
        <v>46023</v>
      </c>
      <c r="L20" s="17">
        <v>46387</v>
      </c>
      <c r="M20" s="19" t="s">
        <v>110</v>
      </c>
      <c r="N20" s="19" t="s">
        <v>38</v>
      </c>
      <c r="O20" s="20" t="s">
        <v>39</v>
      </c>
      <c r="P20" s="21">
        <v>3</v>
      </c>
      <c r="Q20" s="22">
        <f>P20/H20</f>
        <v>0.6</v>
      </c>
      <c r="R20" s="23" t="s">
        <v>124</v>
      </c>
      <c r="S20" s="25">
        <v>1</v>
      </c>
      <c r="T20" s="22">
        <f>S20/H20</f>
        <v>0.2</v>
      </c>
      <c r="U20" s="23" t="s">
        <v>125</v>
      </c>
      <c r="V20" s="21"/>
      <c r="W20" s="22">
        <f t="shared" si="2"/>
        <v>0</v>
      </c>
      <c r="X20" s="21"/>
      <c r="Y20" s="21"/>
      <c r="Z20" s="22">
        <f t="shared" si="3"/>
        <v>0</v>
      </c>
      <c r="AA20" s="21"/>
      <c r="AB20" s="22">
        <f>(SUM(P20+S20+V20+Y20))/H20</f>
        <v>0.8</v>
      </c>
    </row>
    <row r="21" spans="1:28" ht="207" customHeight="1" x14ac:dyDescent="0.25">
      <c r="A21" s="10">
        <v>14</v>
      </c>
      <c r="B21" s="81" t="s">
        <v>126</v>
      </c>
      <c r="C21" s="48"/>
      <c r="D21" s="47" t="s">
        <v>127</v>
      </c>
      <c r="E21" s="47" t="s">
        <v>128</v>
      </c>
      <c r="F21" s="47" t="s">
        <v>129</v>
      </c>
      <c r="G21" s="47" t="s">
        <v>130</v>
      </c>
      <c r="H21" s="49">
        <v>1</v>
      </c>
      <c r="I21" s="33" t="s">
        <v>74</v>
      </c>
      <c r="J21" s="13" t="s">
        <v>36</v>
      </c>
      <c r="K21" s="16">
        <v>46023</v>
      </c>
      <c r="L21" s="17">
        <v>46387</v>
      </c>
      <c r="M21" s="19" t="s">
        <v>131</v>
      </c>
      <c r="N21" s="19" t="s">
        <v>132</v>
      </c>
      <c r="O21" s="20" t="s">
        <v>133</v>
      </c>
      <c r="P21" s="21">
        <v>59</v>
      </c>
      <c r="Q21" s="22">
        <v>0.25</v>
      </c>
      <c r="R21" s="50" t="s">
        <v>134</v>
      </c>
      <c r="S21" s="21">
        <v>95</v>
      </c>
      <c r="T21" s="22">
        <v>0.25</v>
      </c>
      <c r="U21" s="50" t="s">
        <v>135</v>
      </c>
      <c r="V21" s="21"/>
      <c r="W21" s="22">
        <f t="shared" si="2"/>
        <v>0</v>
      </c>
      <c r="X21" s="21"/>
      <c r="Y21" s="21"/>
      <c r="Z21" s="22">
        <f t="shared" si="3"/>
        <v>0</v>
      </c>
      <c r="AA21" s="21"/>
      <c r="AB21" s="22">
        <f>SUM(Q21+T21+W21+Z21)</f>
        <v>0.5</v>
      </c>
    </row>
    <row r="22" spans="1:28" ht="120.75" customHeight="1" x14ac:dyDescent="0.25">
      <c r="A22" s="10">
        <v>15</v>
      </c>
      <c r="B22" s="68"/>
      <c r="C22" s="11"/>
      <c r="D22" s="47" t="s">
        <v>136</v>
      </c>
      <c r="E22" s="47" t="s">
        <v>137</v>
      </c>
      <c r="F22" s="47" t="s">
        <v>138</v>
      </c>
      <c r="G22" s="47" t="s">
        <v>139</v>
      </c>
      <c r="H22" s="34">
        <v>1</v>
      </c>
      <c r="I22" s="33" t="s">
        <v>74</v>
      </c>
      <c r="J22" s="13" t="s">
        <v>36</v>
      </c>
      <c r="K22" s="16">
        <v>46023</v>
      </c>
      <c r="L22" s="17">
        <v>46387</v>
      </c>
      <c r="M22" s="19" t="s">
        <v>131</v>
      </c>
      <c r="N22" s="19" t="s">
        <v>132</v>
      </c>
      <c r="O22" s="20" t="s">
        <v>133</v>
      </c>
      <c r="P22" s="21">
        <v>1</v>
      </c>
      <c r="Q22" s="51">
        <v>1</v>
      </c>
      <c r="R22" s="50" t="s">
        <v>140</v>
      </c>
      <c r="S22" s="21">
        <v>2</v>
      </c>
      <c r="T22" s="51">
        <v>2</v>
      </c>
      <c r="U22" s="50" t="s">
        <v>141</v>
      </c>
      <c r="V22" s="21"/>
      <c r="W22" s="22">
        <f t="shared" si="2"/>
        <v>0</v>
      </c>
      <c r="X22" s="21"/>
      <c r="Y22" s="21"/>
      <c r="Z22" s="22">
        <f t="shared" si="3"/>
        <v>0</v>
      </c>
      <c r="AA22" s="21"/>
      <c r="AB22" s="22">
        <v>1</v>
      </c>
    </row>
    <row r="23" spans="1:28" ht="285.75" customHeight="1" x14ac:dyDescent="0.25">
      <c r="A23" s="10">
        <v>16</v>
      </c>
      <c r="B23" s="78"/>
      <c r="C23" s="52"/>
      <c r="D23" s="47" t="s">
        <v>142</v>
      </c>
      <c r="E23" s="47" t="s">
        <v>143</v>
      </c>
      <c r="F23" s="13" t="s">
        <v>144</v>
      </c>
      <c r="G23" s="14" t="s">
        <v>145</v>
      </c>
      <c r="H23" s="34">
        <v>1</v>
      </c>
      <c r="I23" s="33" t="s">
        <v>74</v>
      </c>
      <c r="J23" s="13" t="s">
        <v>36</v>
      </c>
      <c r="K23" s="16">
        <v>46023</v>
      </c>
      <c r="L23" s="17">
        <v>46387</v>
      </c>
      <c r="M23" s="19" t="s">
        <v>131</v>
      </c>
      <c r="N23" s="19" t="s">
        <v>132</v>
      </c>
      <c r="O23" s="20" t="s">
        <v>133</v>
      </c>
      <c r="P23" s="53">
        <v>1</v>
      </c>
      <c r="Q23" s="22">
        <v>0.25</v>
      </c>
      <c r="R23" s="50" t="s">
        <v>146</v>
      </c>
      <c r="S23" s="53">
        <v>1</v>
      </c>
      <c r="T23" s="22">
        <v>0.25</v>
      </c>
      <c r="U23" s="50" t="s">
        <v>147</v>
      </c>
      <c r="V23" s="21"/>
      <c r="W23" s="22">
        <f t="shared" si="2"/>
        <v>0</v>
      </c>
      <c r="X23" s="21"/>
      <c r="Y23" s="21"/>
      <c r="Z23" s="22">
        <f t="shared" si="3"/>
        <v>0</v>
      </c>
      <c r="AA23" s="21"/>
      <c r="AB23" s="22">
        <f>SUM(Q23+T23+W23+Z23)</f>
        <v>0.5</v>
      </c>
    </row>
    <row r="24" spans="1:28" ht="15" customHeight="1" x14ac:dyDescent="0.25">
      <c r="AB24" s="95"/>
    </row>
  </sheetData>
  <mergeCells count="30">
    <mergeCell ref="K6:K7"/>
    <mergeCell ref="L6:L7"/>
    <mergeCell ref="M6:M7"/>
    <mergeCell ref="N6:N7"/>
    <mergeCell ref="F6:F7"/>
    <mergeCell ref="G6:G7"/>
    <mergeCell ref="H6:H7"/>
    <mergeCell ref="I6:I7"/>
    <mergeCell ref="J6:J7"/>
    <mergeCell ref="B8:B12"/>
    <mergeCell ref="B13:B17"/>
    <mergeCell ref="B18:B20"/>
    <mergeCell ref="B21:B23"/>
    <mergeCell ref="C6:C7"/>
    <mergeCell ref="O6:O7"/>
    <mergeCell ref="P6:R6"/>
    <mergeCell ref="S6:U6"/>
    <mergeCell ref="V6:X6"/>
    <mergeCell ref="A2:AB2"/>
    <mergeCell ref="A3:B3"/>
    <mergeCell ref="D3:I3"/>
    <mergeCell ref="K3:AB3"/>
    <mergeCell ref="A5:O5"/>
    <mergeCell ref="P5:AA5"/>
    <mergeCell ref="AB5:AB7"/>
    <mergeCell ref="Y6:AA6"/>
    <mergeCell ref="A6:A7"/>
    <mergeCell ref="B6:B7"/>
    <mergeCell ref="D6:D7"/>
    <mergeCell ref="E6:E7"/>
  </mergeCells>
  <pageMargins left="0.23622047244094491" right="0.23622047244094491" top="0.74803149606299213" bottom="0.74803149606299213" header="0" footer="0"/>
  <pageSetup paperSize="25" scale="29" orientation="landscape" r:id="rId1"/>
  <rowBreaks count="1" manualBreakCount="1">
    <brk id="15"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5"/>
  <sheetViews>
    <sheetView workbookViewId="0"/>
  </sheetViews>
  <sheetFormatPr baseColWidth="10" defaultColWidth="14.42578125" defaultRowHeight="15" customHeight="1" x14ac:dyDescent="0.25"/>
  <cols>
    <col min="1" max="1" width="6.140625" customWidth="1"/>
    <col min="2" max="2" width="13.42578125" customWidth="1"/>
    <col min="3" max="3" width="20.42578125" customWidth="1"/>
    <col min="4" max="4" width="31.7109375" customWidth="1"/>
    <col min="5" max="5" width="14.140625" customWidth="1"/>
    <col min="6" max="6" width="44.28515625" customWidth="1"/>
    <col min="7" max="7" width="29.42578125" customWidth="1"/>
    <col min="8" max="8" width="11.85546875" customWidth="1"/>
    <col min="9" max="9" width="18.85546875" customWidth="1"/>
  </cols>
  <sheetData>
    <row r="1" spans="1:10" x14ac:dyDescent="0.25">
      <c r="A1" s="91"/>
      <c r="B1" s="70"/>
      <c r="C1" s="71"/>
      <c r="D1" s="92" t="s">
        <v>148</v>
      </c>
      <c r="E1" s="70"/>
      <c r="F1" s="70"/>
      <c r="G1" s="70"/>
      <c r="H1" s="70"/>
      <c r="I1" s="71"/>
      <c r="J1" s="55"/>
    </row>
    <row r="2" spans="1:10" x14ac:dyDescent="0.25">
      <c r="A2" s="93" t="s">
        <v>1</v>
      </c>
      <c r="B2" s="70"/>
      <c r="C2" s="71"/>
      <c r="D2" s="92" t="s">
        <v>149</v>
      </c>
      <c r="E2" s="70"/>
      <c r="F2" s="70"/>
      <c r="G2" s="70"/>
      <c r="H2" s="70"/>
      <c r="I2" s="71"/>
      <c r="J2" s="55"/>
    </row>
    <row r="3" spans="1:10" x14ac:dyDescent="0.25">
      <c r="A3" s="1"/>
      <c r="B3" s="1"/>
      <c r="C3" s="1"/>
      <c r="D3" s="1"/>
      <c r="E3" s="1"/>
      <c r="F3" s="1"/>
      <c r="G3" s="1"/>
      <c r="H3" s="1"/>
      <c r="I3" s="1"/>
      <c r="J3" s="55"/>
    </row>
    <row r="4" spans="1:10" ht="28.5" customHeight="1" x14ac:dyDescent="0.25">
      <c r="A4" s="94" t="s">
        <v>4</v>
      </c>
      <c r="B4" s="70"/>
      <c r="C4" s="70"/>
      <c r="D4" s="70"/>
      <c r="E4" s="70"/>
      <c r="F4" s="70"/>
      <c r="G4" s="70"/>
      <c r="H4" s="70"/>
      <c r="I4" s="71"/>
      <c r="J4" s="55"/>
    </row>
    <row r="5" spans="1:10" x14ac:dyDescent="0.25">
      <c r="A5" s="67" t="s">
        <v>7</v>
      </c>
      <c r="B5" s="82" t="s">
        <v>8</v>
      </c>
      <c r="C5" s="85"/>
      <c r="D5" s="67" t="s">
        <v>150</v>
      </c>
      <c r="E5" s="67" t="s">
        <v>151</v>
      </c>
      <c r="F5" s="67" t="s">
        <v>152</v>
      </c>
      <c r="G5" s="67" t="s">
        <v>11</v>
      </c>
      <c r="H5" s="67" t="s">
        <v>12</v>
      </c>
      <c r="I5" s="67" t="s">
        <v>14</v>
      </c>
      <c r="J5" s="55"/>
    </row>
    <row r="6" spans="1:10" x14ac:dyDescent="0.25">
      <c r="A6" s="78"/>
      <c r="B6" s="86"/>
      <c r="C6" s="87"/>
      <c r="D6" s="78"/>
      <c r="E6" s="78"/>
      <c r="F6" s="78"/>
      <c r="G6" s="78"/>
      <c r="H6" s="78"/>
      <c r="I6" s="78"/>
      <c r="J6" s="55"/>
    </row>
    <row r="7" spans="1:10" ht="96" customHeight="1" x14ac:dyDescent="0.25">
      <c r="A7" s="47">
        <v>1</v>
      </c>
      <c r="B7" s="88">
        <v>1</v>
      </c>
      <c r="C7" s="89" t="s">
        <v>30</v>
      </c>
      <c r="D7" s="56" t="s">
        <v>31</v>
      </c>
      <c r="E7" s="56" t="s">
        <v>153</v>
      </c>
      <c r="F7" s="56" t="s">
        <v>154</v>
      </c>
      <c r="G7" s="56" t="s">
        <v>33</v>
      </c>
      <c r="H7" s="57" t="s">
        <v>155</v>
      </c>
      <c r="I7" s="56" t="s">
        <v>156</v>
      </c>
      <c r="J7" s="55"/>
    </row>
    <row r="8" spans="1:10" ht="99.75" customHeight="1" x14ac:dyDescent="0.25">
      <c r="A8" s="47">
        <v>2</v>
      </c>
      <c r="B8" s="68"/>
      <c r="C8" s="68"/>
      <c r="D8" s="56" t="s">
        <v>42</v>
      </c>
      <c r="E8" s="56" t="s">
        <v>153</v>
      </c>
      <c r="F8" s="56" t="s">
        <v>43</v>
      </c>
      <c r="G8" s="56" t="s">
        <v>44</v>
      </c>
      <c r="H8" s="57" t="s">
        <v>157</v>
      </c>
      <c r="I8" s="56" t="s">
        <v>158</v>
      </c>
      <c r="J8" s="55"/>
    </row>
    <row r="9" spans="1:10" ht="99.75" customHeight="1" x14ac:dyDescent="0.25">
      <c r="A9" s="47">
        <v>3</v>
      </c>
      <c r="B9" s="68"/>
      <c r="C9" s="68"/>
      <c r="D9" s="56" t="s">
        <v>49</v>
      </c>
      <c r="E9" s="56" t="s">
        <v>153</v>
      </c>
      <c r="F9" s="56" t="s">
        <v>50</v>
      </c>
      <c r="G9" s="56" t="s">
        <v>51</v>
      </c>
      <c r="H9" s="57" t="s">
        <v>52</v>
      </c>
      <c r="I9" s="56" t="s">
        <v>156</v>
      </c>
      <c r="J9" s="55"/>
    </row>
    <row r="10" spans="1:10" ht="99.75" customHeight="1" x14ac:dyDescent="0.25">
      <c r="A10" s="47">
        <v>4</v>
      </c>
      <c r="B10" s="68"/>
      <c r="C10" s="68"/>
      <c r="D10" s="56" t="s">
        <v>159</v>
      </c>
      <c r="E10" s="58" t="s">
        <v>153</v>
      </c>
      <c r="F10" s="59" t="s">
        <v>160</v>
      </c>
      <c r="G10" s="59" t="s">
        <v>161</v>
      </c>
      <c r="H10" s="60" t="s">
        <v>162</v>
      </c>
      <c r="I10" s="56" t="s">
        <v>156</v>
      </c>
      <c r="J10" s="55"/>
    </row>
    <row r="11" spans="1:10" ht="99.75" customHeight="1" x14ac:dyDescent="0.25">
      <c r="A11" s="47">
        <v>5</v>
      </c>
      <c r="B11" s="68"/>
      <c r="C11" s="90" t="s">
        <v>163</v>
      </c>
      <c r="D11" s="61" t="s">
        <v>70</v>
      </c>
      <c r="E11" s="62" t="s">
        <v>164</v>
      </c>
      <c r="F11" s="61" t="s">
        <v>71</v>
      </c>
      <c r="G11" s="61" t="s">
        <v>72</v>
      </c>
      <c r="H11" s="63" t="s">
        <v>165</v>
      </c>
      <c r="I11" s="64" t="s">
        <v>74</v>
      </c>
      <c r="J11" s="55"/>
    </row>
    <row r="12" spans="1:10" ht="99.75" customHeight="1" x14ac:dyDescent="0.25">
      <c r="A12" s="47">
        <v>6</v>
      </c>
      <c r="B12" s="68"/>
      <c r="C12" s="68"/>
      <c r="D12" s="61" t="s">
        <v>78</v>
      </c>
      <c r="E12" s="65" t="s">
        <v>153</v>
      </c>
      <c r="F12" s="61" t="s">
        <v>166</v>
      </c>
      <c r="G12" s="61" t="s">
        <v>80</v>
      </c>
      <c r="H12" s="66" t="s">
        <v>81</v>
      </c>
      <c r="I12" s="64" t="s">
        <v>74</v>
      </c>
      <c r="J12" s="55"/>
    </row>
    <row r="13" spans="1:10" ht="75" customHeight="1" x14ac:dyDescent="0.25">
      <c r="A13" s="47">
        <v>7</v>
      </c>
      <c r="B13" s="68"/>
      <c r="C13" s="68"/>
      <c r="D13" s="61" t="s">
        <v>167</v>
      </c>
      <c r="E13" s="65" t="s">
        <v>153</v>
      </c>
      <c r="F13" s="61" t="s">
        <v>107</v>
      </c>
      <c r="G13" s="61" t="s">
        <v>108</v>
      </c>
      <c r="H13" s="66" t="s">
        <v>168</v>
      </c>
      <c r="I13" s="64" t="s">
        <v>74</v>
      </c>
      <c r="J13" s="55"/>
    </row>
    <row r="14" spans="1:10" ht="70.5" customHeight="1" x14ac:dyDescent="0.25">
      <c r="A14" s="47">
        <v>8</v>
      </c>
      <c r="B14" s="78"/>
      <c r="C14" s="78"/>
      <c r="D14" s="61" t="s">
        <v>169</v>
      </c>
      <c r="E14" s="65" t="s">
        <v>153</v>
      </c>
      <c r="F14" s="61" t="s">
        <v>170</v>
      </c>
      <c r="G14" s="61" t="s">
        <v>171</v>
      </c>
      <c r="H14" s="66" t="s">
        <v>172</v>
      </c>
      <c r="I14" s="64" t="s">
        <v>74</v>
      </c>
      <c r="J14" s="55"/>
    </row>
    <row r="15" spans="1:10" x14ac:dyDescent="0.25">
      <c r="A15" s="54"/>
      <c r="B15" s="54"/>
      <c r="C15" s="54"/>
      <c r="D15" s="54"/>
      <c r="E15" s="54"/>
      <c r="F15" s="54"/>
      <c r="G15" s="54"/>
      <c r="H15" s="54"/>
      <c r="I15" s="54"/>
      <c r="J15" s="55"/>
    </row>
  </sheetData>
  <mergeCells count="16">
    <mergeCell ref="F5:F6"/>
    <mergeCell ref="G5:G6"/>
    <mergeCell ref="H5:H6"/>
    <mergeCell ref="I5:I6"/>
    <mergeCell ref="A1:C1"/>
    <mergeCell ref="D1:I1"/>
    <mergeCell ref="A2:C2"/>
    <mergeCell ref="D2:I2"/>
    <mergeCell ref="A4:I4"/>
    <mergeCell ref="A5:A6"/>
    <mergeCell ref="B5:C6"/>
    <mergeCell ref="D5:D6"/>
    <mergeCell ref="E5:E6"/>
    <mergeCell ref="B7:B14"/>
    <mergeCell ref="C7:C10"/>
    <mergeCell ref="C11:C14"/>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Hoja2!$A$14:$A$26</xm:f>
          </x14:formula1>
          <xm:sqref>E7:E14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4.42578125" defaultRowHeight="15" customHeight="1" x14ac:dyDescent="0.25"/>
  <cols>
    <col min="1" max="1" width="47.140625" customWidth="1"/>
    <col min="2" max="26" width="11.42578125" customWidth="1"/>
  </cols>
  <sheetData>
    <row r="1" spans="1:1" x14ac:dyDescent="0.25">
      <c r="A1" s="4" t="s">
        <v>173</v>
      </c>
    </row>
    <row r="2" spans="1:1" x14ac:dyDescent="0.25">
      <c r="A2" s="4" t="s">
        <v>174</v>
      </c>
    </row>
    <row r="3" spans="1:1" x14ac:dyDescent="0.25">
      <c r="A3" s="4" t="s">
        <v>175</v>
      </c>
    </row>
    <row r="4" spans="1:1" x14ac:dyDescent="0.25">
      <c r="A4" s="4" t="s">
        <v>176</v>
      </c>
    </row>
    <row r="5" spans="1:1" x14ac:dyDescent="0.25">
      <c r="A5" s="4" t="s">
        <v>177</v>
      </c>
    </row>
    <row r="8" spans="1:1" x14ac:dyDescent="0.25">
      <c r="A8" s="4" t="s">
        <v>178</v>
      </c>
    </row>
    <row r="9" spans="1:1" x14ac:dyDescent="0.25">
      <c r="A9" s="4" t="s">
        <v>179</v>
      </c>
    </row>
    <row r="10" spans="1:1" x14ac:dyDescent="0.25">
      <c r="A10" s="4" t="s">
        <v>180</v>
      </c>
    </row>
    <row r="11" spans="1:1" x14ac:dyDescent="0.25">
      <c r="A11" s="4" t="s">
        <v>181</v>
      </c>
    </row>
    <row r="14" spans="1:1" x14ac:dyDescent="0.25">
      <c r="A14" s="4" t="s">
        <v>182</v>
      </c>
    </row>
    <row r="15" spans="1:1" x14ac:dyDescent="0.25">
      <c r="A15" s="4" t="s">
        <v>183</v>
      </c>
    </row>
    <row r="16" spans="1:1" x14ac:dyDescent="0.25">
      <c r="A16" s="4" t="s">
        <v>184</v>
      </c>
    </row>
    <row r="17" spans="1:1" x14ac:dyDescent="0.25">
      <c r="A17" s="4" t="s">
        <v>164</v>
      </c>
    </row>
    <row r="18" spans="1:1" x14ac:dyDescent="0.25">
      <c r="A18" s="4" t="s">
        <v>185</v>
      </c>
    </row>
    <row r="19" spans="1:1" x14ac:dyDescent="0.25">
      <c r="A19" s="4" t="s">
        <v>153</v>
      </c>
    </row>
    <row r="20" spans="1:1" x14ac:dyDescent="0.25">
      <c r="A20" s="4" t="s">
        <v>186</v>
      </c>
    </row>
    <row r="21" spans="1:1" ht="15.75" customHeight="1" x14ac:dyDescent="0.25">
      <c r="A21" s="4" t="s">
        <v>187</v>
      </c>
    </row>
    <row r="22" spans="1:1" ht="15.75" customHeight="1" x14ac:dyDescent="0.25">
      <c r="A22" s="4" t="s">
        <v>188</v>
      </c>
    </row>
    <row r="23" spans="1:1" ht="15.75" customHeight="1" x14ac:dyDescent="0.25">
      <c r="A23" s="4" t="s">
        <v>189</v>
      </c>
    </row>
    <row r="24" spans="1:1" ht="15.75" customHeight="1" x14ac:dyDescent="0.25">
      <c r="A24" s="4" t="s">
        <v>190</v>
      </c>
    </row>
    <row r="25" spans="1:1" ht="15.75" customHeight="1" x14ac:dyDescent="0.25">
      <c r="A25" s="4" t="s">
        <v>191</v>
      </c>
    </row>
    <row r="26" spans="1:1" ht="15.75" customHeight="1" x14ac:dyDescent="0.25">
      <c r="A26" s="4" t="s">
        <v>192</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 PLAN DE PARTICIPACIÓN</vt:lpstr>
      <vt:lpstr>Copia de PROPUESTA FORMATO PLAN</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Fernández Ochoa</dc:creator>
  <cp:lastModifiedBy>Jonnathan Yaya Naranjo</cp:lastModifiedBy>
  <dcterms:created xsi:type="dcterms:W3CDTF">2021-03-21T23:38:37Z</dcterms:created>
  <dcterms:modified xsi:type="dcterms:W3CDTF">2026-07-16T20:01:36Z</dcterms:modified>
</cp:coreProperties>
</file>