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isco Duro\IDU\2021-325\Informes\Ley de transparencia\"/>
    </mc:Choice>
  </mc:AlternateContent>
  <xr:revisionPtr revIDLastSave="0" documentId="13_ncr:1_{6BB9FE48-674D-43AF-AB14-6BA9DE2CCFA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ADJUDICADOS CONS" sheetId="4" r:id="rId1"/>
    <sheet name="ADJ ENERO" sheetId="5" r:id="rId2"/>
    <sheet name="ADJ FEBRERO" sheetId="6" r:id="rId3"/>
    <sheet name="ADJ MARZO" sheetId="7" r:id="rId4"/>
    <sheet name="ADJ ABRIL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4" l="1"/>
  <c r="G16" i="4"/>
  <c r="D17" i="8"/>
  <c r="G8" i="8"/>
  <c r="D15" i="8"/>
  <c r="G14" i="4"/>
  <c r="D16" i="7"/>
  <c r="G9" i="7"/>
  <c r="D14" i="7"/>
  <c r="G10" i="4"/>
  <c r="G8" i="6"/>
  <c r="D16" i="6" s="1"/>
  <c r="D14" i="6"/>
  <c r="D15" i="5"/>
  <c r="D13" i="5"/>
  <c r="D23" i="4" l="1"/>
</calcChain>
</file>

<file path=xl/sharedStrings.xml><?xml version="1.0" encoding="utf-8"?>
<sst xmlns="http://schemas.openxmlformats.org/spreadsheetml/2006/main" count="138" uniqueCount="55">
  <si>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</si>
  <si>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</si>
  <si>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</si>
  <si>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</si>
  <si>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</si>
  <si>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</si>
  <si>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ADJUDICADO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</si>
  <si>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</si>
  <si>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</si>
  <si>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</si>
  <si>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</si>
  <si>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</si>
  <si>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AÑO 2022</t>
  </si>
  <si>
    <t>IDU-CMA-SGDU-034-2021</t>
  </si>
  <si>
    <t>INTERVENTORIA TECNICA, ADMINISTRATIVA, FINANCIERA, LEGAL, SOCIAL Y SSTSGA PARA LA DEMOLICIÓN, LIMPIEZA, CERRAMIENTO Y MANTENIMIENTO DE PREDIOS ADQUIRIDOS POR EL INSTITUTO DE DESARROLLO URBANO – IDU, PARA LA EJECUCIÓN DE LA INTERSECCIÓN A DESNIVEL AUTOPISTA SUR (NQS) CON AVENIDA BOSA QUE SE ENCUENTRAN EN ADMINISTRACIÓN A CARGO DE LA DIRECCION TECNICA DE PREDIOS, EN BOGOTA D.C.</t>
  </si>
  <si>
    <t>COMPAÑÍA DE PROYECTOS TÉCNICOS CPT S.A</t>
  </si>
  <si>
    <t>IDU-SASI-DTAF-019-2021</t>
  </si>
  <si>
    <t>RENOVAR EL SOPORTE Y GARANTÍAS PARA LA PLATAFORMA DE VIRTUALIZACIÓN VMWARE</t>
  </si>
  <si>
    <t>LATTITUDE CORP S.A.S.
G2. DESIERTO</t>
  </si>
  <si>
    <t>IDU-SASI-DTAF-020-2021</t>
  </si>
  <si>
    <t>ADQUISICIÓN DE LICENCIAS NUEVAS Y RENOVACIÓN, SOPORTE, ACTUALIZACIÓN Y MANTENIMIENTO (SAM) DE SOFTWARE ESPECIALIZADO PARA PROCESOS DE INGENIERÍA EN INFRAESTRUCTURA CIVIL Y DE MOVILIDAD DEL IDU</t>
  </si>
  <si>
    <t>IDU-SASI-DTAF-018-2021</t>
  </si>
  <si>
    <t>RENOVACIÓN DEL SOPORTE Y GARANTÍAS DE LA SOLUCIÓN DE BACKUP QUE RESPALDA EL PROCESO DE COPIAS DE SEGURIDAD Y ADQUISICIÓN DE UNA PLATAFORMA COMPLEMENTARIA DE BACKUP PARA EL INSTITUTO DE DESARROLLO URBANO</t>
  </si>
  <si>
    <t>IDU-LP-DTC-036-2021</t>
  </si>
  <si>
    <t>CONSTRUCCIÓN DE CALLES COMERCIALES A CIELO ABIERTO DE LA LOCALIDAD DE ENGATIVA, FASE II (CARRERA 112A ENTRE LA CALLE 78 Y CALLE 80) EN BOGOTÁ D.C.</t>
  </si>
  <si>
    <t>G1: COMPUTADORES Y SOLUCIONES CAD DE COLOMBIA SAS 
G2: GOLD SYS LTDA
G3: COMPUTADORES Y SOLUCIONES CAD DE COLOMBIA SAS  
G4: COMPUTADORES Y SOLUCIONES CAD DE COLOMBIA SAS 
G5: COMPUTADORES Y SOLUCIONES CAD DE COLOMBIA SAS 
G6: COMPUTADORES Y SOLUCIONES CAD DE COLOMBIA SAS 
G7: COMPUTADORES Y SOLUCIONES CAD DE COLOMBIA SAS</t>
  </si>
  <si>
    <t>G1: $ 166.998.650
G2: $ 609.280.000
G3: $ 64.039.850
G4: $ 9.127.300
G5: $ 157.564.259
G6: $ 295.837.570
G7: $ 23.930.900</t>
  </si>
  <si>
    <t>UNIÓN TEMPORAL BACKUP IT 2022 (SOLUCIONES TECNOLOGIA Y SERVICIOS SA; WEXLER SAS)</t>
  </si>
  <si>
    <t>BELZCON SAS</t>
  </si>
  <si>
    <t>IDU-CMA-DTC-066-2021</t>
  </si>
  <si>
    <t>INTERVENTORÍA INTEGRAL A LA CONSTRUCCIÓN DE CALLES COMERCIALES A CIELO ABIERTO DE LA LOCALIDAD DE ENGATIVÁ, FASE II (CARRERA 112A ENTRE LA CALLE 78 Y CALLE 80) EN BOGOTÁ D.C.</t>
  </si>
  <si>
    <t>IDU-LP-SGDU-035-2021</t>
  </si>
  <si>
    <t>DEMOLICIÓN, LIMPIEZA, CERRAMIENTO Y MANTENIMIENTO DE PREDIOS ADQUIRIDOS POR EL INSTITUTO DE DESARROLLO URBANO – IDU, PARA LA EJECUCIÓN DE PROYECTOS VIALES Y DE ESPACIO PÚBLICO QUE SE ENCUENTRAN EN ADMINISTRACIÓN A CARGO DE LA DIRECCIÓN TÉCNICA DE PREDIOS – PROYECTOS VARIOS, EN BOGOTÁ D.C. - GRUPOS 1 Y 2.</t>
  </si>
  <si>
    <t>IDU-MC10%-OAP-002-2022</t>
  </si>
  <si>
    <t>PRESTAR LOS SERVICIOS PARA REALIZAR LA AUDITORÍA DE RECERTIFICACIÓN EN EFR 1000-1</t>
  </si>
  <si>
    <t>DPC INGENIEROS S.A.S.</t>
  </si>
  <si>
    <t>G1: CONSORCIO OBRAS 2022 (ICSSA SAS; BETCON INGENIERIA SAS; A2G GROUP LTDA)
G2: CONSORCIO GYA 035 (GESTION INTEGRAL DEL AGUA SAS; ABECOL DEMOLICIONES Y CONSTRUCCIONES)</t>
  </si>
  <si>
    <t>G1: $5.533.822.951
G2: $ 6.045.629.330</t>
  </si>
  <si>
    <t>INSTITUTO COLOMBIANO DE NORMAS TECNICAS Y CERTIFICACION ICONTEC</t>
  </si>
  <si>
    <t>IDU-CMA-SGDU-065-2021</t>
  </si>
  <si>
    <t>IDU-CMA-SGDU-001-2022</t>
  </si>
  <si>
    <t>IDU-MC10%-DTAF-004-2022</t>
  </si>
  <si>
    <t>IDU-MC10%-DTAF-005-2022</t>
  </si>
  <si>
    <t>INTERVENTORÍA TÉCNICA, ADMINISTRATIVA, FINANCIERA, LEGAL, SOCIAL Y SSTSGA PARA LA DEMOLICIÓN, LIMPIEZA, CERRAMIENTO Y MANTENIMIENTO DE PREDIOS ADQUIRIDOS POR EL INSTITUTO DE DESARROLLO URBANO – IDU, PARA LA EJECUCIÓN DE PROYECTOS VIALES Y DE ESPACIO PÚBLICO QUE SE ENCUENTRAN EN ADMINISTRACIÓN A CARGO DE LA DIRECCIÓN TÉCNICA DE PREDIOS – PROYECTOS VARIOS EN BOGOTÁ D.C. - GRUPOS 1 Y 2.</t>
  </si>
  <si>
    <t>INTERVENTORÍA INTEGRAL PARA LA ELABORACIÓN DE LA FACTIBILIDAD, ESTUDIOS y DISEÑOS PARA LA CONSTRUCCIÓN DE LA VÍA COTA DESDE LA CARRERA 92 (CERRO DE LA CONEJERA) E INTERSECCIÓN CON EL MUNICIPIO DE COTA</t>
  </si>
  <si>
    <t>PRESTAR LOS SERVICIOS DE SOPORTE Y ACTUALIZACIÓN DEL SOFTWARE MEGA-HOPEX DE REPOSITORIO PARA LA ARQUITECTURA EMPRESARIAL DEL INSTITUTO.</t>
  </si>
  <si>
    <t>PRESTAR EL SERVICIO DE MANTENIMIENTO PREVENTIVO Y CORRECTIVO, CON SUMINISTRO DE REPUESTOS, DE LOS SISTEMAS BIOMÉTRICOS MARCA SUPREMA, REFERENCIA “BEWM-OC BIOENTRY W” DE CONTROL DE ACCESO EN LAS SEDES DEL IDU.</t>
  </si>
  <si>
    <t>G1: TECNOLOGIAS DE NUEVAS MEDICIONES
COLOMBIA S.A.S TECNUMEC S.A.S
G2: VELNEC S.A.</t>
  </si>
  <si>
    <t>G1: $ 562.023.228
G2: $ 569.509.549</t>
  </si>
  <si>
    <t>CONSORCIO INTERVENTORIA COTA (SEG GEOTECNIA Y CONTROL DE CALIDAD S.A.S; SERVICIOS DE INGENIERIA Y COMERCIALES S.A.S SERINCO COLOMBIA; PEYCO PROYECTOS ESTUDIOS Y CONSTRUCCIONES S.A.   PEYCO COLOMBIA; GESTION Y SERVICIOS DE INGENIERIA SLU GESSING COLOMBIA; AMBIOTEC S.A.S.)</t>
  </si>
  <si>
    <t>Growdata S.A.S</t>
  </si>
  <si>
    <t>SOFTWARE AUTOMATION AND TECHNOLOGY LTDA – SAUTECH LTDA.</t>
  </si>
  <si>
    <t>PROCESOS DE SELECCIÓN ADJUDICADOS ABRIL</t>
  </si>
  <si>
    <t>PROCESOS DE SELECCIÓN ADJUDICADOS MARZO</t>
  </si>
  <si>
    <t>PROCESOS DE SELECCIÓN ADJUDICADOS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</si>
</sst>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mmmm\ d\,\ yyyy"/>
    <numFmt numFmtId="167" formatCode="[$$-240A]\ #,##0.00"/>
    <numFmt numFmtId="168" formatCode="[$-C0A]d\-mmm\-yyyy;@"/>
    <numFmt numFmtId="169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Font="1"/>
    <xf numFmtId="165" fontId="1" fillId="0" borderId="0" xfId="0" applyNumberFormat="1" applyFont="1" applyAlignment="1">
      <alignment horizontal="centerContinuous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horizontal="right" wrapText="1"/>
    </xf>
    <xf numFmtId="166" fontId="1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justify" vertical="center"/>
    </xf>
    <xf numFmtId="0" fontId="0" fillId="0" borderId="0" xfId="0" applyFont="1" applyFill="1"/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167" fontId="1" fillId="0" borderId="1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168" fontId="0" fillId="0" borderId="0" xfId="0" applyNumberFormat="1" applyFont="1" applyAlignment="1">
      <alignment horizontal="center"/>
    </xf>
    <xf numFmtId="168" fontId="1" fillId="0" borderId="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wrapText="1"/>
    </xf>
    <xf numFmtId="0" fontId="2" fillId="0" borderId="8" xfId="0" applyFont="1" applyFill="1" applyBorder="1" applyAlignment="1">
      <alignment horizontal="center" vertical="center" wrapText="1"/>
    </xf>
    <xf numFmtId="168" fontId="0" fillId="0" borderId="8" xfId="0" applyNumberFormat="1" applyFon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14" fontId="0" fillId="3" borderId="2" xfId="0" applyNumberForma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167" fontId="2" fillId="0" borderId="9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/>
    </xf>
    <xf numFmtId="0" fontId="6" fillId="0" borderId="0" xfId="0" applyFont="1" applyFill="1"/>
    <xf numFmtId="0" fontId="5" fillId="0" borderId="2" xfId="0" applyFont="1" applyBorder="1" applyAlignment="1">
      <alignment horizontal="center" vertical="center" wrapText="1"/>
    </xf>
    <xf numFmtId="169" fontId="0" fillId="3" borderId="6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 wrapText="1"/>
    </xf>
    <xf numFmtId="14" fontId="0" fillId="3" borderId="11" xfId="0" applyNumberFormat="1" applyFill="1" applyBorder="1" applyAlignment="1">
      <alignment horizontal="center" vertical="center"/>
    </xf>
    <xf numFmtId="169" fontId="0" fillId="3" borderId="12" xfId="1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7049750" y="70199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EA081E7E-FD77-4721-A221-8C85CAB29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EF4B80F7-48C0-413E-BE71-79C4813ABB05}"/>
            </a:ext>
          </a:extLst>
        </xdr:cNvPr>
        <xdr:cNvSpPr>
          <a:spLocks noChangeArrowheads="1"/>
        </xdr:cNvSpPr>
      </xdr:nvSpPr>
      <xdr:spPr bwMode="auto">
        <a:xfrm>
          <a:off x="19309080" y="268986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691075FC-FA77-4071-A991-A2C903017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4B8CA8B3-5291-4CB5-9543-9A33FEDF4164}"/>
            </a:ext>
          </a:extLst>
        </xdr:cNvPr>
        <xdr:cNvSpPr>
          <a:spLocks noChangeArrowheads="1"/>
        </xdr:cNvSpPr>
      </xdr:nvSpPr>
      <xdr:spPr bwMode="auto">
        <a:xfrm>
          <a:off x="19309080" y="378714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1CD76828-1765-40E7-8932-A5269A9B1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1A7F7244-E9FF-4425-A364-D18E2695331C}"/>
            </a:ext>
          </a:extLst>
        </xdr:cNvPr>
        <xdr:cNvSpPr>
          <a:spLocks noChangeArrowheads="1"/>
        </xdr:cNvSpPr>
      </xdr:nvSpPr>
      <xdr:spPr bwMode="auto">
        <a:xfrm>
          <a:off x="19311257" y="3254829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zoomScale="80" zoomScaleNormal="80" workbookViewId="0">
      <selection activeCell="C2" sqref="C2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5.6640625" style="15" customWidth="1"/>
    <col min="4" max="4" width="67.109375" style="2" customWidth="1"/>
    <col min="5" max="5" width="24.44140625" style="18" customWidth="1"/>
    <col min="6" max="6" width="23.6640625" style="8" customWidth="1"/>
    <col min="7" max="7" width="15.44140625" style="2" bestFit="1" customWidth="1"/>
    <col min="8" max="251" width="11.4414062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4414062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4414062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4414062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4414062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4414062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4414062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4414062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4414062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4414062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4414062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4414062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4414062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4414062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4414062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4414062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4414062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4414062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4414062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4414062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4414062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4414062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4414062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4414062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4414062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4414062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4414062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4414062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4414062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4414062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4414062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4414062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4414062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4414062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4414062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4414062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4414062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4414062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4414062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4414062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4414062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4414062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4414062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4414062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4414062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4414062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4414062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4414062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4414062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4414062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4414062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4414062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4414062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4414062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4414062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4414062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4414062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4414062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4414062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4414062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4414062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4414062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4414062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4414062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1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72" x14ac:dyDescent="0.3">
      <c r="A8" s="33">
        <v>1</v>
      </c>
      <c r="B8" s="28" t="s">
        <v>13</v>
      </c>
      <c r="C8" s="29" t="s">
        <v>14</v>
      </c>
      <c r="D8" s="35" t="s">
        <v>15</v>
      </c>
      <c r="E8" s="30">
        <v>44581</v>
      </c>
      <c r="F8" s="36">
        <v>423590991</v>
      </c>
      <c r="G8" s="34"/>
    </row>
    <row r="9" spans="1:7" s="12" customFormat="1" ht="28.8" x14ac:dyDescent="0.3">
      <c r="A9" s="33">
        <v>2</v>
      </c>
      <c r="B9" s="38" t="s">
        <v>16</v>
      </c>
      <c r="C9" s="39" t="s">
        <v>17</v>
      </c>
      <c r="D9" s="40" t="s">
        <v>18</v>
      </c>
      <c r="E9" s="41">
        <v>44586</v>
      </c>
      <c r="F9" s="42">
        <v>231691429</v>
      </c>
      <c r="G9" s="37"/>
    </row>
    <row r="10" spans="1:7" s="12" customFormat="1" ht="100.8" x14ac:dyDescent="0.3">
      <c r="A10" s="33">
        <v>3</v>
      </c>
      <c r="B10" s="28" t="s">
        <v>19</v>
      </c>
      <c r="C10" s="29" t="s">
        <v>20</v>
      </c>
      <c r="D10" s="35" t="s">
        <v>25</v>
      </c>
      <c r="E10" s="30">
        <v>44599</v>
      </c>
      <c r="F10" s="36" t="s">
        <v>26</v>
      </c>
      <c r="G10" s="34">
        <f>166998650+609280000+64039850+9127300+157564259+295837570+23930900</f>
        <v>1326778529</v>
      </c>
    </row>
    <row r="11" spans="1:7" s="12" customFormat="1" ht="43.2" x14ac:dyDescent="0.3">
      <c r="A11" s="33">
        <v>4</v>
      </c>
      <c r="B11" s="38" t="s">
        <v>21</v>
      </c>
      <c r="C11" s="39" t="s">
        <v>22</v>
      </c>
      <c r="D11" s="40" t="s">
        <v>27</v>
      </c>
      <c r="E11" s="30">
        <v>44600</v>
      </c>
      <c r="F11" s="42">
        <v>1265735170</v>
      </c>
      <c r="G11" s="34"/>
    </row>
    <row r="12" spans="1:7" s="12" customFormat="1" ht="28.8" x14ac:dyDescent="0.3">
      <c r="A12" s="33">
        <v>5</v>
      </c>
      <c r="B12" s="38" t="s">
        <v>23</v>
      </c>
      <c r="C12" s="39" t="s">
        <v>24</v>
      </c>
      <c r="D12" s="40" t="s">
        <v>28</v>
      </c>
      <c r="E12" s="41">
        <v>44615</v>
      </c>
      <c r="F12" s="42">
        <v>5392394968</v>
      </c>
      <c r="G12" s="34"/>
    </row>
    <row r="13" spans="1:7" s="12" customFormat="1" ht="28.8" x14ac:dyDescent="0.3">
      <c r="A13" s="33">
        <v>6</v>
      </c>
      <c r="B13" s="28" t="s">
        <v>29</v>
      </c>
      <c r="C13" s="29" t="s">
        <v>30</v>
      </c>
      <c r="D13" s="35" t="s">
        <v>35</v>
      </c>
      <c r="E13" s="30">
        <v>44623</v>
      </c>
      <c r="F13" s="36">
        <v>1127437006</v>
      </c>
      <c r="G13" s="34"/>
    </row>
    <row r="14" spans="1:7" s="12" customFormat="1" ht="57.6" x14ac:dyDescent="0.3">
      <c r="A14" s="33">
        <v>7</v>
      </c>
      <c r="B14" s="38" t="s">
        <v>31</v>
      </c>
      <c r="C14" s="39" t="s">
        <v>32</v>
      </c>
      <c r="D14" s="40" t="s">
        <v>36</v>
      </c>
      <c r="E14" s="30">
        <v>44644</v>
      </c>
      <c r="F14" s="42" t="s">
        <v>37</v>
      </c>
      <c r="G14" s="34">
        <f>5533822951+6045629330</f>
        <v>11579452281</v>
      </c>
    </row>
    <row r="15" spans="1:7" s="12" customFormat="1" x14ac:dyDescent="0.3">
      <c r="A15" s="33">
        <v>8</v>
      </c>
      <c r="B15" s="38" t="s">
        <v>33</v>
      </c>
      <c r="C15" s="39" t="s">
        <v>34</v>
      </c>
      <c r="D15" s="40" t="s">
        <v>38</v>
      </c>
      <c r="E15" s="41">
        <v>44645</v>
      </c>
      <c r="F15" s="42">
        <v>5622750</v>
      </c>
      <c r="G15" s="34"/>
    </row>
    <row r="16" spans="1:7" s="12" customFormat="1" ht="72" x14ac:dyDescent="0.3">
      <c r="A16" s="33">
        <v>9</v>
      </c>
      <c r="B16" s="28" t="s">
        <v>39</v>
      </c>
      <c r="C16" s="29" t="s">
        <v>43</v>
      </c>
      <c r="D16" s="35" t="s">
        <v>47</v>
      </c>
      <c r="E16" s="30">
        <v>44652</v>
      </c>
      <c r="F16" s="36" t="s">
        <v>48</v>
      </c>
      <c r="G16" s="34">
        <f>562023228
+569509549</f>
        <v>1131532777</v>
      </c>
    </row>
    <row r="17" spans="1:7" s="12" customFormat="1" ht="72" x14ac:dyDescent="0.3">
      <c r="A17" s="33">
        <v>10</v>
      </c>
      <c r="B17" s="38" t="s">
        <v>40</v>
      </c>
      <c r="C17" s="39" t="s">
        <v>44</v>
      </c>
      <c r="D17" s="40" t="s">
        <v>49</v>
      </c>
      <c r="E17" s="30">
        <v>44655</v>
      </c>
      <c r="F17" s="42">
        <v>4119988968</v>
      </c>
      <c r="G17" s="34"/>
    </row>
    <row r="18" spans="1:7" s="12" customFormat="1" ht="28.8" x14ac:dyDescent="0.3">
      <c r="A18" s="33">
        <v>11</v>
      </c>
      <c r="B18" s="38" t="s">
        <v>41</v>
      </c>
      <c r="C18" s="39" t="s">
        <v>45</v>
      </c>
      <c r="D18" s="40" t="s">
        <v>50</v>
      </c>
      <c r="E18" s="30">
        <v>44659</v>
      </c>
      <c r="F18" s="42">
        <v>18800000</v>
      </c>
      <c r="G18" s="34"/>
    </row>
    <row r="19" spans="1:7" s="12" customFormat="1" ht="43.2" x14ac:dyDescent="0.3">
      <c r="A19" s="33">
        <v>12</v>
      </c>
      <c r="B19" s="38" t="s">
        <v>42</v>
      </c>
      <c r="C19" s="39" t="s">
        <v>46</v>
      </c>
      <c r="D19" s="40" t="s">
        <v>51</v>
      </c>
      <c r="E19" s="30">
        <v>44680</v>
      </c>
      <c r="F19" s="42">
        <v>15986356</v>
      </c>
      <c r="G19" s="34"/>
    </row>
    <row r="20" spans="1:7" s="12" customFormat="1" ht="15" thickBot="1" x14ac:dyDescent="0.35">
      <c r="A20" s="23"/>
      <c r="B20" s="24"/>
      <c r="C20" s="25"/>
      <c r="D20" s="26"/>
      <c r="E20" s="27"/>
      <c r="F20" s="32"/>
    </row>
    <row r="21" spans="1:7" ht="15" thickTop="1" x14ac:dyDescent="0.3"/>
    <row r="23" spans="1:7" x14ac:dyDescent="0.3">
      <c r="C23" s="13" t="s">
        <v>7</v>
      </c>
      <c r="D23" s="14">
        <f>+COUNT(A8:A20)</f>
        <v>12</v>
      </c>
    </row>
    <row r="25" spans="1:7" s="18" customFormat="1" x14ac:dyDescent="0.3">
      <c r="A25" s="4"/>
      <c r="B25" s="5"/>
      <c r="C25" s="13" t="s">
        <v>8</v>
      </c>
      <c r="D25" s="16">
        <f>SUM(F8:F20)+G10+G14+G16</f>
        <v>26639011225</v>
      </c>
      <c r="F25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zoomScale="70" zoomScaleNormal="70" workbookViewId="0">
      <selection activeCell="C23" sqref="C23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4414062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4414062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4414062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4414062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4414062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4414062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4414062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4414062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4414062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4414062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4414062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4414062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4414062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4414062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4414062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4414062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4414062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4414062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4414062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4414062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4414062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4414062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4414062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4414062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4414062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4414062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4414062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4414062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4414062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4414062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4414062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4414062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4414062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4414062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4414062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4414062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4414062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4414062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4414062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4414062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4414062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4414062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4414062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4414062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4414062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4414062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4414062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4414062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4414062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4414062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4414062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4414062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4414062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4414062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4414062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4414062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4414062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4414062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4414062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4414062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4414062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4414062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4414062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4414062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11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57.6" x14ac:dyDescent="0.3">
      <c r="A8" s="33">
        <v>1</v>
      </c>
      <c r="B8" s="28" t="s">
        <v>13</v>
      </c>
      <c r="C8" s="29" t="s">
        <v>14</v>
      </c>
      <c r="D8" s="35" t="s">
        <v>15</v>
      </c>
      <c r="E8" s="30">
        <v>44581</v>
      </c>
      <c r="F8" s="36">
        <v>423590991</v>
      </c>
      <c r="G8" s="34"/>
    </row>
    <row r="9" spans="1:7" s="12" customFormat="1" ht="31.2" customHeight="1" x14ac:dyDescent="0.3">
      <c r="A9" s="33">
        <v>2</v>
      </c>
      <c r="B9" s="38" t="s">
        <v>16</v>
      </c>
      <c r="C9" s="39" t="s">
        <v>17</v>
      </c>
      <c r="D9" s="40" t="s">
        <v>18</v>
      </c>
      <c r="E9" s="41">
        <v>44586</v>
      </c>
      <c r="F9" s="42">
        <v>231691429</v>
      </c>
      <c r="G9" s="34"/>
    </row>
    <row r="10" spans="1:7" s="12" customFormat="1" ht="15" thickBot="1" x14ac:dyDescent="0.35">
      <c r="A10" s="23"/>
      <c r="B10" s="24"/>
      <c r="C10" s="25"/>
      <c r="D10" s="26"/>
      <c r="E10" s="27"/>
      <c r="F10" s="32"/>
    </row>
    <row r="11" spans="1:7" ht="15" thickTop="1" x14ac:dyDescent="0.3"/>
    <row r="13" spans="1:7" x14ac:dyDescent="0.3">
      <c r="C13" s="13" t="s">
        <v>7</v>
      </c>
      <c r="D13" s="14">
        <f>+COUNT(A8:A10)</f>
        <v>2</v>
      </c>
    </row>
    <row r="15" spans="1:7" s="18" customFormat="1" x14ac:dyDescent="0.3">
      <c r="A15" s="4"/>
      <c r="B15" s="5"/>
      <c r="C15" s="13" t="s">
        <v>8</v>
      </c>
      <c r="D15" s="16">
        <f>SUM(F8:F10)</f>
        <v>655282420</v>
      </c>
      <c r="F15" s="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E63D3-4B38-4B80-B1B7-678E9CFECE90}">
  <dimension ref="A1:G16"/>
  <sheetViews>
    <sheetView zoomScale="70" zoomScaleNormal="70" workbookViewId="0">
      <selection activeCell="A4" sqref="A4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554687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554687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554687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554687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554687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554687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554687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554687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554687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554687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554687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554687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554687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554687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554687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554687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554687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554687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554687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554687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554687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554687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554687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554687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554687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554687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554687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554687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554687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554687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554687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554687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554687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554687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554687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554687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554687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554687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554687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554687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554687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554687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554687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554687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554687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554687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554687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554687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554687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554687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554687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554687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554687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554687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554687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554687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554687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554687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554687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554687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554687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554687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554687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554687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54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100.8" x14ac:dyDescent="0.3">
      <c r="A8" s="33">
        <v>1</v>
      </c>
      <c r="B8" s="28" t="s">
        <v>19</v>
      </c>
      <c r="C8" s="29" t="s">
        <v>20</v>
      </c>
      <c r="D8" s="35" t="s">
        <v>25</v>
      </c>
      <c r="E8" s="30">
        <v>44599</v>
      </c>
      <c r="F8" s="36" t="s">
        <v>26</v>
      </c>
      <c r="G8" s="34">
        <f>166998650+609280000+64039850+9127300+157564259+295837570+23930900</f>
        <v>1326778529</v>
      </c>
    </row>
    <row r="9" spans="1:7" s="12" customFormat="1" ht="43.2" x14ac:dyDescent="0.3">
      <c r="A9" s="33">
        <v>2</v>
      </c>
      <c r="B9" s="38" t="s">
        <v>21</v>
      </c>
      <c r="C9" s="39" t="s">
        <v>22</v>
      </c>
      <c r="D9" s="40" t="s">
        <v>27</v>
      </c>
      <c r="E9" s="30">
        <v>44600</v>
      </c>
      <c r="F9" s="42">
        <v>1265735170</v>
      </c>
      <c r="G9" s="34"/>
    </row>
    <row r="10" spans="1:7" s="12" customFormat="1" ht="31.2" customHeight="1" x14ac:dyDescent="0.3">
      <c r="A10" s="33">
        <v>3</v>
      </c>
      <c r="B10" s="38" t="s">
        <v>23</v>
      </c>
      <c r="C10" s="39" t="s">
        <v>24</v>
      </c>
      <c r="D10" s="40" t="s">
        <v>28</v>
      </c>
      <c r="E10" s="41">
        <v>44615</v>
      </c>
      <c r="F10" s="42">
        <v>5392394968</v>
      </c>
      <c r="G10" s="34"/>
    </row>
    <row r="11" spans="1:7" s="12" customFormat="1" ht="15" thickBot="1" x14ac:dyDescent="0.35">
      <c r="A11" s="23"/>
      <c r="B11" s="24"/>
      <c r="C11" s="25"/>
      <c r="D11" s="26"/>
      <c r="E11" s="27"/>
      <c r="F11" s="32"/>
    </row>
    <row r="12" spans="1:7" ht="15" thickTop="1" x14ac:dyDescent="0.3"/>
    <row r="14" spans="1:7" x14ac:dyDescent="0.3">
      <c r="C14" s="13" t="s">
        <v>7</v>
      </c>
      <c r="D14" s="14">
        <f>+COUNT(A8:A11)</f>
        <v>3</v>
      </c>
    </row>
    <row r="16" spans="1:7" s="18" customFormat="1" x14ac:dyDescent="0.3">
      <c r="A16" s="4"/>
      <c r="B16" s="5"/>
      <c r="C16" s="13" t="s">
        <v>8</v>
      </c>
      <c r="D16" s="16">
        <f>SUM(F8:F11)+G8</f>
        <v>7984908667</v>
      </c>
      <c r="F16" s="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3ECF9-D7EA-41DC-8520-235817B7438C}">
  <dimension ref="A1:G16"/>
  <sheetViews>
    <sheetView zoomScale="70" zoomScaleNormal="70" workbookViewId="0">
      <selection activeCell="A4" sqref="A4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554687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554687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554687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554687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554687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554687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554687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554687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554687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554687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554687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554687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554687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554687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554687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554687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554687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554687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554687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554687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554687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554687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554687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554687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554687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554687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554687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554687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554687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554687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554687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554687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554687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554687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554687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554687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554687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554687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554687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554687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554687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554687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554687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554687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554687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554687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554687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554687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554687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554687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554687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554687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554687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554687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554687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554687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554687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554687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554687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554687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554687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554687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554687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554687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53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28.8" x14ac:dyDescent="0.3">
      <c r="A8" s="33">
        <v>1</v>
      </c>
      <c r="B8" s="28" t="s">
        <v>29</v>
      </c>
      <c r="C8" s="29" t="s">
        <v>30</v>
      </c>
      <c r="D8" s="35" t="s">
        <v>35</v>
      </c>
      <c r="E8" s="30">
        <v>44623</v>
      </c>
      <c r="F8" s="36">
        <v>1127437006</v>
      </c>
      <c r="G8" s="34"/>
    </row>
    <row r="9" spans="1:7" s="12" customFormat="1" ht="57.6" x14ac:dyDescent="0.3">
      <c r="A9" s="33">
        <v>2</v>
      </c>
      <c r="B9" s="38" t="s">
        <v>31</v>
      </c>
      <c r="C9" s="39" t="s">
        <v>32</v>
      </c>
      <c r="D9" s="40" t="s">
        <v>36</v>
      </c>
      <c r="E9" s="30">
        <v>44644</v>
      </c>
      <c r="F9" s="42" t="s">
        <v>37</v>
      </c>
      <c r="G9" s="34">
        <f>5533822951+6045629330</f>
        <v>11579452281</v>
      </c>
    </row>
    <row r="10" spans="1:7" s="12" customFormat="1" ht="31.2" customHeight="1" x14ac:dyDescent="0.3">
      <c r="A10" s="33">
        <v>3</v>
      </c>
      <c r="B10" s="38" t="s">
        <v>33</v>
      </c>
      <c r="C10" s="39" t="s">
        <v>34</v>
      </c>
      <c r="D10" s="40" t="s">
        <v>38</v>
      </c>
      <c r="E10" s="41">
        <v>44645</v>
      </c>
      <c r="F10" s="42">
        <v>5622750</v>
      </c>
      <c r="G10" s="34"/>
    </row>
    <row r="11" spans="1:7" s="12" customFormat="1" ht="15" thickBot="1" x14ac:dyDescent="0.35">
      <c r="A11" s="23"/>
      <c r="B11" s="24"/>
      <c r="C11" s="25"/>
      <c r="D11" s="26"/>
      <c r="E11" s="27"/>
      <c r="F11" s="32"/>
    </row>
    <row r="12" spans="1:7" ht="15" thickTop="1" x14ac:dyDescent="0.3"/>
    <row r="14" spans="1:7" x14ac:dyDescent="0.3">
      <c r="C14" s="13" t="s">
        <v>7</v>
      </c>
      <c r="D14" s="14">
        <f>+COUNT(A8:A11)</f>
        <v>3</v>
      </c>
    </row>
    <row r="16" spans="1:7" s="18" customFormat="1" x14ac:dyDescent="0.3">
      <c r="A16" s="4"/>
      <c r="B16" s="5"/>
      <c r="C16" s="13" t="s">
        <v>8</v>
      </c>
      <c r="D16" s="16">
        <f>SUM(F8:F11)+G9</f>
        <v>12712512037</v>
      </c>
      <c r="F16" s="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8AF98-A570-4E10-96A4-8F9612394AD5}">
  <dimension ref="A1:G17"/>
  <sheetViews>
    <sheetView topLeftCell="B1" zoomScale="70" zoomScaleNormal="70" workbookViewId="0">
      <selection activeCell="B8" sqref="B8:G11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554687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554687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554687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554687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554687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554687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554687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554687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554687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554687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554687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554687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554687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554687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554687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554687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554687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554687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554687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554687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554687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554687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554687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554687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554687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554687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554687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554687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554687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554687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554687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554687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554687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554687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554687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554687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554687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554687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554687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554687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554687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554687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554687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554687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554687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554687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554687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554687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554687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554687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554687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554687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554687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554687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554687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554687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554687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554687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554687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554687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554687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554687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554687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554687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52</v>
      </c>
      <c r="B3" s="3"/>
      <c r="C3" s="3"/>
      <c r="D3" s="3"/>
      <c r="E3" s="17"/>
      <c r="F3" s="3"/>
    </row>
    <row r="4" spans="1:7" x14ac:dyDescent="0.3">
      <c r="A4" s="3" t="s">
        <v>12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1" t="s">
        <v>10</v>
      </c>
      <c r="F7" s="22" t="s">
        <v>6</v>
      </c>
    </row>
    <row r="8" spans="1:7" s="12" customFormat="1" ht="72" x14ac:dyDescent="0.3">
      <c r="A8" s="33">
        <v>1</v>
      </c>
      <c r="B8" s="28" t="s">
        <v>39</v>
      </c>
      <c r="C8" s="29" t="s">
        <v>43</v>
      </c>
      <c r="D8" s="35" t="s">
        <v>47</v>
      </c>
      <c r="E8" s="30">
        <v>44652</v>
      </c>
      <c r="F8" s="36" t="s">
        <v>48</v>
      </c>
      <c r="G8" s="34">
        <f>562023228
+569509549</f>
        <v>1131532777</v>
      </c>
    </row>
    <row r="9" spans="1:7" s="12" customFormat="1" ht="43.2" x14ac:dyDescent="0.3">
      <c r="A9" s="33">
        <v>2</v>
      </c>
      <c r="B9" s="38" t="s">
        <v>40</v>
      </c>
      <c r="C9" s="39" t="s">
        <v>44</v>
      </c>
      <c r="D9" s="40" t="s">
        <v>49</v>
      </c>
      <c r="E9" s="30">
        <v>44655</v>
      </c>
      <c r="F9" s="42">
        <v>4119988968</v>
      </c>
      <c r="G9" s="34"/>
    </row>
    <row r="10" spans="1:7" s="12" customFormat="1" ht="28.8" x14ac:dyDescent="0.3">
      <c r="A10" s="33">
        <v>3</v>
      </c>
      <c r="B10" s="38" t="s">
        <v>41</v>
      </c>
      <c r="C10" s="39" t="s">
        <v>45</v>
      </c>
      <c r="D10" s="40" t="s">
        <v>50</v>
      </c>
      <c r="E10" s="30">
        <v>44659</v>
      </c>
      <c r="F10" s="42">
        <v>18800000</v>
      </c>
      <c r="G10" s="34"/>
    </row>
    <row r="11" spans="1:7" s="12" customFormat="1" ht="31.2" customHeight="1" x14ac:dyDescent="0.3">
      <c r="A11" s="33">
        <v>4</v>
      </c>
      <c r="B11" s="38" t="s">
        <v>42</v>
      </c>
      <c r="C11" s="39" t="s">
        <v>46</v>
      </c>
      <c r="D11" s="40" t="s">
        <v>51</v>
      </c>
      <c r="E11" s="30">
        <v>44680</v>
      </c>
      <c r="F11" s="42">
        <v>15986356</v>
      </c>
      <c r="G11" s="34"/>
    </row>
    <row r="12" spans="1:7" s="12" customFormat="1" ht="15" thickBot="1" x14ac:dyDescent="0.35">
      <c r="A12" s="23"/>
      <c r="B12" s="24"/>
      <c r="C12" s="25"/>
      <c r="D12" s="26"/>
      <c r="E12" s="27"/>
      <c r="F12" s="32"/>
    </row>
    <row r="13" spans="1:7" ht="15" thickTop="1" x14ac:dyDescent="0.3"/>
    <row r="15" spans="1:7" x14ac:dyDescent="0.3">
      <c r="C15" s="13" t="s">
        <v>7</v>
      </c>
      <c r="D15" s="14">
        <f>+COUNT(A8:A12)</f>
        <v>4</v>
      </c>
    </row>
    <row r="17" spans="1:6" s="18" customFormat="1" x14ac:dyDescent="0.3">
      <c r="A17" s="4"/>
      <c r="B17" s="5"/>
      <c r="C17" s="13" t="s">
        <v>8</v>
      </c>
      <c r="D17" s="16">
        <f>SUM(F8:F12)+G8</f>
        <v>5286308101</v>
      </c>
      <c r="F17" s="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ADJUDICADOS CONS</vt:lpstr>
      <vt:lpstr>ADJ ENERO</vt:lpstr>
      <vt:lpstr>ADJ FEBRERO</vt:lpstr>
      <vt:lpstr>ADJ MARZO</vt:lpstr>
      <vt:lpstr>ADJ ABRIL</vt:lpstr>
    </vt:vector>
  </TitlesOfParts>
  <Company>domidu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Oramas;DIEGO ALEXANDER GALEANO PERDOMO</dc:creator>
  <cp:lastModifiedBy>Diego Alexander Galeano Perdomo</cp:lastModifiedBy>
  <cp:lastPrinted>2016-03-08T14:46:35Z</cp:lastPrinted>
  <dcterms:created xsi:type="dcterms:W3CDTF">2013-01-14T13:53:18Z</dcterms:created>
  <dcterms:modified xsi:type="dcterms:W3CDTF">2022-05-09T14:21:40Z</dcterms:modified>
</cp:coreProperties>
</file>