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C:\Users\USER\Documents\Disco Duro\IDU\2021-325\Informes\Ley de transparencia\"/>
    </mc:Choice>
  </mc:AlternateContent>
  <xr:revisionPtr revIDLastSave="0" documentId="13_ncr:1_{65B40AAC-DB0E-47F4-8B1F-36E82053165C}" xr6:coauthVersionLast="47" xr6:coauthVersionMax="47" xr10:uidLastSave="{00000000-0000-0000-0000-000000000000}"/>
  <bookViews>
    <workbookView xWindow="-108" yWindow="-108" windowWidth="23256" windowHeight="13176" xr2:uid="{00000000-000D-0000-FFFF-FFFF00000000}"/>
  </bookViews>
  <sheets>
    <sheet name="ADJUDICADOS CONS" sheetId="4" r:id="rId1"/>
    <sheet name="ADJ ENERO" sheetId="5" r:id="rId2"/>
    <sheet name="ADJ FEBRERO" sheetId="6" r:id="rId3"/>
    <sheet name="ADJ MARZO" sheetId="7" r:id="rId4"/>
    <sheet name="ADJ ABRIL" sheetId="8" r:id="rId5"/>
    <sheet name="ADJ MAYO" sheetId="9" r:id="rId6"/>
    <sheet name="ADJ JUNIO" sheetId="10" r:id="rId7"/>
    <sheet name="ADJ JULIO" sheetId="11" r:id="rId8"/>
    <sheet name="ADJ AGOSTO" sheetId="12" r:id="rId9"/>
    <sheet name="ADJ SEPTIEMBRE" sheetId="13" r:id="rId10"/>
    <sheet name="ADJ OCTUBRE" sheetId="14" r:id="rId11"/>
    <sheet name="ADJ NOVIEMBRE" sheetId="15" r:id="rId12"/>
    <sheet name="ADJ DICIEMBRE" sheetId="16"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2" i="4" l="1"/>
  <c r="G136" i="4"/>
  <c r="G135" i="4"/>
  <c r="G129" i="4"/>
  <c r="G128" i="4"/>
  <c r="A118" i="4"/>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17" i="4"/>
  <c r="D42" i="16"/>
  <c r="G27" i="16"/>
  <c r="G26" i="16"/>
  <c r="G20" i="16"/>
  <c r="G19" i="16"/>
  <c r="D40" i="16"/>
  <c r="G81" i="4"/>
  <c r="D48" i="15"/>
  <c r="D46" i="15"/>
  <c r="G8" i="15"/>
  <c r="G9" i="15"/>
  <c r="G12" i="15"/>
  <c r="G13" i="15"/>
  <c r="G15" i="15"/>
  <c r="G17" i="15"/>
  <c r="G18" i="15"/>
  <c r="G24" i="15"/>
  <c r="G35" i="15"/>
  <c r="G36" i="15"/>
  <c r="G43" i="15"/>
  <c r="G116" i="4" l="1"/>
  <c r="G109" i="4"/>
  <c r="G108" i="4"/>
  <c r="G97" i="4"/>
  <c r="G91" i="4"/>
  <c r="G90" i="4"/>
  <c r="G88" i="4"/>
  <c r="G86" i="4"/>
  <c r="G85" i="4"/>
  <c r="G82" i="4"/>
  <c r="G80" i="4"/>
  <c r="G74" i="4"/>
  <c r="D25" i="14"/>
  <c r="G19" i="14"/>
  <c r="G13" i="14"/>
  <c r="D23" i="14"/>
  <c r="D21" i="13"/>
  <c r="D19" i="13"/>
  <c r="D16" i="12" l="1"/>
  <c r="D14" i="12"/>
  <c r="D24" i="11"/>
  <c r="D22" i="11"/>
  <c r="G14" i="10"/>
  <c r="D22" i="10" s="1"/>
  <c r="G44" i="4"/>
  <c r="D20" i="10"/>
  <c r="D19" i="9"/>
  <c r="D17" i="9"/>
  <c r="D26" i="8" l="1"/>
  <c r="D24" i="8"/>
  <c r="D15" i="6"/>
  <c r="D22" i="7" l="1"/>
  <c r="D20" i="7"/>
  <c r="D13" i="6" l="1"/>
  <c r="D12" i="5" l="1"/>
  <c r="D14" i="5"/>
  <c r="D150" i="4" l="1"/>
</calcChain>
</file>

<file path=xl/sharedStrings.xml><?xml version="1.0" encoding="utf-8"?>
<sst xmlns="http://schemas.openxmlformats.org/spreadsheetml/2006/main" count="1026" uniqueCount="454">
  <si>
    <t xml:space="preserve"> </t>
  </si>
  <si>
    <t>PROCESOS DE SELECCIÓN ADJUDICADOS</t>
  </si>
  <si>
    <t>ID</t>
  </si>
  <si>
    <t>PROCESO DE SELECCIÓN</t>
  </si>
  <si>
    <t>OBJETO</t>
  </si>
  <si>
    <t>ADJUDICADO A:</t>
  </si>
  <si>
    <t>VALOR ADJUDICADO</t>
  </si>
  <si>
    <t>TOTAL DE PROCESOS ADJUDICADOS</t>
  </si>
  <si>
    <t>VALOR TOTAL ADJUDICADO</t>
  </si>
  <si>
    <t>DIRECCIÓN TÉCNICA DE PROCESOS SELECTIVOS</t>
  </si>
  <si>
    <t>FECHA DE ADJUDICACIÓN</t>
  </si>
  <si>
    <t>PROCESOS DE SELECCIÓN ADJUDICADOS ENERO</t>
  </si>
  <si>
    <t>PROCESOS DE SELECCIÓN ADJUDICADOS FEBRERO</t>
  </si>
  <si>
    <t>PROCESOS DE SELECCIÓN ADJUDICADOS MARZO</t>
  </si>
  <si>
    <t>AÑO 2021</t>
  </si>
  <si>
    <t>IDU-CMA-SGDU-041-2020</t>
  </si>
  <si>
    <t xml:space="preserve">ESTUDIOS Y DISEÑOS PARA LA CONEXIÓN DE LA ALAMEDA EL PORVENIR CON AV. TERREROS – BICIPUENTE SOBRE LA QUEBRADA TIBANICA, SOACHA, BOGOTÁ </t>
  </si>
  <si>
    <t>CONSORCIO CONSULTORES SXXI (ARQUITECTURA Y URBANISMO SXXI S.A.S.; HACER DE COLOMBIA LTDA)</t>
  </si>
  <si>
    <t>IDU-LP-DTC-027-2020</t>
  </si>
  <si>
    <t>EJECUCIÓN DE LAS ACTIVIDADES NECESARIAS PARA LA FINALIZACIÓN DE LA CONSTRUCCIÓN DE LAS OBRAS DE ESPACIO PÚBLICO GRUPO 1 EN BOGOTÁ D.C.</t>
  </si>
  <si>
    <t>CONSORCIO ESPACIO PUBLICO GAMA (GAMA INGENIEROS ARQUITECTOS S.A.S,  JOSE GUILLERMO GALAN GOMEZ)</t>
  </si>
  <si>
    <t>IDU-CMA-DTC-045-2020</t>
  </si>
  <si>
    <t>INTERVENTORÍA INTEGRAL PARA LA EJECUCIÓN DE LAS ACTIVIDADES NECESARIAS PARA LA FINALIZACIÓN DE LA CONSTRUCCIÓN DE LAS OBRAS DE ESPACIO PÚBLICO GRUPO 1 EN BOGOTÁ D.C.</t>
  </si>
  <si>
    <t>MAB DE INGENIERÍA DE VALOR S.A.</t>
  </si>
  <si>
    <t>IDU-LP-SGDU-016-2020</t>
  </si>
  <si>
    <t>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t>
  </si>
  <si>
    <t>CONSORCIO F&amp;H 2021 (FAISMON S.A.S.; HACE INGENIEROS S.A.S.)</t>
  </si>
  <si>
    <t>IDU-MC10%-DTAF-001-2021</t>
  </si>
  <si>
    <t>RENOVAR EL SOPORTE Y LA GARANTÍA DEL SOFTWARE DE CONTROL DE IMPRESIÓN NDDPRINT DEL IDU</t>
  </si>
  <si>
    <t>SUMIMAS SAS</t>
  </si>
  <si>
    <t>IDU-MC10%-SGGC-003-2021</t>
  </si>
  <si>
    <t>CONTRATAR LOS SERVICIOS PARA REALIZAR ESTUDIOS DE SEGURIDAD Y CONFIABILIDAD A TRAVÉS DE LA APLICACIÓN DE PRUEBAS DE POLIGRAFÍA A LOS FUNCIONARIOS Y COLABORADORES DEL INSTITUTO DE DESARROLLO URBANO, PARA SALVAGUARDAR LOS BIENES DE LA ENTIDAD EN DESARROLLO DEL SUBSISTEMA DE GESTIÓN ANTISOBORNO</t>
  </si>
  <si>
    <t xml:space="preserve">PROCESOS INTEGRALES VISITAR S.A.S </t>
  </si>
  <si>
    <t>IDU-MC10%-DTAF-002-2021</t>
  </si>
  <si>
    <t>PRESTAR EL SERVICIO DE MANTENIMIENTO PREVENTIVO Y CORRECTIVO, CON SUMINISTRO DE REPUESTOS, DE LOS SISTEMAS BIOMÉTRICOS MARCA SUPREMA, REFERENCIA “BEWM-OC BIOENTRY W” DE CONTROL DE ACCESO EN LAS SEDES DEL IDU</t>
  </si>
  <si>
    <t xml:space="preserve">SAUTECH LTDA </t>
  </si>
  <si>
    <t>IDU-CMA-SGDU-005-2021</t>
  </si>
  <si>
    <t>INTERVENTORÍA INTEGRAL A LOS ESTUDIOS Y DISEÑOS PARA LA CONEXIÓN DE LA ALAMEDA EL PORVENIR CON AV. TERREROS – BICIPUENTE SOBRE LA QUEBRADA TIBANICA, SOACHA, BOGOTÁ</t>
  </si>
  <si>
    <t>CONSORCIO DISEÑO BICIPUENTE 2021 (PROES INGENIERIA S.A.S.; CELQO S.A.S.)</t>
  </si>
  <si>
    <t>IDU-CMA-SGDU-006-2021</t>
  </si>
  <si>
    <t>ESTUDIOS Y DISEÑOS PARA LA ACTUALIZACIÓN SÍSMICA, REFORZAMIENTO ESTRUCTURAL, REHABILITACIÓN Y MANTENIMIENTO DEL PUENTE PEATONAL ATIRANTADO LOCALIZADO EN LA CALLE 174 POR AV. PASEO DE LOS LIBERTADORES, EN BOGOTÁ D.C.</t>
  </si>
  <si>
    <t>CONSORCIO PUENTES IDU (JAM INGENIERIA Y MEDIO AMBIENTE SAS; IV INGENIEROS CONSULTORES SUCURSAL COLOMBIA S.A.)</t>
  </si>
  <si>
    <t>IDU-SASI-DTAF-001-2021</t>
  </si>
  <si>
    <t>CONTRATAR EL FORTALECIMIENTO, RENOVACIÓN DE LICENCIAMIENTO Y SOPORTE DE LA PLATAFORMA DEL TIPO NEXT GENERATION - SECURITY INFORMATION AND EVENT MANAGER (SIEM)</t>
  </si>
  <si>
    <t>WEXLER S.A.S.</t>
  </si>
  <si>
    <t>IDU-CMA-SGDU-007-2021</t>
  </si>
  <si>
    <t>INTERVENTORÍA INTEGRAL A LOS ESTUDIOS Y DISEÑOS PARA LA ACTUALIZACIÓN SÍSMICA, REFORZAMIENTO ESTRUCTURAL, REHABILITACIÓN Y MANTENIMIENTO DEL PUENTE PEATONAL ATIRANTADO LOCALIZADO EN LA CALLE 174 POR AV. PASEO DE LOS LIBERTADORES, EN BOGOTÁ D.C.</t>
  </si>
  <si>
    <t>MAB INGENIERIA DE VALOR S.A.</t>
  </si>
  <si>
    <t>PROCESOS DE SELECCIÓN ADJUDICADOS ABRIL</t>
  </si>
  <si>
    <t>IDU-SAMC-DTAF-002-2021</t>
  </si>
  <si>
    <t>CONTRATAR LOS SERVICIOS DE MANTENIMIENTO Y PERSONALIZACIÓN PARA LOS SISTEMAS DE INFORMACIÓN IMPLEMENTADOS EN PLATAFORMA DELPHI, JAVA Y PHP, DE ACUERDO CON LAS ESPECIFICACIONES TÉCNICAS SEÑALADAS</t>
  </si>
  <si>
    <t>IDU-CMA-SGDU-001-2021</t>
  </si>
  <si>
    <t xml:space="preserve">INTERVENTORÍA TÉCNICA,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 </t>
  </si>
  <si>
    <t>IDU-SAMC-DTAF-003-2021</t>
  </si>
  <si>
    <t>SERVICIOS DE ORGANIZACIÓN, ADMINISTRACIÓN, EJECUCIÓN Y DEMÁS ACCIONES NECESARIAS PARA LA REALIZACIÓN DE EVENTOS Y REUNIONES QUE REQUIERA EL IDU.</t>
  </si>
  <si>
    <t>IDU-SASI-DTAF-003-2021</t>
  </si>
  <si>
    <t>RENOVAR EL SOPORTE Y LA GARANTÍA DEL SOFTWARE ESPECIALIZADO VARONIS</t>
  </si>
  <si>
    <t>IDU-MC10%-DTAF-005-2021</t>
  </si>
  <si>
    <t>PRESTAR EL SERVICIO DE MANTENIMIENTO AL CABLEADO ESTRUCTURADO DE LAS INSTALACIONES DEL INSTITUTO DE DESARROLLO URBANO - IDU</t>
  </si>
  <si>
    <t>IDU-SASI-DTAF-002-2021</t>
  </si>
  <si>
    <t>PRESTAR LOS SERVICIOS DE SOPORTE TÉCNICO ESPECIALIZADO DE LOS PRODUCTOS ORACLE INSTALADOS ACTUALMENTE EN EL INSTITUTO DE DESARROLLO URBANO – IDU</t>
  </si>
  <si>
    <t>IDU-SAMC-DTC-001-2021</t>
  </si>
  <si>
    <t>CONSTRUCCIÓN DE LAS OBRAS DE RECUPERACIÓN, ESTABILIZACIÓN Y OBRAS COMPLEMENTARIAS POR LA PÉRDIDA DE LA BANCA EN EL KM 4+350 CARRERA 15 ESTE CON CALLE 80 SUR DE LA AVENIDA CIRCUNVALAR DE ORIENTE, EN LA LOCALIDAD DE USME, EN BOGOTÁ, D.C</t>
  </si>
  <si>
    <t>IDU-CMA-SGDU-008-2021</t>
  </si>
  <si>
    <t xml:space="preserve">ANALIZAR SI LOS DISEÑOS DE LAS ESTACIONES DE LA EXTENSIÓN DE LA TRONCAL CARACAS (DANUBIO Y MOLINOS) CUMPLEN CON UNA NORMA DE SEGURIDAD HUMANA Y PROTECCIÓN CONTRA INCENDIOS L&amp;FS INTERNACIONALMENTE ACEPTADA Y REALIZAR UNA EVALUACIÓN BASADA EN RIESGOS PARA LAS ESTACIONES CONSTRUIDAS EN EL SISTEMA TRANSMICABLE </t>
  </si>
  <si>
    <t>IDU-CMA-SGDU-050-2020</t>
  </si>
  <si>
    <t>ELABORACIÓN DE LOS ESTUDIOS Y DISEÑOS, PARA EL CORREDOR VERDE DE LA CARRERA 7 DESDE LA CALLE 26 HASTA LA CALLE 32, RAMAL DE LA CARRERA 6 DESDE LA CARRERA 7 HASTA LA CALLE 27 Y ACTUALIZACIÓN, COMPLEMENTACIÓN Y AJUSTES DE LOS ESTUDIOS Y DISEÑOS EXISTENTES DE LA CONEXIÓN OPERACIONAL CALLE 26 Y DEMÁS OBRAS COMPLEMENTARIAS, EN BOGOTÁ D.C.</t>
  </si>
  <si>
    <t>IDU-CMA-SGDU-048-2020</t>
  </si>
  <si>
    <t>ACTUALIZACIÓN, COMPLEMENTACIÓN, AJUSTES DE LOS ESTUDIOS Y DISEÑOS EXISTENTES, Y/O ELABORACIÓN DE LOS ESTUDIOS Y DISEÑOS, PARA EL CORREDOR VERDE DE LA CARRERA 7 DESDE LA CALLE 32 HASTA LA CALLE 93A, RAMAL DE LA CALLE 72 ENTRE CARRERA 7 Y CARRERA 13 Y DEMÁS OBRAS COMPLEMENTARIAS, EN BOGOTÁ D.C.</t>
  </si>
  <si>
    <t>IDU-CMA-SGDU-049-2020</t>
  </si>
  <si>
    <t>ACTUALIZACIÓN, COMPLEMENTACIÓN, AJUSTES DE LOS ESTUDIOS Y DISEÑOS EXISTENTES, Y/O ELABORACIÓN DE LOS ESTUDIOS Y DISEÑOS, PARA EL CORREDOR VERDE DE LA CARRERA 7 DESDE LA CALLE 93A HASTA LA CALLE 200, PATIO PORTAL CALLE 200, CONEXIONES OPERACIONALES CALLE 100, CALLE 170 Y DEMÁS OBRAS COMPLEMENTARIAS, EN BOGOTÁ D.C.</t>
  </si>
  <si>
    <t>IDU-SAMC-DTAF-004-2021</t>
  </si>
  <si>
    <t>PRESTAR EL SERVICIO DE PRUEBAS DE HACKING ÉTICO A LA INFRAESTRUCTURA TECNOLÓGICA, Y DE INGENIERÍA SOCIAL AL PERSONAL DEL INSTITUTO DE DESARROLLO URBANO - IDU</t>
  </si>
  <si>
    <t>IDU-MC10%-DTAF-006-2021</t>
  </si>
  <si>
    <t xml:space="preserve">PRESTAR EL SERVICIO DE MANTENIMIENTO PREVENTIVO Y CORRECTIVO DE UPS´s CON SUMINISTRO DE INSUMOS Y/O PARTES </t>
  </si>
  <si>
    <t xml:space="preserve">TODOSISTEMAS SOLUCIONES DE TECNOLOGIA DE INFORMACION SAS </t>
  </si>
  <si>
    <t>CONSORCIO DEMOLICIÓN INGENIEROS (BALER INGENIERÍA SAS; CLEMENTE ALFREDO BUITRAGO AMARILLO)</t>
  </si>
  <si>
    <t>UT A&amp;E 2021 (ESPECIALISTAS EN EVENTOS S.A.S; EXCURSIONES AMISTAD S.A.S. Y/O ADESCUBRIR TRAVEL &amp; ADVENTURE S.A.S)</t>
  </si>
  <si>
    <t>GLOBAL TECHNOLOGY SERVICES GTS S.A.</t>
  </si>
  <si>
    <t>COMERCIALIZADORA SOLUCIONES INTELIGENTES SAS</t>
  </si>
  <si>
    <t>UNION TEMPORAL SOPORTE ESPECIALIZADO 2021  (DB SYSTEM S.A.S; NEPHIX SOLUCIONES INTEGRALES)</t>
  </si>
  <si>
    <t>URIBE ARQUITECTOS CONSTRUCTORES UAC S.A.S.</t>
  </si>
  <si>
    <t>AGNIS S.A.S.</t>
  </si>
  <si>
    <t>CONSORCIO CORREDOR VERDE SEPTIMA (SEG GEOTECNIA Y CONTROL DE CALIDAD S.A.S.; SERINCO COLOMBIA; PEYCO COLOMBIA)</t>
  </si>
  <si>
    <t>CONSORCIO CORREDOR VIAL VP (VELNEC S.A.;  PROGIN COLOMBIA)</t>
  </si>
  <si>
    <t>CONSORCIO CPS-GOC 2021 (CPS INFRAESTRUCTURAS MOVILIDAD Y MEDIOAMBIENTE SL SUCURSAL COLOMBIA; GOC INGENIERIA SAS)</t>
  </si>
  <si>
    <t>ALINA TECH SAS</t>
  </si>
  <si>
    <t>SUBE INGENIERÍA S.A.S.</t>
  </si>
  <si>
    <t>PROCESOS DE SELECCIÓN ADJUDICADOS MAYO</t>
  </si>
  <si>
    <t>IDU-CMA-SGDU-010-2021</t>
  </si>
  <si>
    <t>ESTIMACIÓN DE DEMANDA POTENCIAL DEL TRANSPORTE Y EL RECAUDO ESPERADO PARA LOS DIFERENTES PROYECTOS DEL BORDE OCCIDENTAL Y SABANA DE OCCIDENTE</t>
  </si>
  <si>
    <t>STEER DAVIES &amp; GLEAVE LIMITED SUCURSAL COLOMBIA</t>
  </si>
  <si>
    <t>IDU-MC10%-DTAF-007-2021</t>
  </si>
  <si>
    <t>SUMINISTRAR A PRECIOS UNITARIOS FIJOS Y A MONTO AGOTABLE MATERIALES PARA ADECUACIONES Y/O EL MANTENIMIENTO LOCATIVO DE LAS SEDES DONDE FUNCIONA EL INSTITUTO DE DESARROLLO URBANO – IDU</t>
  </si>
  <si>
    <t>COMERCIALIZADORA ELECTROCON SAS.</t>
  </si>
  <si>
    <t>IDU-MC10%-DTAF-009-2021</t>
  </si>
  <si>
    <t>PRESTAR LOS SERVICIOS DE SOPORTE Y ACTUALIZACIÓN DEL SOFTWARE MEGA-HOPEX DE REPOSITORIO PARA LA ARQUITECTURA EMPRESARIAL DEL INSTITUTO</t>
  </si>
  <si>
    <t>GROW DATA SAS.</t>
  </si>
  <si>
    <t>IDU-MC10%-SGGC-004-2021</t>
  </si>
  <si>
    <t>SERVICIO DE MONITOREO DE LA INFORMACIÓN QUE SE PUBLICA EN LOS DIFERENTES MEDIOS DE COMUNICACIÓN, RELACIONADA CON LA ENTIDAD Y EN GENERAL DEL SECTOR MOVILIDAD-ADMINISTRACIÓN DISTRITAL</t>
  </si>
  <si>
    <t>GLOBALNEWS GROUP COLOMBIA SAS</t>
  </si>
  <si>
    <t>IDU-CMA-DTC-009-2021</t>
  </si>
  <si>
    <t>INTERVENTORÍA INTEGRAL A LA CONSTRUCCIÓN DE LAS OBRAS DE RECUPERACIÓN, ESTABILIZACIÓN Y OBRAS COMPLEMENTARIAS POR LA PÉRDIDA DE LA BANCA EN EL KM 4+350 CARRERA 15 ESTE CON CALLE 80 SUR DE LA AVENIDA CIRCUNVALAR DE ORIENTE, EN LA LOCALIDAD DE USME, EN BOGOTÁ, D.C.</t>
  </si>
  <si>
    <t>ORGANIZACION VICAN S.A.S.</t>
  </si>
  <si>
    <t>IDU-SASI-DTAF-005-2021</t>
  </si>
  <si>
    <t>ADQUISICIÓN, INSTALACIÓN Y CONFIGURACIÓN DE UNA SOLUCIÓN TECNOLÓGICA PARA LA DETECCIÓN Y RESPUESTA A AMENAZAS MEDIANTE LA AUTOMATIZACIÓN DE LAS TAREAS RUTINARIAS DE SEGURIDAD – SOAR</t>
  </si>
  <si>
    <t>WEXLER SAS</t>
  </si>
  <si>
    <t>IDU-SASI-DTAF-006-2021</t>
  </si>
  <si>
    <t>ADQUIRIR LA AMPLIACIÓN DEL ENTORNO DE ALMACENAMIENTO DIGITAL ESCALABLE DE INFORMACIÓN SAN / NAS</t>
  </si>
  <si>
    <t>IDU-LP-SGDU-001-2021</t>
  </si>
  <si>
    <t>DEMOLICIÓN, LIMPIEZA, CERRAMIENTO Y MANTENIMIENTO DE PREDIOS ADQUIRIDOS POR EL INSTITUTO DE DESARROLLO URBANO – IDU, PARA LA EJECUCIÓN DE LAS TRONCALES ALIMENTADORAS AVENIDA 68 Y AVENIDA CIUDAD DE CALI, EN BOGOTÁ D.C.</t>
  </si>
  <si>
    <t>CONSORCIO INFRADEMOL TRONCALES (YAMILL MONTENEGRO CALDERÓN; INFRAESTRUCTURA NACIONAL LTDA)</t>
  </si>
  <si>
    <t>IDU-MC10%-DTAF-011-2021</t>
  </si>
  <si>
    <t>ADQUIRIR A PRECIOS UNITARIOS Y A MONTO AGOTABLE CHALECOS PARA LA IDENTIFICACIÓN DEL PERSONAL QUE DESEMPEÑA ACTIVIDADES DE COORDINADORES DE EVACUACIÓN, COMITÉ COPASST, CONDUCTORES Y PERSONAL DE MANTENIMIENTO DEL INSTITUTO DE DESARROLLO URBANO - IDU</t>
  </si>
  <si>
    <t>FEC Suministros y Servicios SAS</t>
  </si>
  <si>
    <t>IDU-CMA-SGDU-014-2021</t>
  </si>
  <si>
    <t>INTERVENTORIA INTEGRAL A LA ACTUALIZACIÓN, COMPLEMENTACIÓN, AJUSTES DE LOS ESTUDIOS Y DISEÑOS EXISTENTES, Y/O ELABORACIÓN DE LOS ESTUDIOS Y DISEÑOS, PARA EL CORREDOR VERDE DE LA CARRERA 7 DESDE LA CALLE 32 HASTA LA CALLE 93A, RAMAL DE LA CALLE 72 ENTRE CARRERA 7 Y CARRERA 13 Y DEMÁS OBRAS COMPLEMENTARIAS, EN BOGOTÁ D.C.</t>
  </si>
  <si>
    <t>CONSORCIO CORREDOR VERDE AID (ALEPH INGENIERÍA Y CONSULTORÍA SAS; INGENIEROS CONSULTORES S.A.-INCOL S.A.; DPC INGENIEROS SAS)</t>
  </si>
  <si>
    <t>IDU-CMA-SGDU-015-2021</t>
  </si>
  <si>
    <t>INTERVENTORÍA INTEGRAL A LA ACTUALIZACIÓN, COMPLEMENTACIÓN, AJUSTES DE LOS ESTUDIOS Y DISEÑOS EXISTENTES, Y/O ELABORACIÓN DE LOS ESTUDIOS Y DISEÑOS, PARA EL CORREDOR VERDE DE LA CARRERA 7 DESDE LA CALLE 93A HASTA LA CALLE 200, PATIO PORTAL CALLE 200, CONEXIONES OPERACIONALES CALLE 100, CALLE 170 Y DEMÁS OBRAS COMPLEMENTARIAS, EN BOGOTÁ D.C.</t>
  </si>
  <si>
    <t>CONSORCIO PROYECTOS AIRCPT 2021 (COMPAÑIA DE PROYECTOS TECNICOS CPT S.A.; AIRTIFICIAL INTELLIGENCE STRUCTURES SA SUCURSAL EN COLOMBIA)</t>
  </si>
  <si>
    <t>IDU-CMA-SGDU-013-2021</t>
  </si>
  <si>
    <t xml:space="preserve">INTERVENTORIA INTEGRAL A LA ELABORACIÓN DE LOS ESTUDIOS Y DISEÑOS, PARA EL CORREDOR VERDE DE LA CARRERA 7 DESDE LA CALLE 26 HASTA LA CALLE 32, RAMAL DE LA CARRERA 6 DESDE LA CARRERA 7 HASTA LA CALLE 27 Y ACTUALIZACIÓN, COMPLEMENTACIÓN Y AJUSTES DE LOS ESTUDIOS Y DISEÑOS EXISTENTES DE LA CONEXIÓN OPERACIONAL CALLE 26 Y DEMÁS OBRAS COMPLEMENTARIAS, EN BOGOTÁ D.C </t>
  </si>
  <si>
    <t>CONSORCIO CORREDOR VERDE (GERMAN ALFREDO BAZZANI PRADERE; ARQUITECTURA Y URBANISMO SXXI SAS)</t>
  </si>
  <si>
    <t>IDU-LP-SGGC-005-2021</t>
  </si>
  <si>
    <t>CONTRATAR EL PROGRAMA DE SEGUROS QUE AMPARE LOS INTERESES PATRIMONIALES ACTUALES Y FUTUROS, ASÍ COMO LOS BIENES DE PROPIEDAD DEL INSTITUTO DE DESARROLLO URBANO - IDU, QUE ESTÉN BAJO SU RESPONSABILIDAD Y CUSTODIA Y AQUELLOS QUE SEAN ADQUIRIDOS PARA DESARROLLAR LAS FUNCIONES INHERENTES A SU ACTIVIDAD, DE ACUERDO CON LAS CONDICIONES CONTENIDAS EN EL PLIEGO</t>
  </si>
  <si>
    <t xml:space="preserve"> G1: DESIERTO
G3: Unión Temporal - La Previsora S.A. – Axa Colpatria Seguros S.A. y Mapfre Seguros Generales de Colombia S.A.
G4: Unión Temporal - La Previsora S.A. – Axa Colpatria Seguros S.A. y Mapfre Seguros Generales de Colombia S.A.
G5: Unión Temporal - La Previsora S.A. – Axa Colpatria Seguros S.A. y Mapfre Seguros Generales de Colombia S.A.</t>
  </si>
  <si>
    <t>IDU-LP-SGDU-003-2021</t>
  </si>
  <si>
    <t>PRESTACIÓN DEL SERVICIO DE VIGILANCIA Y SEGURIDAD PRIVADA EN LA MODALIDAD DE VIGILANCIA MÓVIL, PARA LOS PREDIOS ADQUIRIDOS POR EL INSTITUTO DE DESARROLLO URBANO – IDU, PARA LA EJECUCIÓN DE PROYECTOS VIALES Y DE ESPACIO PÚBLICO QUE SE ENCUENTRAN EN ADMINISTRACIÓN A CARGO DE LA DIRECCIÓN TÉCNICA DE PREDIOS – PROYECTOS VARIOS, EN BOGOTÁ D.C.</t>
  </si>
  <si>
    <t xml:space="preserve">COLVISEG COLOMBIANA DE VIGILANCIA Y SEGURIDAD LIMITADA
</t>
  </si>
  <si>
    <t>IDU-SASI-DTAF-008-2021</t>
  </si>
  <si>
    <t>PRESTAR LOS SERVICIOS DE CUSTODIA, COMPENSACIÓN, LIQUIDACIÓN DE OPERACIONES Y ADMINISTRACIÓN DE DERECHOS PATRIMONIALES DE LOS VALORES QUE CONFORMAN EL PORTAFOLIO DE INVERSIONES DEL INSTITUTO DE DESARROLLO URBANO, EN LAS CONDICIONES ESTABLECIDAS EN EL DECRETO 2555 DE 2010, “POR EL CUAL SE RECOGEN Y EXPIDEN LAS NORMAS EN MATERIA DEL SECTOR FINANCIERO, ASEGURADOR Y DEL MERCADO DE VALORES Y SE DICTAN OTRAS DISPOSICIONES”</t>
  </si>
  <si>
    <t>SANTANDER CACEIS COLOMBIA SA. SOCIEDAD
FIDUCIARIA</t>
  </si>
  <si>
    <t>G1: DESIERTO
G2: $ 5.234.060.927
G3: $ 1.155.168.806
G4: $ 1.379.523.200
G5: $ 113.902.834</t>
  </si>
  <si>
    <t>PROCESOS DE SELECCIÓN ADJUDICADOS JUNIO</t>
  </si>
  <si>
    <t>PROCESOS DE SELECCIÓN ADJUDICADOS JULIO</t>
  </si>
  <si>
    <t>IDU-LP-SGDU-002-2021</t>
  </si>
  <si>
    <t>DEMOLICIÓN, LIMPIEZA, CERRAMIENTO Y MANTENIMIENTO DE PREDIOS ADQUIRIDOS POR EL INSTITUTO DE DESARROLLO URBANO – IDU, PARA LA EJECUCIÓN DEL PROYECTO DE LA PRIMERA LÍNEA DE METRO PARA BOGOTÁ D.C.</t>
  </si>
  <si>
    <t>UNION TEMPORAL DEMOLER 016 (GESTION VIAL INTEGRAL SAS; PYV INGENIERIA SAS)</t>
  </si>
  <si>
    <t>IDU-SASI-SGGC-007-2021</t>
  </si>
  <si>
    <t>ADQUISICIÓN DE LA RENOVACIÓN, ACTUALIZACIÓN, SOPORTE Y MANTENIMIENTO DEL LICENCIAMIENTO PARA LA PLATAFORMA DE SEGURIDAD DEL IDU</t>
  </si>
  <si>
    <t>IDU-SASI-DTAF-004-2021</t>
  </si>
  <si>
    <t>PRESTAR EL SERVICIO DE TRANSPORTE TERRESTRE AUTOMOTOR ESPECIAL, INCLUIDOS TODOS LOS GASTOS INHERENTES AL MISMO, PARA LA EJECUCIÓN DE LOS PROYECTOS DE INFRAESTRUCTURA DE LOS SISTEMAS DE MOVILIDAD Y DE ESPACIO PÚBLICO ADELANTADOS POR LA DIRECCIÓN TÉCNICA DE PREDIOS</t>
  </si>
  <si>
    <t xml:space="preserve">SERVICIO ESPECIAL DE TRANSPORTE ESCOLAR Y DE TURISMO S.A.S SETCOLTUR S.A.S. </t>
  </si>
  <si>
    <t>IDU-CMA-SGDU-012-2021</t>
  </si>
  <si>
    <t>REALIZAR EL LEVANTAMIENTO E INVESTIGACIÓN DE REDES ELÉCTRICAS, TELECOMUNICACIONES, TELEMÁTICAS Y DE GAS NATURAL REQUERIDA PARA LA INFRAESTRUCTURA EXISTENTE EN EL ÁREA DE INTERVENCIÓN DEL ALCANCE DE LOS PROYECTOS A CARGO DEL INSTITUTO DE DESARROLLO URBANO - IDU EN LA CIUDAD DE BOGOTÁ D.C.</t>
  </si>
  <si>
    <t xml:space="preserve">SOLUCIONES GEOESPACIALES S.A.S. </t>
  </si>
  <si>
    <t>IDU-SAMC-SGDU-006-2021</t>
  </si>
  <si>
    <t>ADELANTAR LA TOMA DE INFORMACIÓN DE CAMPO MEDIANTE VIDEO Y DIGITACIÓN DE INFORMACIÓN, RELACIONADA CON EL VOLUMEN DEL TRÁNSITO DE VEHÍCULOS, CICLISTAS Y PEATONES PARA LOS PROYECTOS A CARGO DEL INSTITUTO DE DESARROLLO URBANO EN LA CIUDAD DE BOGOTA D.C.</t>
  </si>
  <si>
    <t>CORPORACION INTEGRAL PARA EL DESARROLLO DE LAS REGIONES - COINDERE</t>
  </si>
  <si>
    <t>IDU-CMA-SGDU-003-2021</t>
  </si>
  <si>
    <t>INTERVENTORÍA TÉCNICA, ADMINISTRATIVA, FINANCIERA, LEGAL, SOCIAL Y SST – SGA PARA LA DEMOLICIÓN, LIMPIEZA, CERRAMIENTO Y MANTENIMIENTO DE PREDIOS ADQUIRIDOS POR EL INSTITUTO DE DESARROLLO URBANO – IDU, PARA LA EJECUCIÓN DE LAS TRONCALES ALIMENTADORAS AVENIDA 68 Y AVENIDA CIUDAD DE CALI, EN BOGOTÁ D.C.</t>
  </si>
  <si>
    <t>CONSORCIO INTERVIAL URBANO (IAR PROYECTOS SAS y BATEMAN INGENIERIA SAS)</t>
  </si>
  <si>
    <t>IDU-SA-SGGC-001-2021</t>
  </si>
  <si>
    <t>CONTRATAR EL PROGRAMA DE SEGUROS QUE AMPARE LOS INTERESES PATRIMONIALES ACTUALES Y FUTUROS, ASÍ COMO LOS BIENES DE PROPIEDAD DEL INSTITUTO DE DESARROLLO URBANO, QUE ESTÉN BAJO SU RESPONSABILIDAD Y CUSTODIA Y AQUELLOS QUE SEAN ADQUIRIDOS PARA DESARROLLAR LAS FUNCIONES INHERENTES A SU ACTIVIDAD, DE ACUERDO CON LAS CONDICIONES CONTENIDAS EN EL PLIEGO</t>
  </si>
  <si>
    <t>UNIÓN TEMPORAL- SBS – CHUBB – PREVISORA – AXA – HDI (SBS SEGUROS COLOMBIA S.A; CHUBB SEGUROS COLOMBIA S.A.; LA PREVISORA S.A. COMPAÑÍA DE SEGUROS; AXA COLPATRIA SEGUROS S.A; HDI SEGUROS S.A)</t>
  </si>
  <si>
    <t>IDU-MC10%-DTAF-012-2021</t>
  </si>
  <si>
    <t>PRESTAR EL SERVICIO DE MANTENIMIENTO, RECARGA DE EXTINTORES, SUMINISTRO DE EXTINTORES Y DEMÁS ELEMENTOS COMPLEMENTARIOS, PARA LAS SEDES Y VEHÍCULOS DEL IDU</t>
  </si>
  <si>
    <t>PROCOLDEXT S.A.S</t>
  </si>
  <si>
    <t>IDU-MC10%-DTAF-014-2021</t>
  </si>
  <si>
    <t>REALIZAR EL MANTENIMIENTO PREVENTIVO Y CORRECTIVO DE LAS PLANTAS ELÉCTRICAS DE EMERGENCIA UBICADAS EN LAS SEDES DEL IDU, INCLUIDO EL SUMINISTRO DE INSUMOS Y REPUESTOS</t>
  </si>
  <si>
    <t>ABSICOL S.A.S.</t>
  </si>
  <si>
    <t>IDU-SASI-DTAF-011-2021</t>
  </si>
  <si>
    <t>RENOVACIÓN DEL SOPORTE Y GARANTÍA DE LOS EQUIPOS BIG-IP F5 Y ADQUISICIÓN DE UN NUEVO BLADE PARA EL INSTITUTO DE DESARROLLO URBANO</t>
  </si>
  <si>
    <t xml:space="preserve">GLOBAL TECHNOLOGY SERVICES GTS S.A </t>
  </si>
  <si>
    <t>IDU-CMA-SGDU-002-2021</t>
  </si>
  <si>
    <t>INTERVENTORÍA TÉCNICA, ADMINISTRATIVA, FINANCIERA, LEGAL, SOCIAL Y SSTSGA PARA LA DEMOLICIÓN, LIMPIEZA, CERRAMIENTO Y MANTENIMIENTO DE PREDIOS ADQUIRIDOS POR EL INSTITUTO DE DESARROLLO URBANO – IDU, PARA LA EJECUCIÓN DEL PROYECTO DE LA PRIMERA LÍNEA DE METRO PARA BOGOTÁ D.C.</t>
  </si>
  <si>
    <t>VELNEC S.A.</t>
  </si>
  <si>
    <t>PROCESOS DE SELECCIÓN ADJUDICADOS AGOSTO</t>
  </si>
  <si>
    <t>IDU-MC10%-DTAF-013-2021</t>
  </si>
  <si>
    <t>PRESTAR EL SERVICIO DE MANTENIMIENTO PREVENTIVO Y CORRECTIVO CON SUMINISTRO DE REPUESTOS Y ASISTENCIA TÉCNICA DE EMERGENCIA A LOS EQUIPOS DE BOMBEO DE AGUA POTABLE Y RESIDUAL, ASÍ COMO EL MANTENIMIENTO, LAVADO Y DESINFECCIÓN DE DOS TANQUES DE AGUA POTABLE, PARA LA SEDE IDU UBICADA EN LA CALLE 22 N° 6-27 DE BOGOTÁ D.C.</t>
  </si>
  <si>
    <t>GPS ELECTRONICS LTDA</t>
  </si>
  <si>
    <t>IDU-SASI-DTAF-009-2021</t>
  </si>
  <si>
    <t>COMPRA, INSTALACIÓN, CONFIGURACIÓN Y PUESTA EN FUNCIONAMIENTO DE SISTEMAS DE VIDEOCONFERENCIA Y ADMINISTRACIÓN MULTIMEDIA PARA LAS SALAS DE JUNTAS, SALA DE DIRECCIÓN Y AUDITORIO DEL INSTITUTO DE DESARROLLO URBANO</t>
  </si>
  <si>
    <t>APICOM S.A.S</t>
  </si>
  <si>
    <t>IDU-LP-SGGC-007-2021</t>
  </si>
  <si>
    <t>PRESTACIÓN DE SERVICIOS PARA LA ORGANIZACIÓN DE ARCHIVOS DE GESTIÓN Y ATENCIÓN DE LOS USUARIOS DE ARCHIVO DEL INSTITUTO DE DESARROLLO URBANO – IDU</t>
  </si>
  <si>
    <t>DOCUMENTOS INTELIGENTES S.A.S</t>
  </si>
  <si>
    <t>PROCESOS DE SELECCIÓN ADJUDICADOS SEPTIEMBRE</t>
  </si>
  <si>
    <t>IDU-SASI-DTAF-013-2021</t>
  </si>
  <si>
    <t>IDU-LP-SGGC-011-2021</t>
  </si>
  <si>
    <t>IDU-SASI-SGGC-012-2021</t>
  </si>
  <si>
    <t>IDU-MC10%-DTAF-018-2021</t>
  </si>
  <si>
    <t>IDU-CMA-SGDU-021-2021</t>
  </si>
  <si>
    <t>IDU-CMA-SGGC-018-2021</t>
  </si>
  <si>
    <t>IDU-MC10%-DTAF-017-2021</t>
  </si>
  <si>
    <t>IDU-MC10%-SGGC-019-2021</t>
  </si>
  <si>
    <t>RENOVAR EL SOPORTE Y GARANTÍAS PARA LOS PRODUCTOS HPE, DEFINIDOS COMO COMPONENTES DE RED LAN, WIFI, ANÁLISIS DE TRÁFICO, IMC Y NAC</t>
  </si>
  <si>
    <t>PRESTAR EL SERVICIO INTEGRAL DE VIGILANCIA Y SEGURIDAD PRIVADA PARA SALVAGUARDAR LOS BIENES DEL IDU Y/O AQUELLOS QUE SE ENCUENTREN A SU CARGO Y DEBA CUSTODIAR EN BOGOTÁ. D.C.</t>
  </si>
  <si>
    <t>PRESTAR EL SERVICIO DE ALMACENAMIENTO Y CUSTODIA DE ARCHIVOS Y MEDIOS MAGNÉTICOS DEL IDU EN EL MARCO DEL FORTALECIMIENTO DE LA GESTIÓN DOCUMENTAL</t>
  </si>
  <si>
    <t>ADQUISICIÓN DE UNA NUEVA SOLUCIÓN DE TURNOS DIGITALES PARA EL INSTITUTO DE DESARROLLO URBANO – IDU</t>
  </si>
  <si>
    <t>ESTUDIOS Y DISEÑOS DE LOS ACCESOS VIALES MARÍA PAZ – CORABASTOS: AV. DE LOS MUISCAS ENTRE AV. CIUDAD DE CALI Y AV. DE LAS AMÉRICAS, INCLUYENDO LA INTERSECCIÓN A DESNIVEL A LA ALTURA DE LA AV. DE LAS AMÉRICAS CON AV. AGOBERTO MEJÍA Y LA RECONFIGURACIÓN DE RETORNOS, ASÍ COMO LA AV. AGOBERTO MEJÍA ENTRE LA INTERSECCIÓN CON LA AV. DE LAS AMÉRICAS Y LA AV. MANUEL CEPEDA, EN BOGOTÁ D.C.</t>
  </si>
  <si>
    <t>PRESTAR LOS SERVICIOS DE CONSULTORÍA DE ARQUITECTURA EMPRESARIAL INTEGRAL PARA FORTALECER LAS CAPACIDADES DE ANÁLISIS Y DISEÑO DE LOS SISTEMAS DE INFORMACIÓN, MEJORANDO LOS SERVICIOS INSTITUCIONALES A TRAVÉS DE LA GESTIÓN DE LOS PROCESOS ORGANIZACIONALES EN EL IDU.</t>
  </si>
  <si>
    <t>REALIZAR LA INSPECCIÓN ANUAL Y CERTIFICACIÓN DE LOS EQUIPOS PARA TRABAJO SEGURO EN ALTURAS PROPIEDAD DE LA ENTIDAD, ASÍ COMO DE LOS PUNTOS DE ANCLAJE FIJOS INSTALADOS EN LA SEDE IDU CALLE 22.</t>
  </si>
  <si>
    <t>PRESTAR LOS SERVICIOS PARA REALIZAR LA AUDITORÍA INTEGRADA DE RECERTIFICACIÓN EN ISO 9001:2015, ISO 14001:2015 E ISO 45001:2018</t>
  </si>
  <si>
    <t>TANDEM S.A.S.</t>
  </si>
  <si>
    <t>ATALAYA 1 SECURITY GROUP LTDA</t>
  </si>
  <si>
    <t>Proponente ganador: EYM INGENIERIA SAS</t>
  </si>
  <si>
    <t xml:space="preserve">CONSORCIO MARIA PAZ CORABASTOS SS (SONDEOS, ESTRUCTURAS Y GEOTECNIA SUCURSAL COLOMBIA; SERVICIOS DE INGENIERIA Y COMERCIALES S.A. SERINCO COLOMBIA) </t>
  </si>
  <si>
    <t>ERNST &amp; YOUNG S.A.S.</t>
  </si>
  <si>
    <t>VERTISUB COLOMBIA S.A.S</t>
  </si>
  <si>
    <t>BVQI COLOMBIA LTDA</t>
  </si>
  <si>
    <t>IDU-LP-DTC-008-2021</t>
  </si>
  <si>
    <t>IDU-SASI-DTAF-010-2021</t>
  </si>
  <si>
    <t>IDU-LP-DTC-009-2021</t>
  </si>
  <si>
    <t>IDU-CMA-SGDU-024-2021</t>
  </si>
  <si>
    <t>IDU-MC10%-DTAF-021-2021</t>
  </si>
  <si>
    <t>IDU-LP-SGI-013-2021</t>
  </si>
  <si>
    <t>IDU-MC10%-DTAF-020-2021</t>
  </si>
  <si>
    <t>IDU-MC10%-DTAF-022-2021</t>
  </si>
  <si>
    <t>IDU-CMA-DTC-020-2021</t>
  </si>
  <si>
    <t>IDU-CMA-DTC-026-2021</t>
  </si>
  <si>
    <t>IDU-LP-SGI-006-2021</t>
  </si>
  <si>
    <t>IDU-LP-SGI-010-2021</t>
  </si>
  <si>
    <t>CONSTRUCCIÓN DEL ANDÉN SUR DE LA CALLE 13 (AV. CENTENARIO) ENTRE LA TRANSVERSAL 71B Y LA CARRERA 71 D EN BOGOTÁ D.C.</t>
  </si>
  <si>
    <t>ADQUISICIÓN Y CONFIGURACIÓN DE EQUIPOS E INSUMOS PARA LA IMPLEMENTACIÓN DEL SISTEMA DE INVENTARIOS Y SEGURIDAD DE ACTIVOS FIJOS POR RADIOFRECUENCIA PARA EL INSTITUTO DE DESARROLLO URBANO</t>
  </si>
  <si>
    <t>CONSTRUCCIÓN DE LA MALLA VIAL, OBRAS DE ACCESIBILIDAD Y COMPLEMENTARIAS EN CUMPLIMIENTO DE LA ACCIÓN POPULAR 2013-00399 EN BOGOTA D.C.</t>
  </si>
  <si>
    <t>INTERVENTORIA INTEGRAL A LA ELABORACIÓN DE LOS ESTUDIOS Y DISEÑOS DE LOS ACCESOS VIALES MARÍA PAZ – CORABASTOS - AV. DE LOS MUISCAS ENTRE AV. CIUDAD DE CALI Y AV. DE LAS AMÉRICAS, INCLUYENDO LA INTERSECCIÓN A DESNIVEL A LA ALTURA DE LA AV. DE LAS AMÉRICAS CON AV. AGOBERTO MEJÍA Y LA RECONFIGURACIÓN DE RETORNOS, ASÍ COMO LA AV. AGOBERTO MEJÍA ENTRE LA INTERSECCIÓN CON LA AV. DE LAS AMÉRICAS Y LA AV. MANUEL CEPEDA, EN BOGOTÁ D.C.</t>
  </si>
  <si>
    <t>CONTRATAR UNA SUSCRIPCIÓN POR UN AÑO A UNA APLICACIÓN WEB CON CONTENIDO NORMATIVO, LEGISLATIVO Y JURISPRUDENCIAL PARA DAR SOPORTE EN EL DESARROLLO DE ACTIVIDADES DEL IDU</t>
  </si>
  <si>
    <t>EJECUTAR A PRECIOS UNITARIOS LAS OBRAS Y ACTIVIDADES NECESARIAS PARA LA CONSERVACIÓN DE LA MALLA VIAL ARTERIAL NO TRONCAL, EN LA CIUDAD DE BOGOTÁ D.C. GRUPOS 1, 2 Y 3</t>
  </si>
  <si>
    <t>ADQUISICIÓN DE CERTIFICADOS DIGITALES DE SITIOS SEGUROS SSL</t>
  </si>
  <si>
    <t>PRESTACIÓN DE SERVICIOS INTEGRALES CON INSUMOS REQUERIDOS PARA EL FOTOCOPIADO Y SUS ACTIVIDADES CONEXAS.</t>
  </si>
  <si>
    <t>INTERVENTORÍA INTEGRAL A LA CONSTRUCCIÓN DEL ANDÉN SUR DE LA CALLE 13 (AV. CENTENARIO) ENTRE LA TRANSVERSAL 71B Y LA CARRERA 71 D EN BOGOTÁ D.C.</t>
  </si>
  <si>
    <t>INTERVENTORÍA INTEGRAL A LA CONSTRUCCIÓN DE LA MALLA VIAL, OBRAS DE ACCESIBILIDAD Y COMPLEMENTARIAS EN CUMPLIMIENTO DE LA ACCIÓN POPULAR 2013-00399 EN BOGOTA D.C.</t>
  </si>
  <si>
    <t>CONSTRUCCIÓN PARA EL CENTRO FUNDACIONAL EN LA LOCALIDAD DE USAQUÉN EN LA CIUDAD DE BOGOTÁ, D.C</t>
  </si>
  <si>
    <t>EJECUTAR A PRECIOS UNITARIOS LAS OBRAS Y ACTIVIDADES NECESARIAS PARA LA CONSERVACIÓN DE LA MALLA VIAL ARTERIAL TRONCAL, EN LA CIUDAD DE BOGOTÁ D.C. GRUPOS 1, 2 y 3</t>
  </si>
  <si>
    <t>MAURICIO RAFAEL PAVA PINZÓN</t>
  </si>
  <si>
    <t>MACHINECTRONICS S.A.S.</t>
  </si>
  <si>
    <t xml:space="preserve">SERVICIOS DE INGENIERÍA Y CONSTRUCCIONES SIC S.A.S. </t>
  </si>
  <si>
    <t xml:space="preserve">CONSULTORES DE INGENIERIA UG21 SL SUCURSAL EN COLOMBIA </t>
  </si>
  <si>
    <t>RED JURISTAS S.A.S.</t>
  </si>
  <si>
    <t>G1: CONSORCIO GAMMA (JOSE GUILLERMO GALAN GOMEZ; VIAS Y CANALES SAS; GAMA INGENIEROS ARQUITECTOS SAS)
G2: CONSORCIO PROBOGOTA 13 (JMV INGENIEROS SAS; TECCIVIL SAS)
G3: CONSORCIO CTUPT 013 BOGOTÁ 2021 (PUENTES Y TORONES SAS; COMPAÑÍA DE TRABAJOS URBANOS SAS)</t>
  </si>
  <si>
    <t>G1: $ 45.340.809.899
G2: $41.104.436.934
G3: $ 41.670.996.759</t>
  </si>
  <si>
    <t>Gestión de Seguridad Electrónica</t>
  </si>
  <si>
    <t>SOLUTION COPY LTDA</t>
  </si>
  <si>
    <t>CONSORCIO CPS-CELQO (CELQO S.A.S.; CPS INFRAESTRUCTURA S.A.S.)</t>
  </si>
  <si>
    <t>GEOTECNIA Y CIMIENTOS INGEOCIM SOCIEDAD POR ACCIONES SIMPLIFICADA</t>
  </si>
  <si>
    <t>CONSORCIO RGH 2021 (Germán Torres Salgado; Héctor Henry cuadrado González; Rex Ingeniería S.A.)</t>
  </si>
  <si>
    <t>G1: CONSORCIO CC SOFAN 010 (CONSTRUCTORA CONCRETO S.A.; SOFAN INGENIERIA S.A.S)
G2: CONSORCIO VIAS POR BOGOTÁ IC (CIVILES MECANICOS ELECTRICOS INGENIEROS SAS; INGEOCHO SAS)
G3: CONSORCIO TONCAL ROCT (GERMAN TORRES SALGADO; HECTOR HENRY CUADRADO GONZALEZ; OINCO S.A.S.; REX INGENIRIA S.A.)</t>
  </si>
  <si>
    <t>G1: $41.310.427.316
G2: $ 44.232.339.529
G3: $42.412.637.743</t>
  </si>
  <si>
    <t>PROCESOS DE SELECCIÓN ADJUDICADOS OCTUBRE</t>
  </si>
  <si>
    <t>PROCESOS DE SELECCIÓN ADJUDICADOS NOVIEMBRE</t>
  </si>
  <si>
    <t>IDU-CMA-SGI-027-2021</t>
  </si>
  <si>
    <t>IDU-SASI-DTAF-015-2021</t>
  </si>
  <si>
    <t>IDU-LP-SGI-015-2021</t>
  </si>
  <si>
    <t>IDU-CMA-SGI-028-2021</t>
  </si>
  <si>
    <t>IDU-LP-SGI-012-2021</t>
  </si>
  <si>
    <t>IDU-CMA-SGI-030-2021</t>
  </si>
  <si>
    <t>IDU-LP-SGI-024-2021</t>
  </si>
  <si>
    <t>IDU-CMA-SGI-016-2021</t>
  </si>
  <si>
    <t>IDU-CMA-SGI-025-2021</t>
  </si>
  <si>
    <t>IDU-CMA-SGI-045-2021</t>
  </si>
  <si>
    <t>IDU-LP-SGI-026-2021</t>
  </si>
  <si>
    <t>IDU-CMA-SGI-040-2021</t>
  </si>
  <si>
    <t>IDU-LP-SGI-027-2021</t>
  </si>
  <si>
    <t>IDU-LP-SGI-022-2021</t>
  </si>
  <si>
    <t>IDU-CMA-SGI-041-2021</t>
  </si>
  <si>
    <t>IDU-CMA-SGI-023-2021</t>
  </si>
  <si>
    <t>IDU-LP-SGI-014-2021</t>
  </si>
  <si>
    <t>IDU-LP-SGDU-025-2021</t>
  </si>
  <si>
    <t>IDU-LP-SGI-021-2021</t>
  </si>
  <si>
    <t>IDU-CMA-SGDU-052-2021</t>
  </si>
  <si>
    <t>IDU-CMA-SGI-036-2021</t>
  </si>
  <si>
    <t>IDU-CMA-SGI-035-2021</t>
  </si>
  <si>
    <t>IDU-CMA-SGI-029-2021</t>
  </si>
  <si>
    <t>IDU-MC10%-DTAF-023-2021</t>
  </si>
  <si>
    <t>IDU-CMA-SGDU-032-2021</t>
  </si>
  <si>
    <t>IDU-CMA-SGDU-049-2021</t>
  </si>
  <si>
    <t>IDU-LP-SGI-019-2021</t>
  </si>
  <si>
    <t>IDU-CMA-SGDU-031-2021</t>
  </si>
  <si>
    <t>IDU-CMA-SGDU-033-2021</t>
  </si>
  <si>
    <t>IDU-CMA-SGDU-054-2021</t>
  </si>
  <si>
    <t>IDU-CMA-SGDU-057-2021</t>
  </si>
  <si>
    <t>IDU-MC10%-DTAF-024-2021</t>
  </si>
  <si>
    <t>IDU-SASI-DTAF-017-2021</t>
  </si>
  <si>
    <t>IDU-LP-SGDU-023-2021</t>
  </si>
  <si>
    <t>IDU-CMA-SGI-038-2021</t>
  </si>
  <si>
    <t>INTERVENTORÍA A LA EJECUCIÓN DE LAS OBRAS Y ACTIVIDADES NECESARIAS PARA LA CONSERVACIÓN DE LA MALLA VIAL ARTERIAL NO TRONCAL, EN LA CIUDAD DE BOGOTÁ D.C. GRUPOS 1, 2 Y 3</t>
  </si>
  <si>
    <t>CONTRATAR EL SUMINISTRO A PRECIOS FIJOS UNITARIOS Y A MONTO AGOTABLE, DE ELEMENTOS DE PAPELERÍA, ÚTILES DE OFICINA, INSUMOS PARA IMPRESIÓN Y DISPOSITIVOS DE ALMACENAMIENTO INFORMÁTICO, REQUERIDOS POR EL IDU, LOS CUALES NO SE ENCUENTRAN INCLUIDOS EN EL ACUERDO MARCO DE PRECIOS.</t>
  </si>
  <si>
    <t>CONSTRUCCIÓN PARA LA AMPLIACIÓN DEL PUENTE VEHICULAR UBICADO EN LA CALLE 153 POR AUTONORTE EN LA CIUDAD DE BOGOTÁ D.C.</t>
  </si>
  <si>
    <t>INTERVENTORÍA A LA EJECUCIÓN DE LAS OBRAS Y ACTIVIDADES NECESARIAS PARA LA CONSERVACIÓN DE LA MALLA VIAL RURAL, EN LA CIUDAD DE BOGOTÁ D.C. GRUPOS 1, 2 Y 3</t>
  </si>
  <si>
    <t>EJECUTAR A PRECIOS UNITARIOS LAS OBRAS Y ACTIVIDADES NECESARIAS PARA LA CONSERVACIÓN DE LA MALLA VIAL QUE SOPORTA LAS RUTAS DEL SISTEMA INTEGRADO DE TRANSPORTE PÚBLICO - SITP, EN LA CIUDAD DE BOGOTÁ D.C. GRUPOS 1, 2 y 3</t>
  </si>
  <si>
    <t>INTERVENTORÍA INTEGRAL A LA CONSTRUCCIÓN PARA LA AMPLIACIÓN DEL PUENTE VEHICULAR UBICADO EN LA CALLE 153 POR AUTONORTE EN LA CIUDAD DE BOGOTÁ D.C.</t>
  </si>
  <si>
    <t>CONSTRUCCIÓN DE LAS VÍAS Y ESPACIO PÚBLICO ASOCIADO A LAS ZONAS INDUSTRIALES DE MONTEVIDEO Y PUENTE ARANDA EN LA CIUDAD DE BOGOTÁ D.C. GRUPOS 1 Y 2</t>
  </si>
  <si>
    <t>INTERVENTORIA INTEGRAL PARA LA CONSTRUCCIÓN DEL CENTRO FUNDACIONAL EN LA LOCALIDAD DE USAQUÉN EN LA CIUDAD DE BOGOTÁ, D.C.</t>
  </si>
  <si>
    <t>INTERVENTORÍA A LA EJECUCIÓN DE LAS OBRAS Y ACTIVIDADES NECESARIAS PARA LA CONSERVACIÓN DE LA MALLA VIAL QUE SOPORTA LAS RUTAS DEL SISTEMA INTEGRADO DE TRANSPORTE PÚBLICO- SITP, EN LA CIUDAD DE BOGOTÁ D.C. GRUPOS 1, 2 Y 3</t>
  </si>
  <si>
    <t>INTERVENTORÍA INTEGRAL A LA CONSTRUCCIÓN DE LAS VÍAS Y ESPACIO PÚBLICO ASOCIADO A LAS ZONAS INDUSTRIALES DE MONTEVIDEO Y PUENTE ARANDA EN LA CIUDAD DE BOGOTÁ D.C. GRUPOS 1 Y 2</t>
  </si>
  <si>
    <t>CONSTRUCCIÓN CORREDOR VIAL AVENIDA JORGE URIBE BOTERO DESDE LA CALLE 134 HASTA LA CALLE 151 Y OBRAS COMPLEMENTARIAS EN BOGOTÁ D.C.</t>
  </si>
  <si>
    <t xml:space="preserve">INTERVENTORÍA INTEGRAL A LA CONSTRUCCIÓN CORREDOR VIAL AVENIDA JORGE URIBE BOTERO DESDE LA CALLE 134 HASTA LA CALLE 151 Y OBRAS COMPLEMENTARIAS EN BOGOTÁ D.C. </t>
  </si>
  <si>
    <t>CONSTRUCCIÓN DE LA AV. SANTA BÁRBARA (AK 19) DESDE LA CALLE 127 HASTA LA CALLE 134 Y DE LA AVENIDA CONTADOR (CALLE 134) DESDE LA AUTOPISTA NORTE HASTA CARRERA 15 Y OBRAS COMPLEMENTARIAS EN LA CIUDAD DE BOGOTÁ D.C.</t>
  </si>
  <si>
    <t>EJECUTAR A PRECIOS UNITARIOS LAS OBRAS Y ACTIVIDADES NECESARIAS PARA LA CONSERVACIÓN DE PUENTES VEHICULARES EN BOGOTÁ D.C., INCLUYE SUPERESTRUCTURA, SUBESTRUCTURA Y ACCESOS</t>
  </si>
  <si>
    <t>INTERVENTORÍA INTEGRAL A LA CONSTRUCCIÓN DE LA AV. SANTA BÁRBARA (AK 19) DESDE LA CALLE 127 HASTA LA CALLE 134 Y DE LA AVENIDA CONTADOR (CALLE 134) DESDE LA AUTOPISTA NORTE HASTA CARRERA 15 Y OBRAS COMPLEMENTARIAS EN LA CIUDAD DE BOGOTÁ D.C.</t>
  </si>
  <si>
    <t>INTERVENTORÍA A LA EJECUCIÓN A PRECIOS UNITARIOS DE LAS OBRAS Y ACTIVIDADES NECESARIAS PARA LA CONSERVACIÓN DE LA MALLA VIAL ARTERIAL TRONCAL, EN LA CIUDAD DE BOGOTÁ D.C., GRUPOS 1, 2 Y 3</t>
  </si>
  <si>
    <t>CONSTRUCCIÓN DE LA AVENIDA BOYACÁ (AK 72) DESDE LA AVENIDA SAN JOSÉ (AC 170) HASTA LA AVENIDA SAN ANTONIO (AC 183), INCLUYE LA INTERSECCIÓN CON CALLE 183 Y OBRAS COMPLEMENTARIAS EN BOGOTÁ D.C.</t>
  </si>
  <si>
    <t>ACTUALIZACION Y COMPLEMENTACIÓN DE LOS ESTUDIOS Y DISEÑOS Y CONSTRUCCIÓN DE MALLA VIAL Y OBRAS COMPLEMENTARIAS DE LA LOCALIDAD DE USME, EN LA CIUDAD DE BOGOTÁ D.C</t>
  </si>
  <si>
    <t>EJECUTAR A PRECIOS UNITARIOS LAS OBRAS Y ACTIVIDADES NECESARIAS PARA LA CONSERVACIÓN DE PUENTES PEATONALES EN BOGOTÁ D.C., INCLUYE SUPERESTRUCTURA, SUBESTRUCTURA Y ACCESOS.</t>
  </si>
  <si>
    <t>ESTUDIOS Y DISEÑOS DEL NUEVO CICLOPUENTE PEATONAL LOCALIZADO EN LA AVENIDA BOYACÁ CON CANAL SALITRE Y SU CONEXIÓN CON EL ESPACIO PÚBLICO EXISTENTE, EN BOGOTÁ D.C.</t>
  </si>
  <si>
    <t>INTERVENTORÍA A LA EJECUCIÓN DE LAS OBRAS Y ACTIVIDADES NECESARIAS PARA LA CONSERVACIÓN DE PUENTES PEATONALES EN BOGOTÁ D.C. INCLUYE SUPERESTRUCTURA, SUBESTRUCTURA Y ACCESOS</t>
  </si>
  <si>
    <t>INTERVENTORÍA A LA EJECUCIÓN DE LAS OBRAS Y ACTIVIDADES NECESARIAS PARA LA CONSERVACIÓN DE PUENTES VEHICULARES EN BOGOTÁ D.C., INCLUYE SUPERESTRUCTURA, SUBESTRUCTURA Y ACCESOS</t>
  </si>
  <si>
    <t>INTERVENTORÍA INTEGRAL A LA CONSTRUCCIÓN DE LA AVENIDA BOYACÁ (AK 72) DESDE LA AVENIDA SAN JOSÉ (AC 170) HASTA LA AVENIDA SAN ANTONIO (AC 183), INCLUYE LA INTERSECCIÓN CON CALLE 183 Y OBRAS COMPLEMENTARIAS EN BOGOTÁ D.C.</t>
  </si>
  <si>
    <t>REALIZAR EL MANTENIMIENTO Y ADECUACIONES DE LAS SEDES DEL IDU</t>
  </si>
  <si>
    <t>ELABORACIÓN DE LOS ESTUDIOS Y DISEÑOS PARA LA CONSTRUCCIÓN DE LA AVENIDA LAS VILLAS (AK 58) EN EL TRAMO COMPRENDIDO DE LA AVENIDA TRANSVERSAL DE SUBA (AC 147) A LA AVENIDA LA SIRENA (AC 153)</t>
  </si>
  <si>
    <t>INTERVENTORÍA INTEGRAL A LA ACTUALIZACION Y COMPLEMENTACIÓN DE LOS ESTUDIOS Y DISEÑOS Y CONSTRUCCIÓN DE MALLA VIAL Y OBRAS COMPLEMENTARIAS DE LA LOCALIDAD DE USME, EN LA CIUDAD DE BOGOTÁ D.C</t>
  </si>
  <si>
    <t>EJECUTAR A PRECIOS UNITARIOS LAS OBRAS Y ACTIVIDADES NECESARIAS PARA LA CONSERVACIÓN DE ESPACIO PÚBLICO Y CICLORUTAS EN BOGOTÁ D.C. GRUPOS 1, 2, 3, 4, 5 y 6</t>
  </si>
  <si>
    <t>REALIZAR EL LEVANTAMIENTO, PROCESAMIENTO Y ANÁLISIS DE INFORMACIÓN PARA LA ACTUALIZACIÓN DEL DIAGNÓSTICO Y ESTADO DE LA INFRAESTRUCTURA DE ESPACIO PÚBLICO Y CICLORRUTAS DE BOGOTÁ D.C., MEDIANTE LA EVALUACIÓN DE LOS PAVIMENTOS QUE LAS CONFORMAN, GRUPOS 1 Y 2.</t>
  </si>
  <si>
    <t xml:space="preserve">ESTUDIOS Y DISEÑOS DE LA AVENIDA CONSTITUCIÓN ENTRE LA AVENIDA DE LAS AMÉRICAS (AC 6) Y LA AVENIDA ALSACIA (AC 12) EN BOGOTÁ D.C. </t>
  </si>
  <si>
    <t>INTERVENTORÍA INTEGRAL PARA LA ELABORACIÓN DE LOS ESTUDIOS Y DISEÑOS PARA LA CONSTRUCCIÓN DE LA AVENIDA LAS VILLAS (AK 58) EN EL TRAMO COMPRENDIDO DE LA AVENIDA TRANSVERSAL DE SUBA (AC 147) A LA AVENIDA LA SIRENA (AC 153)</t>
  </si>
  <si>
    <t>INTERVENTORÍA INTEGRAL PARA LOS ESTUDIOS Y DISEÑOS DE LA AVENIDA CONSTITUCIÓN ENTRE LA AVENIDA DE LAS AMÉRICAS (AC 6) Y LA AVENIDA ALSACIA (AC 12) EN BOGOTÁ D.C.</t>
  </si>
  <si>
    <t>REALIZAR A PRECIO UNITARIOS FIJOS Y A MONTO AGOTABLE, EL MANTENIMIENTO DEL SITIO DE ALMACENAMIENTO TRANSITORIO DE PAVIMENTO ASFÁLTICO FRESADO (SATPAF).</t>
  </si>
  <si>
    <t>SERVICIO DE RECUPERACIÓN Y MIGRACIÓN DE MEDIOS DIGITALES, PROCESAMIENTO DE INFORMACIÓN DIGITAL, DIGITALIZACIÓN DE IMPRESOS Y CARGUE EN EL REPOSITORIO INSTITUCIONAL DSPACE</t>
  </si>
  <si>
    <t>ESTUDIOS, DISEÑOS Y CONSTRUCCIÓN DEL PUENTE PEATONAL UBICADO AL COSTADO SUR DE LA INTERSECCIÓN DE LA AVENIDA MEDELLÍN (CALLE 80) CON AVENIDA BOYACÁ (AK 72) Y SU CONEXIÓN CON EL ESPACIO PÚBLICO EXISTENTE, EN BOGOTÁ D.C.</t>
  </si>
  <si>
    <t>INTERVENTORÍA A LA EJECUCIÓN DE LAS OBRAS Y ACTIVIDADES NECESARIAS PARA LA CONSERVACIÓN DE ESPACIO PÚBLICO Y CICLORUTAS EN BOGOTÁ D.C. GRUPOS 1, 2, 3, 4, 5 Y 6</t>
  </si>
  <si>
    <t>G1: CONSORCIO SERVINC-PEB (SERVICIOS DE INGENIERÍA Y CONSTRUCCIÓN SAS; PAULO EMILIO BRAVO
CONSULTORES SAS)
G2: CONSORCIO MALLA VIAL SS (SEG GEOTECNIA Y CONTROL DE CALIDAD SAS; SERINCO COLOMBIA; SONDEOS, ESTRUCTURAS Y GEOTECNIA SUCURSAL COLOMBIA; PEYCO COLOMBIA; INGENIEROS MARE NOSTRUM COLOMBIA)
G3: CONSORCIO ECOSANTAFE 027 (ESTRUCTURADOR COLOMBIA SAS; RUTH ELENA TABARES ZULETA)</t>
  </si>
  <si>
    <t>G1: $ 5.487.545.092
G2: $ 5.513.948.216
G3: $ 5.513.948.216</t>
  </si>
  <si>
    <t>SERLE.COM S.A.S.</t>
  </si>
  <si>
    <t>CONSORCIO VIAL COLOMBIA 2021 (CSS
CONTRUCTORES S.A; CASS CONSTRUCTORES S.A.S; SOLARTE NACIONAL DE CONSTRUCCIONES S.A.S - SONACOL S.A.S)</t>
  </si>
  <si>
    <t>G1:  CONSORCIO 2021-INCOP (GEOTECNIA Y CIMIENTOS INGEOCIM SOCIEDAD POR ACCIONES SIMPLIFICADA
INGEOCIM S.A.S.; COPEBA S.A.S.)
G2: CONSORCIO INTERVIAS GAVING (GAVINCO INGENIEROS CONSULTORES S.A.S. ; ING INGENIERIA S.A.S.)
G3: HMV PROYECTOS S.A.S.</t>
  </si>
  <si>
    <t>G1: $ 3.518.213.111
G2: $ 2.308.632.683
G3: $ 2.308.632.683</t>
  </si>
  <si>
    <t>G1:  CONSORCIO ALIANZA VIAL SITP (YAMIL SABBAGH CONSTRUCCIONES SAS; D&amp;S SAS; CONSTRUCCIONES NAMUS S.A.)
G2: CONSORCIO CONSERVIAL D.C. (CONTRUCTORA OZUL SAS; ARCOR CONSTRUCCIONES SUCURSAL COLOMBIA; DBS GRUPO DE INGENIERIA SAS)
G3: INFERCAL S.A.S</t>
  </si>
  <si>
    <t>G1: $ 36.329.992.124
G2: $ 35.287.480.245
G3: $ 35.437.342.710</t>
  </si>
  <si>
    <t>CONSORCIO INTERDISEÑOS PUENTE CALLE 153 (INTERDISEÑOS CONSULTORES S.A.S.; INTERVENTORIAS Y DISEÑOS S.A.)</t>
  </si>
  <si>
    <t>G1:  CONSORCIO VIAS POR BOGOTÁ IC (CIVILES MECÁNICOS ELÉCTRICOS INGENIEROS SAS –CIMELEC INGENIEROS SAS; INGEOCHO SAS)
G2: CONSORCIO VICON 024 (CONSTRUCCIONES Y TRACTORES SAS; CONSTRUCCIÓN Y DESARROLLO INGENIERÍA SAS; VÍAS, TÚNELES Y PAVIMENTOS)</t>
  </si>
  <si>
    <t>G1: $ 32.746.569.014
G2: $ 50.793.789.333</t>
  </si>
  <si>
    <t>CONSORCIO UG-SIS (CONSULTORES DE INGENIERÍA UG21 SL SUCURSAL EN COLOMBIA; SISTEMA INGENIERÍA, SUCURSAL COLOMBIA)</t>
  </si>
  <si>
    <t>G1:  CONSORCIO INTER TP (Consultores Técnicos y Económicos S.A.S.; Consultores e Interventores Técnicos S.A.S.)
G2: CONSORCIO GIS VIAL SITP (GIS-EAP SAS; GESTION INTEGRAL DEL SUELO)
G3: CONSORCIO 2021 INCOP (GEOTECNIA Y CIMIENTOS INGEOCIM S.A.S.; COPEBA S.A.S.</t>
  </si>
  <si>
    <t>G1: $ 5.529.098.253
G2: $ 5.529.098.253
G3: $ 5.529.098.253</t>
  </si>
  <si>
    <t>G1: CONSORCIO BANCAL (INGENIERIA CONSULTORIA Y PLANEACION SA; CONSULTORES ESPECIALIZADOS Y ASOCIADOS DE SANTANDER SAS)
G2: CONSORCIO MONTEVIDEO 045 (EGIS CONSULTORIA SAS; PAULO EMILIO BRAVO CONSULTORES SAS)</t>
  </si>
  <si>
    <t>G1: $ 4.814.028.597
G2: $ 5.911.786.069</t>
  </si>
  <si>
    <t>CONSORCIO CONSTRUCCION VIAL 026 (CONSTRUCCIONES Y TRACTORES S.A.S; GAICO INGENIEROS CONSTRUCTORES SA – EN REORGANIZACIÓN)</t>
  </si>
  <si>
    <t>CONSORCIO CORREDOR VIAL 134 (GRUPO POSSO S.A.S.; ABIF INGENIEROS S.A.S.; INGENIERIA MONCADA GUERRERO S.A.)</t>
  </si>
  <si>
    <t>CONSORCIO CONSTRUCCION VIAL 027 (CONSTRUCCIONES Y TRACTORES S.A.S.; GAICO INGENIEROS CONSTRUCTORES S.A. EN REORGANIZACIÓN)</t>
  </si>
  <si>
    <t>CONSORCIO PROBOGOTA 22 (JMV INGENIEROS SAS; TECCIVIL S.A.S.)</t>
  </si>
  <si>
    <t>CONSORCIO PI NORTE (PROYECTOS E INTERVENTORÍA S.A.S.; INGENIERÍA DE ESTUDIOS Y ASESORÍAS S.A.S.)</t>
  </si>
  <si>
    <t>G1: CONSORCIO ECOSANTAFE 023 (ESTRUCTURADOR COLOMBIA SAS; RUTH HELENA TABARES ZULETA)
G2: CONSORCIO INTERVIAS BGT (MIRS LATINOAMERICA SAS-EN REORGANIZACION; TNM LIMITED)
G3: CONSORCIO VELNEC-LATINOCONSULT (VELNEC S.A; LATINOCONSULTANT S.A.S)</t>
  </si>
  <si>
    <t>G1: $ 5.370.479.388
G2: $ 5.461.531.293
G3: $ 5.461.532.007</t>
  </si>
  <si>
    <t>CONSORCIO MALLA VIAL BOGOTÁ (GAMA INGENIEROS ARQUITECTOS S.A.S; JOSE GUILLERMO GALAN GOMEZ; HORACIO VEGA CARDENAS; VNF S.A.S)</t>
  </si>
  <si>
    <t>INFERCAL S.A.S.</t>
  </si>
  <si>
    <t>CONSORCIO PEATONALES 2021 IDU (PUENTES Y TORONES S.A.S.; CONCREARMADO LTDA)</t>
  </si>
  <si>
    <t>CONSORCIO CICLOPUENTE SALITRE (SERINCO COLOMBIA; INGENIEROS MARE NOSTRUM COLOMBIA; SONDEOS, ESTRUCTURAS Y GEOTECNIA SUCURSAL COLOMBIA; GESSING COLOMBIA)</t>
  </si>
  <si>
    <t>CONSORCIO INTERVENTORIA VIAL (CIVILTEC INGENIEROS LTDA; PIV INGENIERÍA S.A.S.; SEÑALES LTDA)</t>
  </si>
  <si>
    <t>CONSORCIO VÍAS AIRUG 2021 (CONSULTORES DE INGENIERÍA UG21 SL SUCURSAL EN COLOMBIA; AIRTIFICIAL CW INFRASTRUCTURES COLOMBIA SAS)</t>
  </si>
  <si>
    <t>CONSORCIO AVENIDAS IC (INTECSA COLOMBIA INTERNACIONAL SAS; CAYCO SAS)</t>
  </si>
  <si>
    <t>INNOVACIÓN COLOMBIA SAS</t>
  </si>
  <si>
    <t>JORGE FANDIÑO S.A.S.</t>
  </si>
  <si>
    <t>CONSORCIO DISEÑOS VIAL CAJ (CB INGENIEROS S.A.S.; ARM CONSULTING S.A.S.; JORGE ÁLVARO SÁNCHEZ BLANCO)</t>
  </si>
  <si>
    <t>G1: DOBLE A INGENIERIA SAS
G2: CONSORCIO CICLORUTAS BOG (JMV INGENIEROS SAS; CJS INGENIERÍA )
G3: CONSORCIO EXPANSSION-JV 2021 (EXPANSSION SAS; INGENIERÍA JV SAS)
G4: CONSORCIO ESPACIO PUBLICO (GAMA INGENIEROS ARQUITECTOS SAS; JOSE GUILLERMO GALÁN GÓMEZ; VNF SAS; HORACIO VEGA CÁRDENAS)
G5: CONSORCIO CICLORUTAS BOG (JMV INGENIEROS SAS; CJS INGENIERÍA)
G6: CONSORCIO URBANO CICLORUTAS BOGOTÁ (TERMOTECNICA COINDUSTRIAL SAS; UNIDAD DE INFRAESTRUCTURA Y CONSTRUCCIONES ASOCIADAS SAS)</t>
  </si>
  <si>
    <t>G1: $ 26.994.000.990
G2: $ 26.993.716.503
G3: $ 26.993.820.320
G4: $ 27.086.194.236
G5: $ 35.527.195.214
G6: $ 24.123.738.608</t>
  </si>
  <si>
    <t>G1: APPLUS SERVICIOS INTEGRALES S.A.S.
G2: APPLUS SERVICIOS INTEGRALES S.A.S.</t>
  </si>
  <si>
    <t>G1: $ 903.172.253
G2: $ 944.963.152</t>
  </si>
  <si>
    <t>CONSORCIO SAICON-TERRA (SOLUCIONES AVANZADAS DE INGENIERIA Y CONSTRUCCION SAS – SAICON S.A.S.; TERRA INGENIEROS CIVILES S.A.S)</t>
  </si>
  <si>
    <t>CIVILTEC INGENIEROS LITDA</t>
  </si>
  <si>
    <t>INNOVACION COLOMBIA SAS</t>
  </si>
  <si>
    <t xml:space="preserve">PRODYGYTEK PROCESS DOCUMENT AND DATA SOLUTIONS S.A.S </t>
  </si>
  <si>
    <t>CYG INGENIERIA Y CONSTRUCCIONES SAS</t>
  </si>
  <si>
    <t>G1: CONSORCIO MYA 038 IDU (MEDINA &amp; RIVERA INGENIEROS ASOCIADOS SAS; ARREDONDO MADRID INGENIEROS CIVILES SAS)
G2: CONSORCIO INTERDISEÑOS ESPACIO PUBLICO (INTERDISEÑOS CONSULTORES SAS; INTERVENTORÍAS Y DISEÑOS SA)
G3: CONSORCIO ESPACIO PUBLICO 2021 (GNG INGENIERÍA SAS; INGENIERÍA DE PROYECTOS SAS)
G4: CONSORCIO SG (SESAC SA; GESSI ALVERA SAS)
G5: CONSORCIO 3B – ACI (ACI PROYECTOS SAS; 3B PROYECTOS SAS)
G6: CONSORCIO CICLORUTAS SS (SEG GEOTECNIA Y CONTROL DE CALIDAD SAS; SERINCO COLOMBIA; SONDEOS ESTRUCTURAS Y GEOTECNIA SUCURSAL COLOMBIA; PEYCO COLOMBIA)</t>
  </si>
  <si>
    <t>G1: $ 4.019.058.497
G2: $ 4.019.058.497
G3: $ 4.019.058.497
G4: $ 4.019.058.261
G5: $ 4.093.508.524
G6: $ 4.019.058.497</t>
  </si>
  <si>
    <t>IDU-LP-SGI-016-2021</t>
  </si>
  <si>
    <t>EJECUTAR A PRECIOS UNITARIOS LAS OBRAS Y ACTIVIDADES NECESARIAS PARA LA CONSERVACIÓN DE LA MALLA VIAL RURAL, EN LA CIUDAD DE BOGOTÁ, D.C. GRUPOS 1, 2 Y 3</t>
  </si>
  <si>
    <t>G1: BYR CONSTRUCCIONES S.A.S.
G2: INFERCAL S.A.
G3: CONSORCIO VIAL SATA FE IBI (INCITECO S.A.S.; BHR CONSTRUCCIONES S.A.S.; IDESTRIA S.A.S.)</t>
  </si>
  <si>
    <t>G1: $ 25.220.271.655
G2: $ 17.599.990.223
G3: $ 17.840.112.189</t>
  </si>
  <si>
    <t>PROCESOS DE SELECCIÓN ADJUDICADOS DICIEMBRE</t>
  </si>
  <si>
    <t>IDU-CMA-SGDU-055-2021</t>
  </si>
  <si>
    <t>IDU-LP-DTC-029-2021</t>
  </si>
  <si>
    <t>IDU-CMA-SGDU-037-2021</t>
  </si>
  <si>
    <t>IDU-CMA-SGDU-047-2021</t>
  </si>
  <si>
    <t>IDU-LP-SGDU-031-2021</t>
  </si>
  <si>
    <t>IDU-LP-SGI-028-2021</t>
  </si>
  <si>
    <t>IDU-CMA-SGDU-050-2021</t>
  </si>
  <si>
    <t>IDU-CMA-SGDU-058-2021</t>
  </si>
  <si>
    <t>IDU-CMA-SGI-042-2021</t>
  </si>
  <si>
    <t>IDU-CMA-SGDU-019-2021</t>
  </si>
  <si>
    <t>IDU-CMA-DTC-053-2021</t>
  </si>
  <si>
    <t>IDU-LP-SGI-017-2021</t>
  </si>
  <si>
    <t>IDU-CMA-SGI-039-2021</t>
  </si>
  <si>
    <t>IDU-MC10%-DTAF-025-2021</t>
  </si>
  <si>
    <t>IDU-CMA-SGDU-043-2021</t>
  </si>
  <si>
    <t>IDU-LP-SGDU-033-2021</t>
  </si>
  <si>
    <t>IDU-CMA-SGDU-056-2021</t>
  </si>
  <si>
    <t>IDU-CMA-SGDU-062-2021</t>
  </si>
  <si>
    <t>IDU-LP-SGI-034-2021</t>
  </si>
  <si>
    <t>IDU-CMA-SGI-060-2021</t>
  </si>
  <si>
    <t>IDU-CMA-SGDU-063-2021</t>
  </si>
  <si>
    <t>IDU-LP-SGDU-030-2021</t>
  </si>
  <si>
    <t>IDU-MC10%-DTAF-026-2021</t>
  </si>
  <si>
    <t>IDU-CMA-SGDU-059-2021</t>
  </si>
  <si>
    <t>IDU-CMA-SGDU-061-2021</t>
  </si>
  <si>
    <t>IDU-CMA-SGDU-044-2021</t>
  </si>
  <si>
    <t>IDU-CMA-SGDU-064-2021</t>
  </si>
  <si>
    <t>IDU-LP-DTC-032-2021</t>
  </si>
  <si>
    <t>IDU-CMA-DTC-051-2021</t>
  </si>
  <si>
    <t>IDU-LP-SGDU-020-2021</t>
  </si>
  <si>
    <t>INTERVENTORÍA INTEGRAL PARA LA ELABORACIÓN DE LOS ESTUDIOS Y DISEÑOS DEL NUEVO CICLOPUENTE PEATONAL LOCALIZADO EN LA AVENIDA BOYACÁ CON CANAL SALITRE Y SU CONEXIÓN CON EL ESPACIO PÚBLICO EXISTENTE, EN BOGOTÁ D.C.</t>
  </si>
  <si>
    <t>CONSTRUCCIÓN DE LA CARRERA 14 ENTRE CALLES 80 Y 84 BIS, CALLE 82 ENTRE CARRERAS 13 Y 15 Y CALLE 84 BIS ENTRE CARRERA 13 Y 15 Y OBRAS COMPLEMENTARIAS DE LA RED PEATONAL ZONA ROSA EN BOGOTÁ D.C</t>
  </si>
  <si>
    <t>INTERVENTORÍA INTEGRAL A LOS ESTUDIOS, DISEÑOS Y CONSTRUCCIÓN DEL PUENTE PEATONAL UBICADO AL COSTADO SUR DE LA INTERSECCIÓN DE LA AVENIDA MEDELLÍN (CALLE 80) CON AVENIDA BOYACÁ (AK 72) Y SU CONEXIÓN CON EL ESPACIO PÚBLICO EXISTENTE, EN BOGOTÁ D.C</t>
  </si>
  <si>
    <t>ELABORACIÓN DE LA FACTIBILIDAD, ESTUDIOS Y DISEÑOS PARA LA CONEXIÓN DE CICLORUTAS Y ESPACIO PÚBLICO ENTRE LA CALLE 53 HASTA LA AVENIDA LAS AMÉRICAS POR LAS CARRERA 45 Y CARRERA 40 (AVENIDA PEDRO LEÓN TRABUCHY), EN BOGOTÁ D.C</t>
  </si>
  <si>
    <t>ESTUDIOS, DISEÑOS Y CONSTRUCCIÓN DEL NUEVO PUENTE PEATONAL SOBRE LA AUTOPISTA NORTE CON ACCESO AL PORTAL NORTE DE TRANSMILENIO INCLUIDA SU CONEXIÓN CON EL ESPACIO PÚBLICO EXISTENTE, EN BOGOTÁ D.C.</t>
  </si>
  <si>
    <t>CONSTRUCCIÓN DE LA CALZADA NORTE DE LA AVENIDA LA SIRENA (CL153) ENTRE AUTOPISTA NORTE Y AVENIDA BOYACÁ Y OBRAS COMPLEMENTARIAS, EN LA CIUDAD DE BOGOTÁ D.C.</t>
  </si>
  <si>
    <t>INTERVENTORÍA INTEGRAL A LOS ESTUDIOS, DISEÑOS Y CONSTRUCCIÓN DEL NUEVO PUENTE PEATONAL SOBRE LA AUTOPISTA NORTE CON ACCESO AL PORTAL NORTE DE TRANSMILENIO INCLUIDA SU CONEXIÓN CON EL ESPACIO PÚBLICO EXISTENTE, EN BOGOTÁ D.C.</t>
  </si>
  <si>
    <t>INTERVENTORÍA INTEGRAL ELABORACIÓN DE LA FACTIBILIDAD, ESTUDIOS Y DISEÑOS PARA LA CONEXIÓN DE CICLORUTAS Y ESPACIO PÚBLICO ENTRE LA CALLE 53 HASTA LA AVENIDA LAS AMÉRICAS POR LAS CARRERA 45 Y CARRERA 40 (AVENIDA PEDRO LEÓN TRABUCHY), EN BOGOTÁ</t>
  </si>
  <si>
    <t>INTERVENTORÍA INTEGRAL A LA “CONSTRUCCIÓN DE LA CALZADA NORTE DE LA AVENIDA LA SIRENA (CL153) ENTRE AUTOPISTA NORTE Y AVENIDA BOYACÁ Y OBRAS COMPLEMENTARIAS, EN LA CIUDAD DE BOGOTÁ D.C.”</t>
  </si>
  <si>
    <t xml:space="preserve">ELABORACIÓN DE LA FACTIBILIDAD, ESTUDIOS y DISEÑOS PARA LA CONSTRUCCIÓN DE LA VÍA COTA DESDE LA CARRERA 92 (CERRO DE LA CONEJERA) E INTERSECCIÓN CON EL MUNICIPIO DE COTA. </t>
  </si>
  <si>
    <t>INTERVENTORÍA INTEGRAL A LA CONSTRUCCIÓN DE LA CARRERA 14 ENTRE CALLES 80 Y 84 BIS, CALLE 82 ENTRE CARRERAS 13 Y 15 Y CALLE 84 BIS ENTRE CARRERA 13 Y 15 Y OBRAS COMPLEMENTARIAS DE LA RED PEATONAL ZONA ROSA EN BOGOTÁ D.C.</t>
  </si>
  <si>
    <t>EJECUCIÓN DE LAS OBRAS Y ACTIVIDADES COMPLEMENTARIAS PARA EL REFORZAMIENTO ESTRUCTURAL DE PUENTES VEHICULARES EN BOGOTÁ D.C., GRUPOS 1, 2, Y 3</t>
  </si>
  <si>
    <t>INTERVENTORIA INTEGRAL A LA EJECUCIÓN DE LAS OBRAS Y ACTIVIDADES COMPLEMENTARIAS PARA EL REFORZAMIENTO ESTRUCTURAL DE PUENTES VEHICULARES EN BOGOTÁ D.C., GRUPOS 1, 2 y 3.</t>
  </si>
  <si>
    <t>CONTRATAR A PRECIOS UNITARIOS FIJOS Y A MONTO AGOTABLE EXÁMENES MÉDICOS OCUPACIONALES PARA FUNCIONARIOS DEL INSTITUTO DE DESARROLLO URBANO – IDU Y EXFUNCIONARIOS DEL IDU, (EN LOS CASOS DE REINTEGRO Y/O QUE DETERMINE LA LEY), ENTRE OTROS.</t>
  </si>
  <si>
    <t>ESTUDIOS Y DISEÑOS PARA CONSTRUCCIÓN DE LA AMPLIACIÓN DE LAS ESTACIONES GRUPO 5, DEL SISTEMA TRANSMILENIO EN TRONCALES EN LA CIUDAD DE BOGOTÁ D.C.</t>
  </si>
  <si>
    <t>COMPLEMENTACIÓN Y/O AJUSTES DE LOS ESTUDIOS Y DISEÑOS Y CONSTRUCCIÓN DE LAS REDES PEATONALES, GRUPO B, RED VENECIA, EN LA CIUDAD DE BOGOTÁ D.C.</t>
  </si>
  <si>
    <t>INTERVENTORÍA INTEGRAL A LA COMPLEMENTACIÓN Y/O AJUSTES DE LOS ESTUDIOS Y DISEÑOS Y CONSTRUCCIÓN DE LAS REDES PEATONALES, GRUPO B, RED VENECIA, EN LA CIUDAD DE BOGOTÁ D.C.</t>
  </si>
  <si>
    <t>ELABORACIÓN DE LA FACTIBILIDAD, ESTUDIOS Y DISEÑOS DEL PROYECTO DE INSERCIÓN URBANA DEL REGIOTRAM DE OCCIDENTE, PLATAFORMA PEATONAL DE LA CALLE 26 ENTRE LA AV. CARACAS Y LA CARRERA 10, EN BOGOTÁ D.C.</t>
  </si>
  <si>
    <t>CONSTRUCCIÓN DE LAS VÍAS Y ESPACIO PÚBLICO ASOCIADO A LAS ZONAS INDUSTRIALES DE MONTEVIDEO Y PUENTE ARANDA EN LA CIUDAD DE BOGOTÁ D.C. GRUPOS 3 Y 4</t>
  </si>
  <si>
    <t>INTERVENTORÍA INTEGRAL A LA CONSTRUCCIÓN DE LAS VÍAS Y ESPACIO PÚBLICO ASOCIADO A LAS ZONAS INDUSTRIALES DE MONTEVIDEO Y PUENTE ARANDA EN LA CIUDAD DE BOGOTÁ D.C. GRUPOS 3 Y 4</t>
  </si>
  <si>
    <t>INTERVENTORÍA INTEGRAL A LA ELABORACIÓN DE LA FACTIBILIDAD, ESTUDIOS Y DISEÑOS DEL PROYECTO DE INSERCIÓN URBANA DEL REGIOTRAM DE OCCIDENTE, PLATAFORMA PEATONAL DE LA CALLE 26 ENTRE LA AV. CARACAS Y LA CARRERA 10, EN BOGOTÁ D.C.</t>
  </si>
  <si>
    <t>ACTUALIZACIÓN Y/O COMPLEMENTACIÓN A LOS ESTUDIOS Y DISEÑOS Y CONSTRUCCIÓN DE LA AMPLIACIÓN DE LAS ESTACIONES GRUPO 4, DEL SISTEMA TRANSMILENIO EN TRONCALES EN LA CIUDAD DE BOGOTÁ D.C.</t>
  </si>
  <si>
    <t>SERVICIO DE SOPORTE, ACTUALIZACIÓN, MANTENIMIENTO Y BOLSA DE HORAS PARA DESARROLLOS AL SISTEMA PMB SISTEMA INTEGRADO PARA BIBLIOTECAS</t>
  </si>
  <si>
    <t>INTERVENTORÍA INTEGRAL PARA LOS ESTUDIOS Y DISEÑOS PARA CONSTRUCCIÓN DE LA AMPLIACIÓN DE LAS ESTACIONES GRUPO 5, DEL SISTEMA TRANSMILENIO EN TRONCALES EN LA CIUDAD DE BOGOTÁ D.C.</t>
  </si>
  <si>
    <t>ELABORAR LOS ESTUDIOS DE PREFACTIBILIDAD DEL CORREDOR FÉRREO DEL SUR EN LA MODALIDAD FERROVIARIA Y SU ARTICULACIÓN CON OTROS PROYECTOS DE TRANSPORTE DE LA REGIÓN BOGOTÁCUNDINAMARCA</t>
  </si>
  <si>
    <t>INTERVENTORÍA INTEGRAL PARA LA ACTUALIZACIÓN Y/O COMPLEMENTACIÓN A LOS ESTUDIOS Y DISEÑOS Y CONSTRUCCIÓN DE LA AMPLIACIÓN DE LAS ESTACIONES GRUPO 4, DEL SISTEMA TRANSMILENIO EN TRONCALES EN LA CIUDAD DE BOGOTÁ D.C.</t>
  </si>
  <si>
    <t>INTERVENTORÍA INTEGRAL PARA ELABORAR LOS ESTUDIOS DE PREFACTIBILIDAD DEL CORREDOR FÉRREO DEL SUR EN LA MODALIDAD FERROVIARIA Y SU ARTICULACIÓN CON OTROS PROYECTOS DE TRANSPORTE DE LA REGIÓN BOGOTÁ-CUNDINAMARCA</t>
  </si>
  <si>
    <t>CONSTRUCCIÓN DE LA AMPLIACIÓN Y MEJORAMIENTO DEL CICLOPARQUEADERO DEL PORTAL DEL SUR DE LA INFRAESTRUCTURA FÍSICA DE TRANSMILENIO EN LA CIUDAD DE BOGOTÁ D.C.</t>
  </si>
  <si>
    <t>INTERVENTORÍA INTEGRAL PARA CONSTRUCCIÓN DE LA AMPLIACIÓN Y MEJORAMIENTO DEL CICLOPARQUEADERO DEL PORTAL DEL SUR DE LA INFRAESTRUCTURA FÍSICA DE TRANSMILENIO EN LA CIUDAD DE BOGOTÁ D.C.</t>
  </si>
  <si>
    <t>DEMOLICIÓN, LIMPIEZA, CERRAMIENTO Y MANTENIMIENTO DE PREDIOS ADQUIRIDOS POR EL INSTITUTO DE DESARROLLO URBANO – IDU, PARA LA EJECUCIÓN DE LA INTERSECCIÓN A DESNIVEL AUTOPISTA SUR (NQS) CON AVENIDA BOSA QUE SE ENCUENTRAN EN ADMINISTRACIÓN A CARGO DE LA DIRECCION TECNICA DE PREDIOS, EN BOGOTA D.C.</t>
  </si>
  <si>
    <t>SALGADO MELÉNDEZ Y ASOCIADOS INGENIEROS CONSULTORES S.A.S.</t>
  </si>
  <si>
    <t>PROFESIONALES ASOCIADOS LTDA</t>
  </si>
  <si>
    <t>CONSORCIO MOVILIDAD PEATONAL (INGENIERIA Y CONSULTORIA INGECON S.A.S.; CPS INFRAESTRUCTURAS COLOMBIA S.A.S; CELQO S.A.S.)</t>
  </si>
  <si>
    <t>CONSOCIO TRABUCHY (GEOCING S.A.S; SHM INGENERIA S.A.S; TAYFER DE COLOMBIA LTDA)</t>
  </si>
  <si>
    <t>CONSORCIO SAN VICTORINO (GV GARCÍA VILLA
INGENIEROS SAS; CONSTRUCCIONES A.P. SAS; PROYECTOS Y DISEÑOS SAS)</t>
  </si>
  <si>
    <t>CONSORCIO VIAS POR BOGOTA IC (CIVILES MECANICOS ELECTRICOS INGENIEROS S.A.S. CIMELEC INGENIEROS S.A.S.; INGEOCHO S.A.S.)</t>
  </si>
  <si>
    <t>CONSORCIO INTERPUENTE PORTAL NORTE (D&amp;B INGENIEROS CIVILES SAS; RD INGENIEROS CIVILES SAS; INGENIERIA COLOMBIANA PREMIUM SAS - INGECOL PREMIUM SAS)</t>
  </si>
  <si>
    <t>CONSORCIO BOYACA IC (INTECSA COLOMBIA INTERNACIONAL SAS; CAYCO SAS)</t>
  </si>
  <si>
    <t>CONSORCIO EYD COTA (EDL S.A.S.; DISEÑOS INTERVENTORIAS Y SERVICIOS - DIS S.A.S.)</t>
  </si>
  <si>
    <t>CONSORCIO ZONA MAC (CORTÉS LEIVA ASOCIADOS S.A.S; MSC INGENIERIA S.A.S; CONSTRUCTORA A &amp; C SOCIEDAD ANONIMA)</t>
  </si>
  <si>
    <t>G1: CONSORCIO REFORZAMIENTO PTCC 2022 (PUENTES Y TORONES SAS; CONCREARMADO LTDA)
G2: CONSORCIO REFORZAMIENTO PTCC 2022 (PUENTES Y TORONES SAS; CONCREARMADO LTDA)
G3: Desierto</t>
  </si>
  <si>
    <t>G1: $ 31.015.475.707
G2: $ 30.477.432.487
G3: Desierto</t>
  </si>
  <si>
    <t>G1: CONSORCIO INTERPUENTES BOGOTA 2021 (D &amp; B INGENIEROS CIVILES S.A.S.; R D INGENIEROS CIVILES S.A.S.; CONSULTORES INTERVENTORES COLOMBIANOS S.A.S.)
G2:  CONSORCIO T&amp;G IDU 039/2021 (TRIACOL CONSULTORES S.A.S. ; GINPROCOL S.A.S.)
G3. Suspendido</t>
  </si>
  <si>
    <t>G1: $ 4.536.073.658
G2: $ 3.170.136.913
G3: Suspendido</t>
  </si>
  <si>
    <t>EVALUA SALUD IPS SAS</t>
  </si>
  <si>
    <t>CONSORCIO UG SIS (CONSULTORES DE INGENIERÍA UG21 SL SUCURSAL COLOMBIA; SISTEMA INGENIERÍA SUCURSAL COLOMBIA)</t>
  </si>
  <si>
    <t>CONSORCIO VENECIA CJS 2021 (SAINC INGENIEROS S.A.S.; CYG INGENIERÍA Y CONSTRUCCIONES S.A.S.; JMS INGENIERÍA S.A.S.)</t>
  </si>
  <si>
    <t>JOYCO S.A.S. BIC</t>
  </si>
  <si>
    <t>CONSORCIO ARTICULACIÓN URBANA (SONDEOS, ESTRUCTURAS Y GEOTECNIA SUCURSAL COLOMBIA; GESSING COLOMBIA; JORGE FANDIÑO S.A.S)</t>
  </si>
  <si>
    <t>G3: CONSORCIO SABANA CENTRO (COHERPA INGENIEROS CONSTRUCTORES SAS; INCOHERP INGENIEROS CONSTRUCTORES SAS)
G4: UNIÓN TEMPORAL INDUSTRIAL 34 KH 2021 (KMC SAS; HKZ INVERSIONES SAS)</t>
  </si>
  <si>
    <t>G3: $ 51.277.910.993
G4: $ 49.936.100.522</t>
  </si>
  <si>
    <t>G3: CONSORCIO ECOSANTAFE 060 (ESTRUCTURADOR COLOMBIA S.A.S.; RUTH ELENA TABARES ZULUETA)
G4: CONSORCIO INTERDISEÑOS EP ZONA INDUSTRIAL (INTERVENTORÍAS Y DISEÑOS S.A. - INTERDISEÑOS; LUZ MARINA ORTEGA OCHOA)</t>
  </si>
  <si>
    <t>G3: $ 6.912.352.234
G4: $ 6.912.352.234</t>
  </si>
  <si>
    <t>CONSORCIO PAVINCO (INGENIERIA CONSULTORIA Y PLANEACION S A - INCOPLAN S.A.;  PAVIMENTOS Y GEOTECNIA S.A.S)</t>
  </si>
  <si>
    <t>CONSORCIO TRONCAL 4 (MR GROUP COL SAS; JULIAN ANDRES COGOLLO BRICEÑO; SOCIEDAD COLOMBIANA DE INGENIERÍA Y CONSTRUCCIÓN SAS, HCSL CONSTRUCCIONES SAS)</t>
  </si>
  <si>
    <t>BITECA S.A.S.</t>
  </si>
  <si>
    <t>VELNEC S.A</t>
  </si>
  <si>
    <t>CONSORCIO ARDANUY COLOMBIA (ARDANUY SUCURSAL COLOMBIA; ARDANUY COLOMBIA SAS)</t>
  </si>
  <si>
    <t>CONSORCIO RUTA JAL (JORGE ALVARO SANCHEZ BLANCO; ARM CONSULTING S.A.S; LATINOCONSULT S.A.S)</t>
  </si>
  <si>
    <t>CONSORCIO INTERVENTOR FERREO DEL SUR (COBA CONSULTORES DE INGENIERIA Y MEDIO AMBIENTE SA SUCURSAL COLOMBIA; B&amp;C SA)</t>
  </si>
  <si>
    <t>CONSORCIO ORLAM IDU (ORDOÑEZ S.A.; LAM CONSTRUCCIONES SAS)</t>
  </si>
  <si>
    <t>CONSORCIO INTER PORTAL SUR 051 (INGENIERIA DE PROYECTOS SAS; INGECO INGENIERIA DE CONSTRUCCIONES S.A.S)</t>
  </si>
  <si>
    <t>CONSORCIO DEMOLIENDO LA NQS (GESTIÓN VIAL INTEGRAL SAS; GESTIÓN INTEGRAL DEL AGUA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</si>
</sst>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164" formatCode="_(&quot;$&quot;\ * #,##0.00_);_(&quot;$&quot;\ * \(#,##0.00\);_(&quot;$&quot;\ * &quot;-&quot;??_);_(@_)"/>
    <numFmt numFmtId="165" formatCode="_ * #,##0.00_ ;_ * \-#,##0.00_ ;_ * &quot;-&quot;??_ ;_ @_ "/>
    <numFmt numFmtId="166" formatCode="mmmm\ d\,\ yyyy"/>
    <numFmt numFmtId="167" formatCode="[$$-240A]\ #,##0.00"/>
    <numFmt numFmtId="168" formatCode="[$-C0A]d\-mmm\-yyyy;@"/>
    <numFmt numFmtId="169" formatCode="_(&quot;$&quot;\ * #,##0_);_(&quot;$&quot;\ * \(#,##0\);_(&quot;$&quot;\ * &quot;-&quot;??_);_(@_)"/>
  </numFmts>
  <fonts count="7" x14ac:knownFonts="1">
    <font>
      <sz val="11"/>
      <color theme="1"/>
      <name val="Calibri"/>
      <family val="2"/>
      <scheme val="minor"/>
    </font>
    <font>
      <b/>
      <sz val="11"/>
      <name val="Arial"/>
      <family val="2"/>
    </font>
    <font>
      <sz val="11"/>
      <name val="Arial"/>
      <family val="2"/>
    </font>
    <font>
      <b/>
      <sz val="11"/>
      <color indexed="18"/>
      <name val="Arial"/>
      <family val="2"/>
    </font>
    <font>
      <sz val="11"/>
      <color theme="1"/>
      <name val="Calibri"/>
      <family val="2"/>
      <scheme val="minor"/>
    </font>
    <font>
      <b/>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s>
  <cellStyleXfs count="3">
    <xf numFmtId="0" fontId="0" fillId="0" borderId="0"/>
    <xf numFmtId="164" fontId="4" fillId="0" borderId="0" applyFont="0" applyFill="0" applyBorder="0" applyAlignment="0" applyProtection="0"/>
    <xf numFmtId="42" fontId="4" fillId="0" borderId="0" applyFont="0" applyFill="0" applyBorder="0" applyAlignment="0" applyProtection="0"/>
  </cellStyleXfs>
  <cellXfs count="45">
    <xf numFmtId="0" fontId="0" fillId="0" borderId="0" xfId="0"/>
    <xf numFmtId="0" fontId="1" fillId="0" borderId="0" xfId="0" applyFont="1" applyAlignment="1">
      <alignment horizontal="centerContinuous" vertical="center"/>
    </xf>
    <xf numFmtId="0" fontId="0" fillId="0" borderId="0" xfId="0" applyFont="1"/>
    <xf numFmtId="165" fontId="1" fillId="0" borderId="0" xfId="0" applyNumberFormat="1" applyFont="1" applyAlignment="1">
      <alignment horizontal="centerContinuous" vertical="center"/>
    </xf>
    <xf numFmtId="0" fontId="0" fillId="0" borderId="0" xfId="0" applyFont="1" applyAlignment="1">
      <alignment horizontal="center" vertical="top"/>
    </xf>
    <xf numFmtId="0" fontId="0" fillId="0" borderId="0" xfId="0" applyFont="1" applyAlignment="1">
      <alignment vertical="top"/>
    </xf>
    <xf numFmtId="0" fontId="1" fillId="0" borderId="0" xfId="0" applyFont="1" applyAlignment="1">
      <alignment horizontal="right" wrapText="1"/>
    </xf>
    <xf numFmtId="166" fontId="1" fillId="0" borderId="0" xfId="0" applyNumberFormat="1" applyFont="1" applyAlignment="1">
      <alignment horizontal="left"/>
    </xf>
    <xf numFmtId="165" fontId="0" fillId="0" borderId="0" xfId="0" applyNumberFormat="1" applyFont="1" applyAlignment="1">
      <alignment horizontal="center"/>
    </xf>
    <xf numFmtId="0" fontId="1" fillId="0" borderId="0" xfId="0" applyFont="1" applyFill="1" applyBorder="1" applyAlignment="1">
      <alignment horizontal="center" vertical="center" wrapText="1"/>
    </xf>
    <xf numFmtId="165" fontId="1" fillId="0" borderId="0" xfId="0" applyNumberFormat="1" applyFont="1" applyFill="1" applyBorder="1" applyAlignment="1">
      <alignment horizontal="center" vertical="center" wrapText="1"/>
    </xf>
    <xf numFmtId="0" fontId="0" fillId="0" borderId="0" xfId="0" applyFont="1" applyFill="1" applyAlignment="1">
      <alignment horizontal="justify" vertical="center"/>
    </xf>
    <xf numFmtId="0" fontId="0" fillId="0" borderId="0" xfId="0" applyFont="1" applyFill="1"/>
    <xf numFmtId="0" fontId="1" fillId="2" borderId="1" xfId="0" applyFont="1" applyFill="1" applyBorder="1" applyAlignment="1">
      <alignment horizontal="right" vertical="center" wrapText="1"/>
    </xf>
    <xf numFmtId="0" fontId="2" fillId="0" borderId="1" xfId="0" applyFont="1" applyBorder="1" applyAlignment="1">
      <alignment horizontal="center" vertical="center"/>
    </xf>
    <xf numFmtId="0" fontId="0" fillId="0" borderId="0" xfId="0" applyFont="1" applyAlignment="1">
      <alignment wrapText="1"/>
    </xf>
    <xf numFmtId="167" fontId="1" fillId="0" borderId="1" xfId="0" applyNumberFormat="1" applyFont="1" applyBorder="1" applyAlignment="1">
      <alignment horizontal="center" vertical="center"/>
    </xf>
    <xf numFmtId="168" fontId="1" fillId="0" borderId="0" xfId="0" applyNumberFormat="1" applyFont="1" applyAlignment="1">
      <alignment horizontal="centerContinuous" vertical="center"/>
    </xf>
    <xf numFmtId="168" fontId="0" fillId="0" borderId="0" xfId="0" applyNumberFormat="1" applyFont="1" applyAlignment="1">
      <alignment horizontal="center"/>
    </xf>
    <xf numFmtId="168" fontId="1" fillId="0" borderId="0"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5" fontId="1" fillId="2"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3" fillId="0" borderId="9" xfId="0" applyFont="1" applyFill="1" applyBorder="1" applyAlignment="1">
      <alignment horizontal="center" vertical="center" wrapText="1"/>
    </xf>
    <xf numFmtId="0" fontId="0" fillId="0" borderId="9" xfId="0" applyFont="1" applyBorder="1" applyAlignment="1">
      <alignment wrapText="1"/>
    </xf>
    <xf numFmtId="0" fontId="2" fillId="0" borderId="9" xfId="0" applyFont="1" applyFill="1" applyBorder="1" applyAlignment="1">
      <alignment horizontal="center" vertical="center" wrapText="1"/>
    </xf>
    <xf numFmtId="168" fontId="0" fillId="0" borderId="9" xfId="0" applyNumberFormat="1" applyFont="1" applyBorder="1"/>
    <xf numFmtId="0" fontId="0" fillId="0" borderId="2" xfId="0" applyBorder="1" applyAlignment="1">
      <alignment vertical="center"/>
    </xf>
    <xf numFmtId="0" fontId="0" fillId="0" borderId="2" xfId="0" applyBorder="1" applyAlignment="1">
      <alignment horizontal="justify" vertical="center" wrapText="1"/>
    </xf>
    <xf numFmtId="14" fontId="0" fillId="3" borderId="2" xfId="0" applyNumberFormat="1" applyFill="1" applyBorder="1" applyAlignment="1">
      <alignment horizontal="center" vertical="center"/>
    </xf>
    <xf numFmtId="0" fontId="1" fillId="2" borderId="4" xfId="0" applyNumberFormat="1" applyFont="1" applyFill="1" applyBorder="1" applyAlignment="1">
      <alignment horizontal="center" vertical="center" wrapText="1"/>
    </xf>
    <xf numFmtId="167" fontId="2" fillId="0" borderId="10" xfId="0" applyNumberFormat="1" applyFont="1" applyFill="1" applyBorder="1" applyAlignment="1">
      <alignment horizontal="right" vertical="center" wrapText="1"/>
    </xf>
    <xf numFmtId="0" fontId="2" fillId="0" borderId="11" xfId="0" applyFont="1" applyFill="1" applyBorder="1" applyAlignment="1">
      <alignment horizontal="center" vertical="center"/>
    </xf>
    <xf numFmtId="0" fontId="6" fillId="0" borderId="0" xfId="0" applyFont="1" applyFill="1"/>
    <xf numFmtId="0" fontId="5" fillId="0" borderId="2" xfId="0" applyFont="1" applyBorder="1" applyAlignment="1">
      <alignment horizontal="center" vertical="center" wrapText="1"/>
    </xf>
    <xf numFmtId="169" fontId="0" fillId="3" borderId="7" xfId="1" applyNumberFormat="1" applyFont="1" applyFill="1" applyBorder="1" applyAlignment="1">
      <alignment horizontal="center" vertical="center" wrapText="1"/>
    </xf>
    <xf numFmtId="0" fontId="6" fillId="0" borderId="0" xfId="0" applyFont="1" applyFill="1" applyAlignment="1">
      <alignment wrapText="1"/>
    </xf>
    <xf numFmtId="0" fontId="0" fillId="0" borderId="12" xfId="0" applyBorder="1" applyAlignment="1">
      <alignment vertical="center"/>
    </xf>
    <xf numFmtId="0" fontId="0" fillId="0" borderId="12" xfId="0" applyBorder="1" applyAlignment="1">
      <alignment horizontal="justify" vertical="center" wrapText="1"/>
    </xf>
    <xf numFmtId="0" fontId="5" fillId="0" borderId="12" xfId="0" applyFont="1" applyBorder="1" applyAlignment="1">
      <alignment horizontal="center" vertical="center" wrapText="1"/>
    </xf>
    <xf numFmtId="14" fontId="0" fillId="3" borderId="12" xfId="0" applyNumberFormat="1" applyFill="1" applyBorder="1" applyAlignment="1">
      <alignment horizontal="center" vertical="center"/>
    </xf>
    <xf numFmtId="169" fontId="0" fillId="3" borderId="13" xfId="1" applyNumberFormat="1" applyFont="1" applyFill="1" applyBorder="1" applyAlignment="1">
      <alignment horizontal="center" vertical="center" wrapText="1"/>
    </xf>
    <xf numFmtId="42" fontId="0" fillId="3" borderId="7" xfId="2" applyFont="1" applyFill="1" applyBorder="1" applyAlignment="1">
      <alignment horizontal="center" vertical="center" wrapText="1"/>
    </xf>
  </cellXfs>
  <cellStyles count="3">
    <cellStyle name="Moneda" xfId="1" builtinId="4"/>
    <cellStyle name="Moneda [0]" xfId="2" builtinId="7"/>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8930" cy="1053874"/>
        </a:xfrm>
        <a:prstGeom prst="rect">
          <a:avLst/>
        </a:prstGeom>
        <a:noFill/>
        <a:ln w="9525">
          <a:noFill/>
          <a:miter lim="800000"/>
          <a:headEnd/>
          <a:tailEnd/>
        </a:ln>
      </xdr:spPr>
    </xdr:pic>
    <xdr:clientData/>
  </xdr:twoCellAnchor>
  <xdr:twoCellAnchor>
    <xdr:from>
      <xdr:col>6</xdr:col>
      <xdr:colOff>0</xdr:colOff>
      <xdr:row>146</xdr:row>
      <xdr:rowOff>0</xdr:rowOff>
    </xdr:from>
    <xdr:to>
      <xdr:col>6</xdr:col>
      <xdr:colOff>0</xdr:colOff>
      <xdr:row>146</xdr:row>
      <xdr:rowOff>0</xdr:rowOff>
    </xdr:to>
    <xdr:sp macro="" textlink="">
      <xdr:nvSpPr>
        <xdr:cNvPr id="3" name="AutoShape 155">
          <a:extLst>
            <a:ext uri="{FF2B5EF4-FFF2-40B4-BE49-F238E27FC236}">
              <a16:creationId xmlns:a16="http://schemas.microsoft.com/office/drawing/2014/main" id="{00000000-0008-0000-0000-000003000000}"/>
            </a:ext>
          </a:extLst>
        </xdr:cNvPr>
        <xdr:cNvSpPr>
          <a:spLocks noChangeArrowheads="1"/>
        </xdr:cNvSpPr>
      </xdr:nvSpPr>
      <xdr:spPr bwMode="auto">
        <a:xfrm>
          <a:off x="16297275" y="23050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15</xdr:row>
      <xdr:rowOff>0</xdr:rowOff>
    </xdr:from>
    <xdr:to>
      <xdr:col>6</xdr:col>
      <xdr:colOff>0</xdr:colOff>
      <xdr:row>15</xdr:row>
      <xdr:rowOff>0</xdr:rowOff>
    </xdr:to>
    <xdr:sp macro="" textlink="">
      <xdr:nvSpPr>
        <xdr:cNvPr id="3" name="AutoShape 155">
          <a:extLst>
            <a:ext uri="{FF2B5EF4-FFF2-40B4-BE49-F238E27FC236}">
              <a16:creationId xmlns:a16="http://schemas.microsoft.com/office/drawing/2014/main" id="{00000000-0008-0000-0900-000003000000}"/>
            </a:ext>
          </a:extLst>
        </xdr:cNvPr>
        <xdr:cNvSpPr>
          <a:spLocks noChangeArrowheads="1"/>
        </xdr:cNvSpPr>
      </xdr:nvSpPr>
      <xdr:spPr bwMode="auto">
        <a:xfrm>
          <a:off x="18783300" y="33242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6EDE89F5-3B35-44FD-829E-FA66E9C828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19</xdr:row>
      <xdr:rowOff>0</xdr:rowOff>
    </xdr:from>
    <xdr:to>
      <xdr:col>6</xdr:col>
      <xdr:colOff>0</xdr:colOff>
      <xdr:row>19</xdr:row>
      <xdr:rowOff>0</xdr:rowOff>
    </xdr:to>
    <xdr:sp macro="" textlink="">
      <xdr:nvSpPr>
        <xdr:cNvPr id="3" name="AutoShape 155">
          <a:extLst>
            <a:ext uri="{FF2B5EF4-FFF2-40B4-BE49-F238E27FC236}">
              <a16:creationId xmlns:a16="http://schemas.microsoft.com/office/drawing/2014/main" id="{D50A0350-55CA-4EFD-B80A-6E477F268F24}"/>
            </a:ext>
          </a:extLst>
        </xdr:cNvPr>
        <xdr:cNvSpPr>
          <a:spLocks noChangeArrowheads="1"/>
        </xdr:cNvSpPr>
      </xdr:nvSpPr>
      <xdr:spPr bwMode="auto">
        <a:xfrm>
          <a:off x="19309080" y="503682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AE23CE8E-7CB0-495B-BC8F-26766B3FB2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43</xdr:row>
      <xdr:rowOff>0</xdr:rowOff>
    </xdr:from>
    <xdr:to>
      <xdr:col>6</xdr:col>
      <xdr:colOff>0</xdr:colOff>
      <xdr:row>43</xdr:row>
      <xdr:rowOff>0</xdr:rowOff>
    </xdr:to>
    <xdr:sp macro="" textlink="">
      <xdr:nvSpPr>
        <xdr:cNvPr id="3" name="AutoShape 155">
          <a:extLst>
            <a:ext uri="{FF2B5EF4-FFF2-40B4-BE49-F238E27FC236}">
              <a16:creationId xmlns:a16="http://schemas.microsoft.com/office/drawing/2014/main" id="{BB9BDB01-68E2-41C0-9DBC-0E0F426580FB}"/>
            </a:ext>
          </a:extLst>
        </xdr:cNvPr>
        <xdr:cNvSpPr>
          <a:spLocks noChangeArrowheads="1"/>
        </xdr:cNvSpPr>
      </xdr:nvSpPr>
      <xdr:spPr bwMode="auto">
        <a:xfrm>
          <a:off x="19309080" y="70485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BDCC359B-B20F-4639-AB6F-2EBF395885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37</xdr:row>
      <xdr:rowOff>0</xdr:rowOff>
    </xdr:from>
    <xdr:to>
      <xdr:col>6</xdr:col>
      <xdr:colOff>0</xdr:colOff>
      <xdr:row>37</xdr:row>
      <xdr:rowOff>0</xdr:rowOff>
    </xdr:to>
    <xdr:sp macro="" textlink="">
      <xdr:nvSpPr>
        <xdr:cNvPr id="3" name="AutoShape 155">
          <a:extLst>
            <a:ext uri="{FF2B5EF4-FFF2-40B4-BE49-F238E27FC236}">
              <a16:creationId xmlns:a16="http://schemas.microsoft.com/office/drawing/2014/main" id="{AA0CFE95-907D-4B6C-AA50-E5D84C7B2CB1}"/>
            </a:ext>
          </a:extLst>
        </xdr:cNvPr>
        <xdr:cNvSpPr>
          <a:spLocks noChangeArrowheads="1"/>
        </xdr:cNvSpPr>
      </xdr:nvSpPr>
      <xdr:spPr bwMode="auto">
        <a:xfrm>
          <a:off x="19309080" y="2113026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9</xdr:row>
      <xdr:rowOff>0</xdr:rowOff>
    </xdr:from>
    <xdr:to>
      <xdr:col>6</xdr:col>
      <xdr:colOff>0</xdr:colOff>
      <xdr:row>9</xdr:row>
      <xdr:rowOff>0</xdr:rowOff>
    </xdr:to>
    <xdr:sp macro="" textlink="">
      <xdr:nvSpPr>
        <xdr:cNvPr id="3" name="AutoShape 155">
          <a:extLst>
            <a:ext uri="{FF2B5EF4-FFF2-40B4-BE49-F238E27FC236}">
              <a16:creationId xmlns:a16="http://schemas.microsoft.com/office/drawing/2014/main" id="{00000000-0008-0000-0200-000003000000}"/>
            </a:ext>
          </a:extLst>
        </xdr:cNvPr>
        <xdr:cNvSpPr>
          <a:spLocks noChangeArrowheads="1"/>
        </xdr:cNvSpPr>
      </xdr:nvSpPr>
      <xdr:spPr bwMode="auto">
        <a:xfrm>
          <a:off x="18783300" y="50673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16</xdr:row>
      <xdr:rowOff>0</xdr:rowOff>
    </xdr:from>
    <xdr:to>
      <xdr:col>6</xdr:col>
      <xdr:colOff>0</xdr:colOff>
      <xdr:row>16</xdr:row>
      <xdr:rowOff>0</xdr:rowOff>
    </xdr:to>
    <xdr:sp macro="" textlink="">
      <xdr:nvSpPr>
        <xdr:cNvPr id="3" name="AutoShape 155">
          <a:extLst>
            <a:ext uri="{FF2B5EF4-FFF2-40B4-BE49-F238E27FC236}">
              <a16:creationId xmlns:a16="http://schemas.microsoft.com/office/drawing/2014/main" id="{00000000-0008-0000-0300-000003000000}"/>
            </a:ext>
          </a:extLst>
        </xdr:cNvPr>
        <xdr:cNvSpPr>
          <a:spLocks noChangeArrowheads="1"/>
        </xdr:cNvSpPr>
      </xdr:nvSpPr>
      <xdr:spPr bwMode="auto">
        <a:xfrm>
          <a:off x="18783300" y="78486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20</xdr:row>
      <xdr:rowOff>0</xdr:rowOff>
    </xdr:from>
    <xdr:to>
      <xdr:col>6</xdr:col>
      <xdr:colOff>0</xdr:colOff>
      <xdr:row>20</xdr:row>
      <xdr:rowOff>0</xdr:rowOff>
    </xdr:to>
    <xdr:sp macro="" textlink="">
      <xdr:nvSpPr>
        <xdr:cNvPr id="3" name="AutoShape 155">
          <a:extLst>
            <a:ext uri="{FF2B5EF4-FFF2-40B4-BE49-F238E27FC236}">
              <a16:creationId xmlns:a16="http://schemas.microsoft.com/office/drawing/2014/main" id="{00000000-0008-0000-0400-000003000000}"/>
            </a:ext>
          </a:extLst>
        </xdr:cNvPr>
        <xdr:cNvSpPr>
          <a:spLocks noChangeArrowheads="1"/>
        </xdr:cNvSpPr>
      </xdr:nvSpPr>
      <xdr:spPr bwMode="auto">
        <a:xfrm>
          <a:off x="19309080" y="595122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13</xdr:row>
      <xdr:rowOff>0</xdr:rowOff>
    </xdr:from>
    <xdr:to>
      <xdr:col>6</xdr:col>
      <xdr:colOff>0</xdr:colOff>
      <xdr:row>13</xdr:row>
      <xdr:rowOff>0</xdr:rowOff>
    </xdr:to>
    <xdr:sp macro="" textlink="">
      <xdr:nvSpPr>
        <xdr:cNvPr id="3" name="AutoShape 155">
          <a:extLst>
            <a:ext uri="{FF2B5EF4-FFF2-40B4-BE49-F238E27FC236}">
              <a16:creationId xmlns:a16="http://schemas.microsoft.com/office/drawing/2014/main" id="{00000000-0008-0000-0500-000003000000}"/>
            </a:ext>
          </a:extLst>
        </xdr:cNvPr>
        <xdr:cNvSpPr>
          <a:spLocks noChangeArrowheads="1"/>
        </xdr:cNvSpPr>
      </xdr:nvSpPr>
      <xdr:spPr bwMode="auto">
        <a:xfrm>
          <a:off x="18783300" y="884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16</xdr:row>
      <xdr:rowOff>0</xdr:rowOff>
    </xdr:from>
    <xdr:to>
      <xdr:col>6</xdr:col>
      <xdr:colOff>0</xdr:colOff>
      <xdr:row>16</xdr:row>
      <xdr:rowOff>0</xdr:rowOff>
    </xdr:to>
    <xdr:sp macro="" textlink="">
      <xdr:nvSpPr>
        <xdr:cNvPr id="3" name="AutoShape 155">
          <a:extLst>
            <a:ext uri="{FF2B5EF4-FFF2-40B4-BE49-F238E27FC236}">
              <a16:creationId xmlns:a16="http://schemas.microsoft.com/office/drawing/2014/main" id="{00000000-0008-0000-0600-000003000000}"/>
            </a:ext>
          </a:extLst>
        </xdr:cNvPr>
        <xdr:cNvSpPr>
          <a:spLocks noChangeArrowheads="1"/>
        </xdr:cNvSpPr>
      </xdr:nvSpPr>
      <xdr:spPr bwMode="auto">
        <a:xfrm>
          <a:off x="19309080" y="412242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18</xdr:row>
      <xdr:rowOff>0</xdr:rowOff>
    </xdr:from>
    <xdr:to>
      <xdr:col>6</xdr:col>
      <xdr:colOff>0</xdr:colOff>
      <xdr:row>18</xdr:row>
      <xdr:rowOff>0</xdr:rowOff>
    </xdr:to>
    <xdr:sp macro="" textlink="">
      <xdr:nvSpPr>
        <xdr:cNvPr id="3" name="AutoShape 155">
          <a:extLst>
            <a:ext uri="{FF2B5EF4-FFF2-40B4-BE49-F238E27FC236}">
              <a16:creationId xmlns:a16="http://schemas.microsoft.com/office/drawing/2014/main" id="{00000000-0008-0000-0700-000003000000}"/>
            </a:ext>
          </a:extLst>
        </xdr:cNvPr>
        <xdr:cNvSpPr>
          <a:spLocks noChangeArrowheads="1"/>
        </xdr:cNvSpPr>
      </xdr:nvSpPr>
      <xdr:spPr bwMode="auto">
        <a:xfrm>
          <a:off x="19309080" y="778002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10</xdr:row>
      <xdr:rowOff>0</xdr:rowOff>
    </xdr:from>
    <xdr:to>
      <xdr:col>6</xdr:col>
      <xdr:colOff>0</xdr:colOff>
      <xdr:row>10</xdr:row>
      <xdr:rowOff>0</xdr:rowOff>
    </xdr:to>
    <xdr:sp macro="" textlink="">
      <xdr:nvSpPr>
        <xdr:cNvPr id="3" name="AutoShape 155">
          <a:extLst>
            <a:ext uri="{FF2B5EF4-FFF2-40B4-BE49-F238E27FC236}">
              <a16:creationId xmlns:a16="http://schemas.microsoft.com/office/drawing/2014/main" id="{00000000-0008-0000-0800-000003000000}"/>
            </a:ext>
          </a:extLst>
        </xdr:cNvPr>
        <xdr:cNvSpPr>
          <a:spLocks noChangeArrowheads="1"/>
        </xdr:cNvSpPr>
      </xdr:nvSpPr>
      <xdr:spPr bwMode="auto">
        <a:xfrm>
          <a:off x="19309080" y="741426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2"/>
  <sheetViews>
    <sheetView tabSelected="1" zoomScale="80" zoomScaleNormal="80" workbookViewId="0">
      <selection activeCell="A2" sqref="A2"/>
    </sheetView>
  </sheetViews>
  <sheetFormatPr baseColWidth="10" defaultRowHeight="14.4" x14ac:dyDescent="0.3"/>
  <cols>
    <col min="1" max="1" width="6.6640625" style="4" customWidth="1"/>
    <col min="2" max="2" width="31.109375" style="5" bestFit="1" customWidth="1"/>
    <col min="3" max="3" width="95.6640625" style="15" customWidth="1"/>
    <col min="4" max="4" width="67.109375" style="2" customWidth="1"/>
    <col min="5" max="5" width="24.44140625" style="18" customWidth="1"/>
    <col min="6" max="6" width="23.6640625" style="8" customWidth="1"/>
    <col min="7" max="7" width="15.44140625" style="2" bestFit="1" customWidth="1"/>
    <col min="8" max="251" width="11.44140625" style="2"/>
    <col min="252" max="252" width="8.33203125" style="2" customWidth="1"/>
    <col min="253" max="253" width="22.33203125" style="2" customWidth="1"/>
    <col min="254" max="254" width="51.6640625" style="2" customWidth="1"/>
    <col min="255" max="255" width="67.6640625" style="2" customWidth="1"/>
    <col min="256" max="256" width="30.88671875" style="2" customWidth="1"/>
    <col min="257" max="257" width="27.44140625" style="2" customWidth="1"/>
    <col min="258" max="258" width="31.88671875" style="2" customWidth="1"/>
    <col min="259" max="259" width="0" style="2" hidden="1" customWidth="1"/>
    <col min="260" max="260" width="22.33203125" style="2" customWidth="1"/>
    <col min="261" max="261" width="15.44140625" style="2" bestFit="1" customWidth="1"/>
    <col min="262" max="507" width="11.44140625" style="2"/>
    <col min="508" max="508" width="8.33203125" style="2" customWidth="1"/>
    <col min="509" max="509" width="22.33203125" style="2" customWidth="1"/>
    <col min="510" max="510" width="51.6640625" style="2" customWidth="1"/>
    <col min="511" max="511" width="67.6640625" style="2" customWidth="1"/>
    <col min="512" max="512" width="30.88671875" style="2" customWidth="1"/>
    <col min="513" max="513" width="27.44140625" style="2" customWidth="1"/>
    <col min="514" max="514" width="31.88671875" style="2" customWidth="1"/>
    <col min="515" max="515" width="0" style="2" hidden="1" customWidth="1"/>
    <col min="516" max="516" width="22.33203125" style="2" customWidth="1"/>
    <col min="517" max="517" width="15.44140625" style="2" bestFit="1" customWidth="1"/>
    <col min="518" max="763" width="11.44140625" style="2"/>
    <col min="764" max="764" width="8.33203125" style="2" customWidth="1"/>
    <col min="765" max="765" width="22.33203125" style="2" customWidth="1"/>
    <col min="766" max="766" width="51.6640625" style="2" customWidth="1"/>
    <col min="767" max="767" width="67.6640625" style="2" customWidth="1"/>
    <col min="768" max="768" width="30.88671875" style="2" customWidth="1"/>
    <col min="769" max="769" width="27.44140625" style="2" customWidth="1"/>
    <col min="770" max="770" width="31.88671875" style="2" customWidth="1"/>
    <col min="771" max="771" width="0" style="2" hidden="1" customWidth="1"/>
    <col min="772" max="772" width="22.33203125" style="2" customWidth="1"/>
    <col min="773" max="773" width="15.44140625" style="2" bestFit="1" customWidth="1"/>
    <col min="774" max="1019" width="11.44140625" style="2"/>
    <col min="1020" max="1020" width="8.33203125" style="2" customWidth="1"/>
    <col min="1021" max="1021" width="22.33203125" style="2" customWidth="1"/>
    <col min="1022" max="1022" width="51.6640625" style="2" customWidth="1"/>
    <col min="1023" max="1023" width="67.6640625" style="2" customWidth="1"/>
    <col min="1024" max="1024" width="30.88671875" style="2" customWidth="1"/>
    <col min="1025" max="1025" width="27.44140625" style="2" customWidth="1"/>
    <col min="1026" max="1026" width="31.88671875" style="2" customWidth="1"/>
    <col min="1027" max="1027" width="0" style="2" hidden="1" customWidth="1"/>
    <col min="1028" max="1028" width="22.33203125" style="2" customWidth="1"/>
    <col min="1029" max="1029" width="15.44140625" style="2" bestFit="1" customWidth="1"/>
    <col min="1030" max="1275" width="11.44140625" style="2"/>
    <col min="1276" max="1276" width="8.33203125" style="2" customWidth="1"/>
    <col min="1277" max="1277" width="22.33203125" style="2" customWidth="1"/>
    <col min="1278" max="1278" width="51.6640625" style="2" customWidth="1"/>
    <col min="1279" max="1279" width="67.6640625" style="2" customWidth="1"/>
    <col min="1280" max="1280" width="30.88671875" style="2" customWidth="1"/>
    <col min="1281" max="1281" width="27.44140625" style="2" customWidth="1"/>
    <col min="1282" max="1282" width="31.88671875" style="2" customWidth="1"/>
    <col min="1283" max="1283" width="0" style="2" hidden="1" customWidth="1"/>
    <col min="1284" max="1284" width="22.33203125" style="2" customWidth="1"/>
    <col min="1285" max="1285" width="15.44140625" style="2" bestFit="1" customWidth="1"/>
    <col min="1286" max="1531" width="11.44140625" style="2"/>
    <col min="1532" max="1532" width="8.33203125" style="2" customWidth="1"/>
    <col min="1533" max="1533" width="22.33203125" style="2" customWidth="1"/>
    <col min="1534" max="1534" width="51.6640625" style="2" customWidth="1"/>
    <col min="1535" max="1535" width="67.6640625" style="2" customWidth="1"/>
    <col min="1536" max="1536" width="30.88671875" style="2" customWidth="1"/>
    <col min="1537" max="1537" width="27.44140625" style="2" customWidth="1"/>
    <col min="1538" max="1538" width="31.88671875" style="2" customWidth="1"/>
    <col min="1539" max="1539" width="0" style="2" hidden="1" customWidth="1"/>
    <col min="1540" max="1540" width="22.33203125" style="2" customWidth="1"/>
    <col min="1541" max="1541" width="15.44140625" style="2" bestFit="1" customWidth="1"/>
    <col min="1542" max="1787" width="11.44140625" style="2"/>
    <col min="1788" max="1788" width="8.33203125" style="2" customWidth="1"/>
    <col min="1789" max="1789" width="22.33203125" style="2" customWidth="1"/>
    <col min="1790" max="1790" width="51.6640625" style="2" customWidth="1"/>
    <col min="1791" max="1791" width="67.6640625" style="2" customWidth="1"/>
    <col min="1792" max="1792" width="30.88671875" style="2" customWidth="1"/>
    <col min="1793" max="1793" width="27.44140625" style="2" customWidth="1"/>
    <col min="1794" max="1794" width="31.88671875" style="2" customWidth="1"/>
    <col min="1795" max="1795" width="0" style="2" hidden="1" customWidth="1"/>
    <col min="1796" max="1796" width="22.33203125" style="2" customWidth="1"/>
    <col min="1797" max="1797" width="15.44140625" style="2" bestFit="1" customWidth="1"/>
    <col min="1798" max="2043" width="11.44140625" style="2"/>
    <col min="2044" max="2044" width="8.33203125" style="2" customWidth="1"/>
    <col min="2045" max="2045" width="22.33203125" style="2" customWidth="1"/>
    <col min="2046" max="2046" width="51.6640625" style="2" customWidth="1"/>
    <col min="2047" max="2047" width="67.6640625" style="2" customWidth="1"/>
    <col min="2048" max="2048" width="30.88671875" style="2" customWidth="1"/>
    <col min="2049" max="2049" width="27.44140625" style="2" customWidth="1"/>
    <col min="2050" max="2050" width="31.88671875" style="2" customWidth="1"/>
    <col min="2051" max="2051" width="0" style="2" hidden="1" customWidth="1"/>
    <col min="2052" max="2052" width="22.33203125" style="2" customWidth="1"/>
    <col min="2053" max="2053" width="15.44140625" style="2" bestFit="1" customWidth="1"/>
    <col min="2054" max="2299" width="11.44140625" style="2"/>
    <col min="2300" max="2300" width="8.33203125" style="2" customWidth="1"/>
    <col min="2301" max="2301" width="22.33203125" style="2" customWidth="1"/>
    <col min="2302" max="2302" width="51.6640625" style="2" customWidth="1"/>
    <col min="2303" max="2303" width="67.6640625" style="2" customWidth="1"/>
    <col min="2304" max="2304" width="30.88671875" style="2" customWidth="1"/>
    <col min="2305" max="2305" width="27.44140625" style="2" customWidth="1"/>
    <col min="2306" max="2306" width="31.88671875" style="2" customWidth="1"/>
    <col min="2307" max="2307" width="0" style="2" hidden="1" customWidth="1"/>
    <col min="2308" max="2308" width="22.33203125" style="2" customWidth="1"/>
    <col min="2309" max="2309" width="15.44140625" style="2" bestFit="1" customWidth="1"/>
    <col min="2310" max="2555" width="11.44140625" style="2"/>
    <col min="2556" max="2556" width="8.33203125" style="2" customWidth="1"/>
    <col min="2557" max="2557" width="22.33203125" style="2" customWidth="1"/>
    <col min="2558" max="2558" width="51.6640625" style="2" customWidth="1"/>
    <col min="2559" max="2559" width="67.6640625" style="2" customWidth="1"/>
    <col min="2560" max="2560" width="30.88671875" style="2" customWidth="1"/>
    <col min="2561" max="2561" width="27.44140625" style="2" customWidth="1"/>
    <col min="2562" max="2562" width="31.88671875" style="2" customWidth="1"/>
    <col min="2563" max="2563" width="0" style="2" hidden="1" customWidth="1"/>
    <col min="2564" max="2564" width="22.33203125" style="2" customWidth="1"/>
    <col min="2565" max="2565" width="15.44140625" style="2" bestFit="1" customWidth="1"/>
    <col min="2566" max="2811" width="11.44140625" style="2"/>
    <col min="2812" max="2812" width="8.33203125" style="2" customWidth="1"/>
    <col min="2813" max="2813" width="22.33203125" style="2" customWidth="1"/>
    <col min="2814" max="2814" width="51.6640625" style="2" customWidth="1"/>
    <col min="2815" max="2815" width="67.6640625" style="2" customWidth="1"/>
    <col min="2816" max="2816" width="30.88671875" style="2" customWidth="1"/>
    <col min="2817" max="2817" width="27.44140625" style="2" customWidth="1"/>
    <col min="2818" max="2818" width="31.88671875" style="2" customWidth="1"/>
    <col min="2819" max="2819" width="0" style="2" hidden="1" customWidth="1"/>
    <col min="2820" max="2820" width="22.33203125" style="2" customWidth="1"/>
    <col min="2821" max="2821" width="15.44140625" style="2" bestFit="1" customWidth="1"/>
    <col min="2822" max="3067" width="11.44140625" style="2"/>
    <col min="3068" max="3068" width="8.33203125" style="2" customWidth="1"/>
    <col min="3069" max="3069" width="22.33203125" style="2" customWidth="1"/>
    <col min="3070" max="3070" width="51.6640625" style="2" customWidth="1"/>
    <col min="3071" max="3071" width="67.6640625" style="2" customWidth="1"/>
    <col min="3072" max="3072" width="30.88671875" style="2" customWidth="1"/>
    <col min="3073" max="3073" width="27.44140625" style="2" customWidth="1"/>
    <col min="3074" max="3074" width="31.88671875" style="2" customWidth="1"/>
    <col min="3075" max="3075" width="0" style="2" hidden="1" customWidth="1"/>
    <col min="3076" max="3076" width="22.33203125" style="2" customWidth="1"/>
    <col min="3077" max="3077" width="15.44140625" style="2" bestFit="1" customWidth="1"/>
    <col min="3078" max="3323" width="11.44140625" style="2"/>
    <col min="3324" max="3324" width="8.33203125" style="2" customWidth="1"/>
    <col min="3325" max="3325" width="22.33203125" style="2" customWidth="1"/>
    <col min="3326" max="3326" width="51.6640625" style="2" customWidth="1"/>
    <col min="3327" max="3327" width="67.6640625" style="2" customWidth="1"/>
    <col min="3328" max="3328" width="30.88671875" style="2" customWidth="1"/>
    <col min="3329" max="3329" width="27.44140625" style="2" customWidth="1"/>
    <col min="3330" max="3330" width="31.88671875" style="2" customWidth="1"/>
    <col min="3331" max="3331" width="0" style="2" hidden="1" customWidth="1"/>
    <col min="3332" max="3332" width="22.33203125" style="2" customWidth="1"/>
    <col min="3333" max="3333" width="15.44140625" style="2" bestFit="1" customWidth="1"/>
    <col min="3334" max="3579" width="11.44140625" style="2"/>
    <col min="3580" max="3580" width="8.33203125" style="2" customWidth="1"/>
    <col min="3581" max="3581" width="22.33203125" style="2" customWidth="1"/>
    <col min="3582" max="3582" width="51.6640625" style="2" customWidth="1"/>
    <col min="3583" max="3583" width="67.6640625" style="2" customWidth="1"/>
    <col min="3584" max="3584" width="30.88671875" style="2" customWidth="1"/>
    <col min="3585" max="3585" width="27.44140625" style="2" customWidth="1"/>
    <col min="3586" max="3586" width="31.88671875" style="2" customWidth="1"/>
    <col min="3587" max="3587" width="0" style="2" hidden="1" customWidth="1"/>
    <col min="3588" max="3588" width="22.33203125" style="2" customWidth="1"/>
    <col min="3589" max="3589" width="15.44140625" style="2" bestFit="1" customWidth="1"/>
    <col min="3590" max="3835" width="11.44140625" style="2"/>
    <col min="3836" max="3836" width="8.33203125" style="2" customWidth="1"/>
    <col min="3837" max="3837" width="22.33203125" style="2" customWidth="1"/>
    <col min="3838" max="3838" width="51.6640625" style="2" customWidth="1"/>
    <col min="3839" max="3839" width="67.6640625" style="2" customWidth="1"/>
    <col min="3840" max="3840" width="30.88671875" style="2" customWidth="1"/>
    <col min="3841" max="3841" width="27.44140625" style="2" customWidth="1"/>
    <col min="3842" max="3842" width="31.88671875" style="2" customWidth="1"/>
    <col min="3843" max="3843" width="0" style="2" hidden="1" customWidth="1"/>
    <col min="3844" max="3844" width="22.33203125" style="2" customWidth="1"/>
    <col min="3845" max="3845" width="15.44140625" style="2" bestFit="1" customWidth="1"/>
    <col min="3846" max="4091" width="11.44140625" style="2"/>
    <col min="4092" max="4092" width="8.33203125" style="2" customWidth="1"/>
    <col min="4093" max="4093" width="22.33203125" style="2" customWidth="1"/>
    <col min="4094" max="4094" width="51.6640625" style="2" customWidth="1"/>
    <col min="4095" max="4095" width="67.6640625" style="2" customWidth="1"/>
    <col min="4096" max="4096" width="30.88671875" style="2" customWidth="1"/>
    <col min="4097" max="4097" width="27.44140625" style="2" customWidth="1"/>
    <col min="4098" max="4098" width="31.88671875" style="2" customWidth="1"/>
    <col min="4099" max="4099" width="0" style="2" hidden="1" customWidth="1"/>
    <col min="4100" max="4100" width="22.33203125" style="2" customWidth="1"/>
    <col min="4101" max="4101" width="15.44140625" style="2" bestFit="1" customWidth="1"/>
    <col min="4102" max="4347" width="11.44140625" style="2"/>
    <col min="4348" max="4348" width="8.33203125" style="2" customWidth="1"/>
    <col min="4349" max="4349" width="22.33203125" style="2" customWidth="1"/>
    <col min="4350" max="4350" width="51.6640625" style="2" customWidth="1"/>
    <col min="4351" max="4351" width="67.6640625" style="2" customWidth="1"/>
    <col min="4352" max="4352" width="30.88671875" style="2" customWidth="1"/>
    <col min="4353" max="4353" width="27.44140625" style="2" customWidth="1"/>
    <col min="4354" max="4354" width="31.88671875" style="2" customWidth="1"/>
    <col min="4355" max="4355" width="0" style="2" hidden="1" customWidth="1"/>
    <col min="4356" max="4356" width="22.33203125" style="2" customWidth="1"/>
    <col min="4357" max="4357" width="15.44140625" style="2" bestFit="1" customWidth="1"/>
    <col min="4358" max="4603" width="11.44140625" style="2"/>
    <col min="4604" max="4604" width="8.33203125" style="2" customWidth="1"/>
    <col min="4605" max="4605" width="22.33203125" style="2" customWidth="1"/>
    <col min="4606" max="4606" width="51.6640625" style="2" customWidth="1"/>
    <col min="4607" max="4607" width="67.6640625" style="2" customWidth="1"/>
    <col min="4608" max="4608" width="30.88671875" style="2" customWidth="1"/>
    <col min="4609" max="4609" width="27.44140625" style="2" customWidth="1"/>
    <col min="4610" max="4610" width="31.88671875" style="2" customWidth="1"/>
    <col min="4611" max="4611" width="0" style="2" hidden="1" customWidth="1"/>
    <col min="4612" max="4612" width="22.33203125" style="2" customWidth="1"/>
    <col min="4613" max="4613" width="15.44140625" style="2" bestFit="1" customWidth="1"/>
    <col min="4614" max="4859" width="11.44140625" style="2"/>
    <col min="4860" max="4860" width="8.33203125" style="2" customWidth="1"/>
    <col min="4861" max="4861" width="22.33203125" style="2" customWidth="1"/>
    <col min="4862" max="4862" width="51.6640625" style="2" customWidth="1"/>
    <col min="4863" max="4863" width="67.6640625" style="2" customWidth="1"/>
    <col min="4864" max="4864" width="30.88671875" style="2" customWidth="1"/>
    <col min="4865" max="4865" width="27.44140625" style="2" customWidth="1"/>
    <col min="4866" max="4866" width="31.88671875" style="2" customWidth="1"/>
    <col min="4867" max="4867" width="0" style="2" hidden="1" customWidth="1"/>
    <col min="4868" max="4868" width="22.33203125" style="2" customWidth="1"/>
    <col min="4869" max="4869" width="15.44140625" style="2" bestFit="1" customWidth="1"/>
    <col min="4870" max="5115" width="11.44140625" style="2"/>
    <col min="5116" max="5116" width="8.33203125" style="2" customWidth="1"/>
    <col min="5117" max="5117" width="22.33203125" style="2" customWidth="1"/>
    <col min="5118" max="5118" width="51.6640625" style="2" customWidth="1"/>
    <col min="5119" max="5119" width="67.6640625" style="2" customWidth="1"/>
    <col min="5120" max="5120" width="30.88671875" style="2" customWidth="1"/>
    <col min="5121" max="5121" width="27.44140625" style="2" customWidth="1"/>
    <col min="5122" max="5122" width="31.88671875" style="2" customWidth="1"/>
    <col min="5123" max="5123" width="0" style="2" hidden="1" customWidth="1"/>
    <col min="5124" max="5124" width="22.33203125" style="2" customWidth="1"/>
    <col min="5125" max="5125" width="15.44140625" style="2" bestFit="1" customWidth="1"/>
    <col min="5126" max="5371" width="11.44140625" style="2"/>
    <col min="5372" max="5372" width="8.33203125" style="2" customWidth="1"/>
    <col min="5373" max="5373" width="22.33203125" style="2" customWidth="1"/>
    <col min="5374" max="5374" width="51.6640625" style="2" customWidth="1"/>
    <col min="5375" max="5375" width="67.6640625" style="2" customWidth="1"/>
    <col min="5376" max="5376" width="30.88671875" style="2" customWidth="1"/>
    <col min="5377" max="5377" width="27.44140625" style="2" customWidth="1"/>
    <col min="5378" max="5378" width="31.88671875" style="2" customWidth="1"/>
    <col min="5379" max="5379" width="0" style="2" hidden="1" customWidth="1"/>
    <col min="5380" max="5380" width="22.33203125" style="2" customWidth="1"/>
    <col min="5381" max="5381" width="15.44140625" style="2" bestFit="1" customWidth="1"/>
    <col min="5382" max="5627" width="11.44140625" style="2"/>
    <col min="5628" max="5628" width="8.33203125" style="2" customWidth="1"/>
    <col min="5629" max="5629" width="22.33203125" style="2" customWidth="1"/>
    <col min="5630" max="5630" width="51.6640625" style="2" customWidth="1"/>
    <col min="5631" max="5631" width="67.6640625" style="2" customWidth="1"/>
    <col min="5632" max="5632" width="30.88671875" style="2" customWidth="1"/>
    <col min="5633" max="5633" width="27.44140625" style="2" customWidth="1"/>
    <col min="5634" max="5634" width="31.88671875" style="2" customWidth="1"/>
    <col min="5635" max="5635" width="0" style="2" hidden="1" customWidth="1"/>
    <col min="5636" max="5636" width="22.33203125" style="2" customWidth="1"/>
    <col min="5637" max="5637" width="15.44140625" style="2" bestFit="1" customWidth="1"/>
    <col min="5638" max="5883" width="11.44140625" style="2"/>
    <col min="5884" max="5884" width="8.33203125" style="2" customWidth="1"/>
    <col min="5885" max="5885" width="22.33203125" style="2" customWidth="1"/>
    <col min="5886" max="5886" width="51.6640625" style="2" customWidth="1"/>
    <col min="5887" max="5887" width="67.6640625" style="2" customWidth="1"/>
    <col min="5888" max="5888" width="30.88671875" style="2" customWidth="1"/>
    <col min="5889" max="5889" width="27.44140625" style="2" customWidth="1"/>
    <col min="5890" max="5890" width="31.88671875" style="2" customWidth="1"/>
    <col min="5891" max="5891" width="0" style="2" hidden="1" customWidth="1"/>
    <col min="5892" max="5892" width="22.33203125" style="2" customWidth="1"/>
    <col min="5893" max="5893" width="15.44140625" style="2" bestFit="1" customWidth="1"/>
    <col min="5894" max="6139" width="11.44140625" style="2"/>
    <col min="6140" max="6140" width="8.33203125" style="2" customWidth="1"/>
    <col min="6141" max="6141" width="22.33203125" style="2" customWidth="1"/>
    <col min="6142" max="6142" width="51.6640625" style="2" customWidth="1"/>
    <col min="6143" max="6143" width="67.6640625" style="2" customWidth="1"/>
    <col min="6144" max="6144" width="30.88671875" style="2" customWidth="1"/>
    <col min="6145" max="6145" width="27.44140625" style="2" customWidth="1"/>
    <col min="6146" max="6146" width="31.88671875" style="2" customWidth="1"/>
    <col min="6147" max="6147" width="0" style="2" hidden="1" customWidth="1"/>
    <col min="6148" max="6148" width="22.33203125" style="2" customWidth="1"/>
    <col min="6149" max="6149" width="15.44140625" style="2" bestFit="1" customWidth="1"/>
    <col min="6150" max="6395" width="11.44140625" style="2"/>
    <col min="6396" max="6396" width="8.33203125" style="2" customWidth="1"/>
    <col min="6397" max="6397" width="22.33203125" style="2" customWidth="1"/>
    <col min="6398" max="6398" width="51.6640625" style="2" customWidth="1"/>
    <col min="6399" max="6399" width="67.6640625" style="2" customWidth="1"/>
    <col min="6400" max="6400" width="30.88671875" style="2" customWidth="1"/>
    <col min="6401" max="6401" width="27.44140625" style="2" customWidth="1"/>
    <col min="6402" max="6402" width="31.88671875" style="2" customWidth="1"/>
    <col min="6403" max="6403" width="0" style="2" hidden="1" customWidth="1"/>
    <col min="6404" max="6404" width="22.33203125" style="2" customWidth="1"/>
    <col min="6405" max="6405" width="15.44140625" style="2" bestFit="1" customWidth="1"/>
    <col min="6406" max="6651" width="11.44140625" style="2"/>
    <col min="6652" max="6652" width="8.33203125" style="2" customWidth="1"/>
    <col min="6653" max="6653" width="22.33203125" style="2" customWidth="1"/>
    <col min="6654" max="6654" width="51.6640625" style="2" customWidth="1"/>
    <col min="6655" max="6655" width="67.6640625" style="2" customWidth="1"/>
    <col min="6656" max="6656" width="30.88671875" style="2" customWidth="1"/>
    <col min="6657" max="6657" width="27.44140625" style="2" customWidth="1"/>
    <col min="6658" max="6658" width="31.88671875" style="2" customWidth="1"/>
    <col min="6659" max="6659" width="0" style="2" hidden="1" customWidth="1"/>
    <col min="6660" max="6660" width="22.33203125" style="2" customWidth="1"/>
    <col min="6661" max="6661" width="15.44140625" style="2" bestFit="1" customWidth="1"/>
    <col min="6662" max="6907" width="11.44140625" style="2"/>
    <col min="6908" max="6908" width="8.33203125" style="2" customWidth="1"/>
    <col min="6909" max="6909" width="22.33203125" style="2" customWidth="1"/>
    <col min="6910" max="6910" width="51.6640625" style="2" customWidth="1"/>
    <col min="6911" max="6911" width="67.6640625" style="2" customWidth="1"/>
    <col min="6912" max="6912" width="30.88671875" style="2" customWidth="1"/>
    <col min="6913" max="6913" width="27.44140625" style="2" customWidth="1"/>
    <col min="6914" max="6914" width="31.88671875" style="2" customWidth="1"/>
    <col min="6915" max="6915" width="0" style="2" hidden="1" customWidth="1"/>
    <col min="6916" max="6916" width="22.33203125" style="2" customWidth="1"/>
    <col min="6917" max="6917" width="15.44140625" style="2" bestFit="1" customWidth="1"/>
    <col min="6918" max="7163" width="11.44140625" style="2"/>
    <col min="7164" max="7164" width="8.33203125" style="2" customWidth="1"/>
    <col min="7165" max="7165" width="22.33203125" style="2" customWidth="1"/>
    <col min="7166" max="7166" width="51.6640625" style="2" customWidth="1"/>
    <col min="7167" max="7167" width="67.6640625" style="2" customWidth="1"/>
    <col min="7168" max="7168" width="30.88671875" style="2" customWidth="1"/>
    <col min="7169" max="7169" width="27.44140625" style="2" customWidth="1"/>
    <col min="7170" max="7170" width="31.88671875" style="2" customWidth="1"/>
    <col min="7171" max="7171" width="0" style="2" hidden="1" customWidth="1"/>
    <col min="7172" max="7172" width="22.33203125" style="2" customWidth="1"/>
    <col min="7173" max="7173" width="15.44140625" style="2" bestFit="1" customWidth="1"/>
    <col min="7174" max="7419" width="11.44140625" style="2"/>
    <col min="7420" max="7420" width="8.33203125" style="2" customWidth="1"/>
    <col min="7421" max="7421" width="22.33203125" style="2" customWidth="1"/>
    <col min="7422" max="7422" width="51.6640625" style="2" customWidth="1"/>
    <col min="7423" max="7423" width="67.6640625" style="2" customWidth="1"/>
    <col min="7424" max="7424" width="30.88671875" style="2" customWidth="1"/>
    <col min="7425" max="7425" width="27.44140625" style="2" customWidth="1"/>
    <col min="7426" max="7426" width="31.88671875" style="2" customWidth="1"/>
    <col min="7427" max="7427" width="0" style="2" hidden="1" customWidth="1"/>
    <col min="7428" max="7428" width="22.33203125" style="2" customWidth="1"/>
    <col min="7429" max="7429" width="15.44140625" style="2" bestFit="1" customWidth="1"/>
    <col min="7430" max="7675" width="11.44140625" style="2"/>
    <col min="7676" max="7676" width="8.33203125" style="2" customWidth="1"/>
    <col min="7677" max="7677" width="22.33203125" style="2" customWidth="1"/>
    <col min="7678" max="7678" width="51.6640625" style="2" customWidth="1"/>
    <col min="7679" max="7679" width="67.6640625" style="2" customWidth="1"/>
    <col min="7680" max="7680" width="30.88671875" style="2" customWidth="1"/>
    <col min="7681" max="7681" width="27.44140625" style="2" customWidth="1"/>
    <col min="7682" max="7682" width="31.88671875" style="2" customWidth="1"/>
    <col min="7683" max="7683" width="0" style="2" hidden="1" customWidth="1"/>
    <col min="7684" max="7684" width="22.33203125" style="2" customWidth="1"/>
    <col min="7685" max="7685" width="15.44140625" style="2" bestFit="1" customWidth="1"/>
    <col min="7686" max="7931" width="11.44140625" style="2"/>
    <col min="7932" max="7932" width="8.33203125" style="2" customWidth="1"/>
    <col min="7933" max="7933" width="22.33203125" style="2" customWidth="1"/>
    <col min="7934" max="7934" width="51.6640625" style="2" customWidth="1"/>
    <col min="7935" max="7935" width="67.6640625" style="2" customWidth="1"/>
    <col min="7936" max="7936" width="30.88671875" style="2" customWidth="1"/>
    <col min="7937" max="7937" width="27.44140625" style="2" customWidth="1"/>
    <col min="7938" max="7938" width="31.88671875" style="2" customWidth="1"/>
    <col min="7939" max="7939" width="0" style="2" hidden="1" customWidth="1"/>
    <col min="7940" max="7940" width="22.33203125" style="2" customWidth="1"/>
    <col min="7941" max="7941" width="15.44140625" style="2" bestFit="1" customWidth="1"/>
    <col min="7942" max="8187" width="11.44140625" style="2"/>
    <col min="8188" max="8188" width="8.33203125" style="2" customWidth="1"/>
    <col min="8189" max="8189" width="22.33203125" style="2" customWidth="1"/>
    <col min="8190" max="8190" width="51.6640625" style="2" customWidth="1"/>
    <col min="8191" max="8191" width="67.6640625" style="2" customWidth="1"/>
    <col min="8192" max="8192" width="30.88671875" style="2" customWidth="1"/>
    <col min="8193" max="8193" width="27.44140625" style="2" customWidth="1"/>
    <col min="8194" max="8194" width="31.88671875" style="2" customWidth="1"/>
    <col min="8195" max="8195" width="0" style="2" hidden="1" customWidth="1"/>
    <col min="8196" max="8196" width="22.33203125" style="2" customWidth="1"/>
    <col min="8197" max="8197" width="15.44140625" style="2" bestFit="1" customWidth="1"/>
    <col min="8198" max="8443" width="11.44140625" style="2"/>
    <col min="8444" max="8444" width="8.33203125" style="2" customWidth="1"/>
    <col min="8445" max="8445" width="22.33203125" style="2" customWidth="1"/>
    <col min="8446" max="8446" width="51.6640625" style="2" customWidth="1"/>
    <col min="8447" max="8447" width="67.6640625" style="2" customWidth="1"/>
    <col min="8448" max="8448" width="30.88671875" style="2" customWidth="1"/>
    <col min="8449" max="8449" width="27.44140625" style="2" customWidth="1"/>
    <col min="8450" max="8450" width="31.88671875" style="2" customWidth="1"/>
    <col min="8451" max="8451" width="0" style="2" hidden="1" customWidth="1"/>
    <col min="8452" max="8452" width="22.33203125" style="2" customWidth="1"/>
    <col min="8453" max="8453" width="15.44140625" style="2" bestFit="1" customWidth="1"/>
    <col min="8454" max="8699" width="11.44140625" style="2"/>
    <col min="8700" max="8700" width="8.33203125" style="2" customWidth="1"/>
    <col min="8701" max="8701" width="22.33203125" style="2" customWidth="1"/>
    <col min="8702" max="8702" width="51.6640625" style="2" customWidth="1"/>
    <col min="8703" max="8703" width="67.6640625" style="2" customWidth="1"/>
    <col min="8704" max="8704" width="30.88671875" style="2" customWidth="1"/>
    <col min="8705" max="8705" width="27.44140625" style="2" customWidth="1"/>
    <col min="8706" max="8706" width="31.88671875" style="2" customWidth="1"/>
    <col min="8707" max="8707" width="0" style="2" hidden="1" customWidth="1"/>
    <col min="8708" max="8708" width="22.33203125" style="2" customWidth="1"/>
    <col min="8709" max="8709" width="15.44140625" style="2" bestFit="1" customWidth="1"/>
    <col min="8710" max="8955" width="11.44140625" style="2"/>
    <col min="8956" max="8956" width="8.33203125" style="2" customWidth="1"/>
    <col min="8957" max="8957" width="22.33203125" style="2" customWidth="1"/>
    <col min="8958" max="8958" width="51.6640625" style="2" customWidth="1"/>
    <col min="8959" max="8959" width="67.6640625" style="2" customWidth="1"/>
    <col min="8960" max="8960" width="30.88671875" style="2" customWidth="1"/>
    <col min="8961" max="8961" width="27.44140625" style="2" customWidth="1"/>
    <col min="8962" max="8962" width="31.88671875" style="2" customWidth="1"/>
    <col min="8963" max="8963" width="0" style="2" hidden="1" customWidth="1"/>
    <col min="8964" max="8964" width="22.33203125" style="2" customWidth="1"/>
    <col min="8965" max="8965" width="15.44140625" style="2" bestFit="1" customWidth="1"/>
    <col min="8966" max="9211" width="11.44140625" style="2"/>
    <col min="9212" max="9212" width="8.33203125" style="2" customWidth="1"/>
    <col min="9213" max="9213" width="22.33203125" style="2" customWidth="1"/>
    <col min="9214" max="9214" width="51.6640625" style="2" customWidth="1"/>
    <col min="9215" max="9215" width="67.6640625" style="2" customWidth="1"/>
    <col min="9216" max="9216" width="30.88671875" style="2" customWidth="1"/>
    <col min="9217" max="9217" width="27.44140625" style="2" customWidth="1"/>
    <col min="9218" max="9218" width="31.88671875" style="2" customWidth="1"/>
    <col min="9219" max="9219" width="0" style="2" hidden="1" customWidth="1"/>
    <col min="9220" max="9220" width="22.33203125" style="2" customWidth="1"/>
    <col min="9221" max="9221" width="15.44140625" style="2" bestFit="1" customWidth="1"/>
    <col min="9222" max="9467" width="11.44140625" style="2"/>
    <col min="9468" max="9468" width="8.33203125" style="2" customWidth="1"/>
    <col min="9469" max="9469" width="22.33203125" style="2" customWidth="1"/>
    <col min="9470" max="9470" width="51.6640625" style="2" customWidth="1"/>
    <col min="9471" max="9471" width="67.6640625" style="2" customWidth="1"/>
    <col min="9472" max="9472" width="30.88671875" style="2" customWidth="1"/>
    <col min="9473" max="9473" width="27.44140625" style="2" customWidth="1"/>
    <col min="9474" max="9474" width="31.88671875" style="2" customWidth="1"/>
    <col min="9475" max="9475" width="0" style="2" hidden="1" customWidth="1"/>
    <col min="9476" max="9476" width="22.33203125" style="2" customWidth="1"/>
    <col min="9477" max="9477" width="15.44140625" style="2" bestFit="1" customWidth="1"/>
    <col min="9478" max="9723" width="11.44140625" style="2"/>
    <col min="9724" max="9724" width="8.33203125" style="2" customWidth="1"/>
    <col min="9725" max="9725" width="22.33203125" style="2" customWidth="1"/>
    <col min="9726" max="9726" width="51.6640625" style="2" customWidth="1"/>
    <col min="9727" max="9727" width="67.6640625" style="2" customWidth="1"/>
    <col min="9728" max="9728" width="30.88671875" style="2" customWidth="1"/>
    <col min="9729" max="9729" width="27.44140625" style="2" customWidth="1"/>
    <col min="9730" max="9730" width="31.88671875" style="2" customWidth="1"/>
    <col min="9731" max="9731" width="0" style="2" hidden="1" customWidth="1"/>
    <col min="9732" max="9732" width="22.33203125" style="2" customWidth="1"/>
    <col min="9733" max="9733" width="15.44140625" style="2" bestFit="1" customWidth="1"/>
    <col min="9734" max="9979" width="11.44140625" style="2"/>
    <col min="9980" max="9980" width="8.33203125" style="2" customWidth="1"/>
    <col min="9981" max="9981" width="22.33203125" style="2" customWidth="1"/>
    <col min="9982" max="9982" width="51.6640625" style="2" customWidth="1"/>
    <col min="9983" max="9983" width="67.6640625" style="2" customWidth="1"/>
    <col min="9984" max="9984" width="30.88671875" style="2" customWidth="1"/>
    <col min="9985" max="9985" width="27.44140625" style="2" customWidth="1"/>
    <col min="9986" max="9986" width="31.88671875" style="2" customWidth="1"/>
    <col min="9987" max="9987" width="0" style="2" hidden="1" customWidth="1"/>
    <col min="9988" max="9988" width="22.33203125" style="2" customWidth="1"/>
    <col min="9989" max="9989" width="15.44140625" style="2" bestFit="1" customWidth="1"/>
    <col min="9990" max="10235" width="11.44140625" style="2"/>
    <col min="10236" max="10236" width="8.33203125" style="2" customWidth="1"/>
    <col min="10237" max="10237" width="22.33203125" style="2" customWidth="1"/>
    <col min="10238" max="10238" width="51.6640625" style="2" customWidth="1"/>
    <col min="10239" max="10239" width="67.6640625" style="2" customWidth="1"/>
    <col min="10240" max="10240" width="30.88671875" style="2" customWidth="1"/>
    <col min="10241" max="10241" width="27.44140625" style="2" customWidth="1"/>
    <col min="10242" max="10242" width="31.88671875" style="2" customWidth="1"/>
    <col min="10243" max="10243" width="0" style="2" hidden="1" customWidth="1"/>
    <col min="10244" max="10244" width="22.33203125" style="2" customWidth="1"/>
    <col min="10245" max="10245" width="15.44140625" style="2" bestFit="1" customWidth="1"/>
    <col min="10246" max="10491" width="11.44140625" style="2"/>
    <col min="10492" max="10492" width="8.33203125" style="2" customWidth="1"/>
    <col min="10493" max="10493" width="22.33203125" style="2" customWidth="1"/>
    <col min="10494" max="10494" width="51.6640625" style="2" customWidth="1"/>
    <col min="10495" max="10495" width="67.6640625" style="2" customWidth="1"/>
    <col min="10496" max="10496" width="30.88671875" style="2" customWidth="1"/>
    <col min="10497" max="10497" width="27.44140625" style="2" customWidth="1"/>
    <col min="10498" max="10498" width="31.88671875" style="2" customWidth="1"/>
    <col min="10499" max="10499" width="0" style="2" hidden="1" customWidth="1"/>
    <col min="10500" max="10500" width="22.33203125" style="2" customWidth="1"/>
    <col min="10501" max="10501" width="15.44140625" style="2" bestFit="1" customWidth="1"/>
    <col min="10502" max="10747" width="11.44140625" style="2"/>
    <col min="10748" max="10748" width="8.33203125" style="2" customWidth="1"/>
    <col min="10749" max="10749" width="22.33203125" style="2" customWidth="1"/>
    <col min="10750" max="10750" width="51.6640625" style="2" customWidth="1"/>
    <col min="10751" max="10751" width="67.6640625" style="2" customWidth="1"/>
    <col min="10752" max="10752" width="30.88671875" style="2" customWidth="1"/>
    <col min="10753" max="10753" width="27.44140625" style="2" customWidth="1"/>
    <col min="10754" max="10754" width="31.88671875" style="2" customWidth="1"/>
    <col min="10755" max="10755" width="0" style="2" hidden="1" customWidth="1"/>
    <col min="10756" max="10756" width="22.33203125" style="2" customWidth="1"/>
    <col min="10757" max="10757" width="15.44140625" style="2" bestFit="1" customWidth="1"/>
    <col min="10758" max="11003" width="11.44140625" style="2"/>
    <col min="11004" max="11004" width="8.33203125" style="2" customWidth="1"/>
    <col min="11005" max="11005" width="22.33203125" style="2" customWidth="1"/>
    <col min="11006" max="11006" width="51.6640625" style="2" customWidth="1"/>
    <col min="11007" max="11007" width="67.6640625" style="2" customWidth="1"/>
    <col min="11008" max="11008" width="30.88671875" style="2" customWidth="1"/>
    <col min="11009" max="11009" width="27.44140625" style="2" customWidth="1"/>
    <col min="11010" max="11010" width="31.88671875" style="2" customWidth="1"/>
    <col min="11011" max="11011" width="0" style="2" hidden="1" customWidth="1"/>
    <col min="11012" max="11012" width="22.33203125" style="2" customWidth="1"/>
    <col min="11013" max="11013" width="15.44140625" style="2" bestFit="1" customWidth="1"/>
    <col min="11014" max="11259" width="11.44140625" style="2"/>
    <col min="11260" max="11260" width="8.33203125" style="2" customWidth="1"/>
    <col min="11261" max="11261" width="22.33203125" style="2" customWidth="1"/>
    <col min="11262" max="11262" width="51.6640625" style="2" customWidth="1"/>
    <col min="11263" max="11263" width="67.6640625" style="2" customWidth="1"/>
    <col min="11264" max="11264" width="30.88671875" style="2" customWidth="1"/>
    <col min="11265" max="11265" width="27.44140625" style="2" customWidth="1"/>
    <col min="11266" max="11266" width="31.88671875" style="2" customWidth="1"/>
    <col min="11267" max="11267" width="0" style="2" hidden="1" customWidth="1"/>
    <col min="11268" max="11268" width="22.33203125" style="2" customWidth="1"/>
    <col min="11269" max="11269" width="15.44140625" style="2" bestFit="1" customWidth="1"/>
    <col min="11270" max="11515" width="11.44140625" style="2"/>
    <col min="11516" max="11516" width="8.33203125" style="2" customWidth="1"/>
    <col min="11517" max="11517" width="22.33203125" style="2" customWidth="1"/>
    <col min="11518" max="11518" width="51.6640625" style="2" customWidth="1"/>
    <col min="11519" max="11519" width="67.6640625" style="2" customWidth="1"/>
    <col min="11520" max="11520" width="30.88671875" style="2" customWidth="1"/>
    <col min="11521" max="11521" width="27.44140625" style="2" customWidth="1"/>
    <col min="11522" max="11522" width="31.88671875" style="2" customWidth="1"/>
    <col min="11523" max="11523" width="0" style="2" hidden="1" customWidth="1"/>
    <col min="11524" max="11524" width="22.33203125" style="2" customWidth="1"/>
    <col min="11525" max="11525" width="15.44140625" style="2" bestFit="1" customWidth="1"/>
    <col min="11526" max="11771" width="11.44140625" style="2"/>
    <col min="11772" max="11772" width="8.33203125" style="2" customWidth="1"/>
    <col min="11773" max="11773" width="22.33203125" style="2" customWidth="1"/>
    <col min="11774" max="11774" width="51.6640625" style="2" customWidth="1"/>
    <col min="11775" max="11775" width="67.6640625" style="2" customWidth="1"/>
    <col min="11776" max="11776" width="30.88671875" style="2" customWidth="1"/>
    <col min="11777" max="11777" width="27.44140625" style="2" customWidth="1"/>
    <col min="11778" max="11778" width="31.88671875" style="2" customWidth="1"/>
    <col min="11779" max="11779" width="0" style="2" hidden="1" customWidth="1"/>
    <col min="11780" max="11780" width="22.33203125" style="2" customWidth="1"/>
    <col min="11781" max="11781" width="15.44140625" style="2" bestFit="1" customWidth="1"/>
    <col min="11782" max="12027" width="11.44140625" style="2"/>
    <col min="12028" max="12028" width="8.33203125" style="2" customWidth="1"/>
    <col min="12029" max="12029" width="22.33203125" style="2" customWidth="1"/>
    <col min="12030" max="12030" width="51.6640625" style="2" customWidth="1"/>
    <col min="12031" max="12031" width="67.6640625" style="2" customWidth="1"/>
    <col min="12032" max="12032" width="30.88671875" style="2" customWidth="1"/>
    <col min="12033" max="12033" width="27.44140625" style="2" customWidth="1"/>
    <col min="12034" max="12034" width="31.88671875" style="2" customWidth="1"/>
    <col min="12035" max="12035" width="0" style="2" hidden="1" customWidth="1"/>
    <col min="12036" max="12036" width="22.33203125" style="2" customWidth="1"/>
    <col min="12037" max="12037" width="15.44140625" style="2" bestFit="1" customWidth="1"/>
    <col min="12038" max="12283" width="11.44140625" style="2"/>
    <col min="12284" max="12284" width="8.33203125" style="2" customWidth="1"/>
    <col min="12285" max="12285" width="22.33203125" style="2" customWidth="1"/>
    <col min="12286" max="12286" width="51.6640625" style="2" customWidth="1"/>
    <col min="12287" max="12287" width="67.6640625" style="2" customWidth="1"/>
    <col min="12288" max="12288" width="30.88671875" style="2" customWidth="1"/>
    <col min="12289" max="12289" width="27.44140625" style="2" customWidth="1"/>
    <col min="12290" max="12290" width="31.88671875" style="2" customWidth="1"/>
    <col min="12291" max="12291" width="0" style="2" hidden="1" customWidth="1"/>
    <col min="12292" max="12292" width="22.33203125" style="2" customWidth="1"/>
    <col min="12293" max="12293" width="15.44140625" style="2" bestFit="1" customWidth="1"/>
    <col min="12294" max="12539" width="11.44140625" style="2"/>
    <col min="12540" max="12540" width="8.33203125" style="2" customWidth="1"/>
    <col min="12541" max="12541" width="22.33203125" style="2" customWidth="1"/>
    <col min="12542" max="12542" width="51.6640625" style="2" customWidth="1"/>
    <col min="12543" max="12543" width="67.6640625" style="2" customWidth="1"/>
    <col min="12544" max="12544" width="30.88671875" style="2" customWidth="1"/>
    <col min="12545" max="12545" width="27.44140625" style="2" customWidth="1"/>
    <col min="12546" max="12546" width="31.88671875" style="2" customWidth="1"/>
    <col min="12547" max="12547" width="0" style="2" hidden="1" customWidth="1"/>
    <col min="12548" max="12548" width="22.33203125" style="2" customWidth="1"/>
    <col min="12549" max="12549" width="15.44140625" style="2" bestFit="1" customWidth="1"/>
    <col min="12550" max="12795" width="11.44140625" style="2"/>
    <col min="12796" max="12796" width="8.33203125" style="2" customWidth="1"/>
    <col min="12797" max="12797" width="22.33203125" style="2" customWidth="1"/>
    <col min="12798" max="12798" width="51.6640625" style="2" customWidth="1"/>
    <col min="12799" max="12799" width="67.6640625" style="2" customWidth="1"/>
    <col min="12800" max="12800" width="30.88671875" style="2" customWidth="1"/>
    <col min="12801" max="12801" width="27.44140625" style="2" customWidth="1"/>
    <col min="12802" max="12802" width="31.88671875" style="2" customWidth="1"/>
    <col min="12803" max="12803" width="0" style="2" hidden="1" customWidth="1"/>
    <col min="12804" max="12804" width="22.33203125" style="2" customWidth="1"/>
    <col min="12805" max="12805" width="15.44140625" style="2" bestFit="1" customWidth="1"/>
    <col min="12806" max="13051" width="11.44140625" style="2"/>
    <col min="13052" max="13052" width="8.33203125" style="2" customWidth="1"/>
    <col min="13053" max="13053" width="22.33203125" style="2" customWidth="1"/>
    <col min="13054" max="13054" width="51.6640625" style="2" customWidth="1"/>
    <col min="13055" max="13055" width="67.6640625" style="2" customWidth="1"/>
    <col min="13056" max="13056" width="30.88671875" style="2" customWidth="1"/>
    <col min="13057" max="13057" width="27.44140625" style="2" customWidth="1"/>
    <col min="13058" max="13058" width="31.88671875" style="2" customWidth="1"/>
    <col min="13059" max="13059" width="0" style="2" hidden="1" customWidth="1"/>
    <col min="13060" max="13060" width="22.33203125" style="2" customWidth="1"/>
    <col min="13061" max="13061" width="15.44140625" style="2" bestFit="1" customWidth="1"/>
    <col min="13062" max="13307" width="11.44140625" style="2"/>
    <col min="13308" max="13308" width="8.33203125" style="2" customWidth="1"/>
    <col min="13309" max="13309" width="22.33203125" style="2" customWidth="1"/>
    <col min="13310" max="13310" width="51.6640625" style="2" customWidth="1"/>
    <col min="13311" max="13311" width="67.6640625" style="2" customWidth="1"/>
    <col min="13312" max="13312" width="30.88671875" style="2" customWidth="1"/>
    <col min="13313" max="13313" width="27.44140625" style="2" customWidth="1"/>
    <col min="13314" max="13314" width="31.88671875" style="2" customWidth="1"/>
    <col min="13315" max="13315" width="0" style="2" hidden="1" customWidth="1"/>
    <col min="13316" max="13316" width="22.33203125" style="2" customWidth="1"/>
    <col min="13317" max="13317" width="15.44140625" style="2" bestFit="1" customWidth="1"/>
    <col min="13318" max="13563" width="11.44140625" style="2"/>
    <col min="13564" max="13564" width="8.33203125" style="2" customWidth="1"/>
    <col min="13565" max="13565" width="22.33203125" style="2" customWidth="1"/>
    <col min="13566" max="13566" width="51.6640625" style="2" customWidth="1"/>
    <col min="13567" max="13567" width="67.6640625" style="2" customWidth="1"/>
    <col min="13568" max="13568" width="30.88671875" style="2" customWidth="1"/>
    <col min="13569" max="13569" width="27.44140625" style="2" customWidth="1"/>
    <col min="13570" max="13570" width="31.88671875" style="2" customWidth="1"/>
    <col min="13571" max="13571" width="0" style="2" hidden="1" customWidth="1"/>
    <col min="13572" max="13572" width="22.33203125" style="2" customWidth="1"/>
    <col min="13573" max="13573" width="15.44140625" style="2" bestFit="1" customWidth="1"/>
    <col min="13574" max="13819" width="11.44140625" style="2"/>
    <col min="13820" max="13820" width="8.33203125" style="2" customWidth="1"/>
    <col min="13821" max="13821" width="22.33203125" style="2" customWidth="1"/>
    <col min="13822" max="13822" width="51.6640625" style="2" customWidth="1"/>
    <col min="13823" max="13823" width="67.6640625" style="2" customWidth="1"/>
    <col min="13824" max="13824" width="30.88671875" style="2" customWidth="1"/>
    <col min="13825" max="13825" width="27.44140625" style="2" customWidth="1"/>
    <col min="13826" max="13826" width="31.88671875" style="2" customWidth="1"/>
    <col min="13827" max="13827" width="0" style="2" hidden="1" customWidth="1"/>
    <col min="13828" max="13828" width="22.33203125" style="2" customWidth="1"/>
    <col min="13829" max="13829" width="15.44140625" style="2" bestFit="1" customWidth="1"/>
    <col min="13830" max="14075" width="11.44140625" style="2"/>
    <col min="14076" max="14076" width="8.33203125" style="2" customWidth="1"/>
    <col min="14077" max="14077" width="22.33203125" style="2" customWidth="1"/>
    <col min="14078" max="14078" width="51.6640625" style="2" customWidth="1"/>
    <col min="14079" max="14079" width="67.6640625" style="2" customWidth="1"/>
    <col min="14080" max="14080" width="30.88671875" style="2" customWidth="1"/>
    <col min="14081" max="14081" width="27.44140625" style="2" customWidth="1"/>
    <col min="14082" max="14082" width="31.88671875" style="2" customWidth="1"/>
    <col min="14083" max="14083" width="0" style="2" hidden="1" customWidth="1"/>
    <col min="14084" max="14084" width="22.33203125" style="2" customWidth="1"/>
    <col min="14085" max="14085" width="15.44140625" style="2" bestFit="1" customWidth="1"/>
    <col min="14086" max="14331" width="11.44140625" style="2"/>
    <col min="14332" max="14332" width="8.33203125" style="2" customWidth="1"/>
    <col min="14333" max="14333" width="22.33203125" style="2" customWidth="1"/>
    <col min="14334" max="14334" width="51.6640625" style="2" customWidth="1"/>
    <col min="14335" max="14335" width="67.6640625" style="2" customWidth="1"/>
    <col min="14336" max="14336" width="30.88671875" style="2" customWidth="1"/>
    <col min="14337" max="14337" width="27.44140625" style="2" customWidth="1"/>
    <col min="14338" max="14338" width="31.88671875" style="2" customWidth="1"/>
    <col min="14339" max="14339" width="0" style="2" hidden="1" customWidth="1"/>
    <col min="14340" max="14340" width="22.33203125" style="2" customWidth="1"/>
    <col min="14341" max="14341" width="15.44140625" style="2" bestFit="1" customWidth="1"/>
    <col min="14342" max="14587" width="11.44140625" style="2"/>
    <col min="14588" max="14588" width="8.33203125" style="2" customWidth="1"/>
    <col min="14589" max="14589" width="22.33203125" style="2" customWidth="1"/>
    <col min="14590" max="14590" width="51.6640625" style="2" customWidth="1"/>
    <col min="14591" max="14591" width="67.6640625" style="2" customWidth="1"/>
    <col min="14592" max="14592" width="30.88671875" style="2" customWidth="1"/>
    <col min="14593" max="14593" width="27.44140625" style="2" customWidth="1"/>
    <col min="14594" max="14594" width="31.88671875" style="2" customWidth="1"/>
    <col min="14595" max="14595" width="0" style="2" hidden="1" customWidth="1"/>
    <col min="14596" max="14596" width="22.33203125" style="2" customWidth="1"/>
    <col min="14597" max="14597" width="15.44140625" style="2" bestFit="1" customWidth="1"/>
    <col min="14598" max="14843" width="11.44140625" style="2"/>
    <col min="14844" max="14844" width="8.33203125" style="2" customWidth="1"/>
    <col min="14845" max="14845" width="22.33203125" style="2" customWidth="1"/>
    <col min="14846" max="14846" width="51.6640625" style="2" customWidth="1"/>
    <col min="14847" max="14847" width="67.6640625" style="2" customWidth="1"/>
    <col min="14848" max="14848" width="30.88671875" style="2" customWidth="1"/>
    <col min="14849" max="14849" width="27.44140625" style="2" customWidth="1"/>
    <col min="14850" max="14850" width="31.88671875" style="2" customWidth="1"/>
    <col min="14851" max="14851" width="0" style="2" hidden="1" customWidth="1"/>
    <col min="14852" max="14852" width="22.33203125" style="2" customWidth="1"/>
    <col min="14853" max="14853" width="15.44140625" style="2" bestFit="1" customWidth="1"/>
    <col min="14854" max="15099" width="11.44140625" style="2"/>
    <col min="15100" max="15100" width="8.33203125" style="2" customWidth="1"/>
    <col min="15101" max="15101" width="22.33203125" style="2" customWidth="1"/>
    <col min="15102" max="15102" width="51.6640625" style="2" customWidth="1"/>
    <col min="15103" max="15103" width="67.6640625" style="2" customWidth="1"/>
    <col min="15104" max="15104" width="30.88671875" style="2" customWidth="1"/>
    <col min="15105" max="15105" width="27.44140625" style="2" customWidth="1"/>
    <col min="15106" max="15106" width="31.88671875" style="2" customWidth="1"/>
    <col min="15107" max="15107" width="0" style="2" hidden="1" customWidth="1"/>
    <col min="15108" max="15108" width="22.33203125" style="2" customWidth="1"/>
    <col min="15109" max="15109" width="15.44140625" style="2" bestFit="1" customWidth="1"/>
    <col min="15110" max="15355" width="11.44140625" style="2"/>
    <col min="15356" max="15356" width="8.33203125" style="2" customWidth="1"/>
    <col min="15357" max="15357" width="22.33203125" style="2" customWidth="1"/>
    <col min="15358" max="15358" width="51.6640625" style="2" customWidth="1"/>
    <col min="15359" max="15359" width="67.6640625" style="2" customWidth="1"/>
    <col min="15360" max="15360" width="30.88671875" style="2" customWidth="1"/>
    <col min="15361" max="15361" width="27.44140625" style="2" customWidth="1"/>
    <col min="15362" max="15362" width="31.88671875" style="2" customWidth="1"/>
    <col min="15363" max="15363" width="0" style="2" hidden="1" customWidth="1"/>
    <col min="15364" max="15364" width="22.33203125" style="2" customWidth="1"/>
    <col min="15365" max="15365" width="15.44140625" style="2" bestFit="1" customWidth="1"/>
    <col min="15366" max="15611" width="11.44140625" style="2"/>
    <col min="15612" max="15612" width="8.33203125" style="2" customWidth="1"/>
    <col min="15613" max="15613" width="22.33203125" style="2" customWidth="1"/>
    <col min="15614" max="15614" width="51.6640625" style="2" customWidth="1"/>
    <col min="15615" max="15615" width="67.6640625" style="2" customWidth="1"/>
    <col min="15616" max="15616" width="30.88671875" style="2" customWidth="1"/>
    <col min="15617" max="15617" width="27.44140625" style="2" customWidth="1"/>
    <col min="15618" max="15618" width="31.88671875" style="2" customWidth="1"/>
    <col min="15619" max="15619" width="0" style="2" hidden="1" customWidth="1"/>
    <col min="15620" max="15620" width="22.33203125" style="2" customWidth="1"/>
    <col min="15621" max="15621" width="15.44140625" style="2" bestFit="1" customWidth="1"/>
    <col min="15622" max="15867" width="11.44140625" style="2"/>
    <col min="15868" max="15868" width="8.33203125" style="2" customWidth="1"/>
    <col min="15869" max="15869" width="22.33203125" style="2" customWidth="1"/>
    <col min="15870" max="15870" width="51.6640625" style="2" customWidth="1"/>
    <col min="15871" max="15871" width="67.6640625" style="2" customWidth="1"/>
    <col min="15872" max="15872" width="30.88671875" style="2" customWidth="1"/>
    <col min="15873" max="15873" width="27.44140625" style="2" customWidth="1"/>
    <col min="15874" max="15874" width="31.88671875" style="2" customWidth="1"/>
    <col min="15875" max="15875" width="0" style="2" hidden="1" customWidth="1"/>
    <col min="15876" max="15876" width="22.33203125" style="2" customWidth="1"/>
    <col min="15877" max="15877" width="15.44140625" style="2" bestFit="1" customWidth="1"/>
    <col min="15878" max="16123" width="11.44140625" style="2"/>
    <col min="16124" max="16124" width="8.33203125" style="2" customWidth="1"/>
    <col min="16125" max="16125" width="22.33203125" style="2" customWidth="1"/>
    <col min="16126" max="16126" width="51.6640625" style="2" customWidth="1"/>
    <col min="16127" max="16127" width="67.6640625" style="2" customWidth="1"/>
    <col min="16128" max="16128" width="30.88671875" style="2" customWidth="1"/>
    <col min="16129" max="16129" width="27.44140625" style="2" customWidth="1"/>
    <col min="16130" max="16130" width="31.88671875" style="2" customWidth="1"/>
    <col min="16131" max="16131" width="0" style="2" hidden="1" customWidth="1"/>
    <col min="16132" max="16132" width="22.33203125" style="2" customWidth="1"/>
    <col min="16133" max="16133" width="15.44140625" style="2" bestFit="1" customWidth="1"/>
    <col min="16134" max="16384" width="11.44140625" style="2"/>
  </cols>
  <sheetData>
    <row r="1" spans="1:7" x14ac:dyDescent="0.3">
      <c r="A1" s="1" t="s">
        <v>0</v>
      </c>
      <c r="B1" s="1"/>
      <c r="C1" s="1"/>
      <c r="D1" s="1"/>
      <c r="E1" s="17"/>
      <c r="F1" s="1"/>
    </row>
    <row r="2" spans="1:7" x14ac:dyDescent="0.3">
      <c r="A2" s="1" t="s">
        <v>9</v>
      </c>
      <c r="B2" s="1"/>
      <c r="C2" s="1"/>
      <c r="D2" s="1"/>
      <c r="E2" s="17"/>
      <c r="F2" s="1"/>
    </row>
    <row r="3" spans="1:7" x14ac:dyDescent="0.3">
      <c r="A3" s="3" t="s">
        <v>1</v>
      </c>
      <c r="B3" s="3"/>
      <c r="C3" s="3"/>
      <c r="D3" s="3"/>
      <c r="E3" s="17"/>
      <c r="F3" s="3"/>
    </row>
    <row r="4" spans="1:7" x14ac:dyDescent="0.3">
      <c r="A4" s="3" t="s">
        <v>14</v>
      </c>
      <c r="B4" s="3"/>
      <c r="C4" s="3"/>
      <c r="D4" s="3"/>
      <c r="E4" s="17"/>
      <c r="F4" s="3"/>
    </row>
    <row r="5" spans="1:7" x14ac:dyDescent="0.3">
      <c r="C5" s="6"/>
      <c r="D5" s="7"/>
    </row>
    <row r="6" spans="1:7" s="11" customFormat="1" ht="15" thickBot="1" x14ac:dyDescent="0.35">
      <c r="A6" s="9"/>
      <c r="B6" s="9"/>
      <c r="C6" s="9"/>
      <c r="D6" s="9"/>
      <c r="E6" s="19"/>
      <c r="F6" s="10"/>
    </row>
    <row r="7" spans="1:7" s="11" customFormat="1" ht="36" customHeight="1" thickTop="1" x14ac:dyDescent="0.3">
      <c r="A7" s="20" t="s">
        <v>2</v>
      </c>
      <c r="B7" s="21" t="s">
        <v>3</v>
      </c>
      <c r="C7" s="21" t="s">
        <v>4</v>
      </c>
      <c r="D7" s="21" t="s">
        <v>5</v>
      </c>
      <c r="E7" s="32" t="s">
        <v>10</v>
      </c>
      <c r="F7" s="22" t="s">
        <v>6</v>
      </c>
    </row>
    <row r="8" spans="1:7" s="12" customFormat="1" ht="28.8" x14ac:dyDescent="0.3">
      <c r="A8" s="23">
        <v>1</v>
      </c>
      <c r="B8" s="29" t="s">
        <v>15</v>
      </c>
      <c r="C8" s="30" t="s">
        <v>16</v>
      </c>
      <c r="D8" s="36" t="s">
        <v>17</v>
      </c>
      <c r="E8" s="31">
        <v>44243</v>
      </c>
      <c r="F8" s="37">
        <v>1368760836</v>
      </c>
      <c r="G8" s="35"/>
    </row>
    <row r="9" spans="1:7" s="12" customFormat="1" ht="28.8" x14ac:dyDescent="0.3">
      <c r="A9" s="34">
        <v>2</v>
      </c>
      <c r="B9" s="39" t="s">
        <v>18</v>
      </c>
      <c r="C9" s="40" t="s">
        <v>19</v>
      </c>
      <c r="D9" s="41" t="s">
        <v>20</v>
      </c>
      <c r="E9" s="42">
        <v>44250</v>
      </c>
      <c r="F9" s="43">
        <v>10468731474</v>
      </c>
      <c r="G9" s="38"/>
    </row>
    <row r="10" spans="1:7" s="12" customFormat="1" ht="28.8" x14ac:dyDescent="0.3">
      <c r="A10" s="34">
        <v>3</v>
      </c>
      <c r="B10" s="29" t="s">
        <v>21</v>
      </c>
      <c r="C10" s="30" t="s">
        <v>22</v>
      </c>
      <c r="D10" s="36" t="s">
        <v>23</v>
      </c>
      <c r="E10" s="31">
        <v>44257</v>
      </c>
      <c r="F10" s="44">
        <v>1659836592</v>
      </c>
      <c r="G10" s="38"/>
    </row>
    <row r="11" spans="1:7" s="12" customFormat="1" ht="57.6" x14ac:dyDescent="0.3">
      <c r="A11" s="34">
        <v>4</v>
      </c>
      <c r="B11" s="39" t="s">
        <v>24</v>
      </c>
      <c r="C11" s="40" t="s">
        <v>25</v>
      </c>
      <c r="D11" s="41" t="s">
        <v>26</v>
      </c>
      <c r="E11" s="42">
        <v>44260</v>
      </c>
      <c r="F11" s="43">
        <v>5428983704</v>
      </c>
      <c r="G11" s="38"/>
    </row>
    <row r="12" spans="1:7" s="12" customFormat="1" x14ac:dyDescent="0.3">
      <c r="A12" s="34">
        <v>5</v>
      </c>
      <c r="B12" s="39" t="s">
        <v>27</v>
      </c>
      <c r="C12" s="40" t="s">
        <v>28</v>
      </c>
      <c r="D12" s="41" t="s">
        <v>29</v>
      </c>
      <c r="E12" s="42">
        <v>44266</v>
      </c>
      <c r="F12" s="43">
        <v>54999420</v>
      </c>
      <c r="G12" s="38"/>
    </row>
    <row r="13" spans="1:7" s="12" customFormat="1" ht="57.6" x14ac:dyDescent="0.3">
      <c r="A13" s="34">
        <v>6</v>
      </c>
      <c r="B13" s="39" t="s">
        <v>30</v>
      </c>
      <c r="C13" s="40" t="s">
        <v>31</v>
      </c>
      <c r="D13" s="41" t="s">
        <v>32</v>
      </c>
      <c r="E13" s="42">
        <v>44270</v>
      </c>
      <c r="F13" s="43">
        <v>28560000</v>
      </c>
      <c r="G13" s="38"/>
    </row>
    <row r="14" spans="1:7" s="12" customFormat="1" ht="204.75" customHeight="1" x14ac:dyDescent="0.3">
      <c r="A14" s="34">
        <v>7</v>
      </c>
      <c r="B14" s="39" t="s">
        <v>33</v>
      </c>
      <c r="C14" s="40" t="s">
        <v>34</v>
      </c>
      <c r="D14" s="41" t="s">
        <v>35</v>
      </c>
      <c r="E14" s="42">
        <v>44270</v>
      </c>
      <c r="F14" s="43">
        <v>15522127</v>
      </c>
      <c r="G14" s="38"/>
    </row>
    <row r="15" spans="1:7" s="12" customFormat="1" ht="28.8" x14ac:dyDescent="0.3">
      <c r="A15" s="34">
        <v>8</v>
      </c>
      <c r="B15" s="39" t="s">
        <v>36</v>
      </c>
      <c r="C15" s="40" t="s">
        <v>37</v>
      </c>
      <c r="D15" s="41" t="s">
        <v>38</v>
      </c>
      <c r="E15" s="42">
        <v>44274</v>
      </c>
      <c r="F15" s="43">
        <v>469748071</v>
      </c>
      <c r="G15" s="38"/>
    </row>
    <row r="16" spans="1:7" s="12" customFormat="1" ht="43.2" x14ac:dyDescent="0.3">
      <c r="A16" s="34">
        <v>9</v>
      </c>
      <c r="B16" s="39" t="s">
        <v>39</v>
      </c>
      <c r="C16" s="40" t="s">
        <v>40</v>
      </c>
      <c r="D16" s="41" t="s">
        <v>41</v>
      </c>
      <c r="E16" s="42">
        <v>44281</v>
      </c>
      <c r="F16" s="43">
        <v>1358540777</v>
      </c>
      <c r="G16" s="38"/>
    </row>
    <row r="17" spans="1:7" s="12" customFormat="1" ht="28.8" x14ac:dyDescent="0.3">
      <c r="A17" s="34">
        <v>10</v>
      </c>
      <c r="B17" s="39" t="s">
        <v>42</v>
      </c>
      <c r="C17" s="40" t="s">
        <v>43</v>
      </c>
      <c r="D17" s="41" t="s">
        <v>44</v>
      </c>
      <c r="E17" s="42">
        <v>44284</v>
      </c>
      <c r="F17" s="43">
        <v>450992745</v>
      </c>
      <c r="G17" s="38"/>
    </row>
    <row r="18" spans="1:7" s="12" customFormat="1" ht="43.2" x14ac:dyDescent="0.3">
      <c r="A18" s="34">
        <v>11</v>
      </c>
      <c r="B18" s="39" t="s">
        <v>45</v>
      </c>
      <c r="C18" s="40" t="s">
        <v>46</v>
      </c>
      <c r="D18" s="41" t="s">
        <v>47</v>
      </c>
      <c r="E18" s="42">
        <v>44285</v>
      </c>
      <c r="F18" s="43">
        <v>699041260</v>
      </c>
      <c r="G18" s="38"/>
    </row>
    <row r="19" spans="1:7" s="12" customFormat="1" ht="43.2" x14ac:dyDescent="0.3">
      <c r="A19" s="34">
        <v>12</v>
      </c>
      <c r="B19" s="29" t="s">
        <v>49</v>
      </c>
      <c r="C19" s="30" t="s">
        <v>50</v>
      </c>
      <c r="D19" s="36" t="s">
        <v>75</v>
      </c>
      <c r="E19" s="31">
        <v>44299</v>
      </c>
      <c r="F19" s="44">
        <v>327649773</v>
      </c>
      <c r="G19" s="38"/>
    </row>
    <row r="20" spans="1:7" s="12" customFormat="1" ht="57.6" x14ac:dyDescent="0.3">
      <c r="A20" s="34">
        <v>13</v>
      </c>
      <c r="B20" s="39" t="s">
        <v>51</v>
      </c>
      <c r="C20" s="40" t="s">
        <v>52</v>
      </c>
      <c r="D20" s="41" t="s">
        <v>76</v>
      </c>
      <c r="E20" s="42">
        <v>44300</v>
      </c>
      <c r="F20" s="43">
        <v>397675263</v>
      </c>
      <c r="G20" s="38"/>
    </row>
    <row r="21" spans="1:7" s="12" customFormat="1" ht="28.8" x14ac:dyDescent="0.3">
      <c r="A21" s="34">
        <v>14</v>
      </c>
      <c r="B21" s="39" t="s">
        <v>53</v>
      </c>
      <c r="C21" s="40" t="s">
        <v>54</v>
      </c>
      <c r="D21" s="41" t="s">
        <v>77</v>
      </c>
      <c r="E21" s="42">
        <v>44302</v>
      </c>
      <c r="F21" s="43">
        <v>500000000</v>
      </c>
      <c r="G21" s="38"/>
    </row>
    <row r="22" spans="1:7" s="12" customFormat="1" x14ac:dyDescent="0.3">
      <c r="A22" s="34">
        <v>15</v>
      </c>
      <c r="B22" s="39" t="s">
        <v>55</v>
      </c>
      <c r="C22" s="40" t="s">
        <v>56</v>
      </c>
      <c r="D22" s="41" t="s">
        <v>78</v>
      </c>
      <c r="E22" s="42">
        <v>44302</v>
      </c>
      <c r="F22" s="43">
        <v>327649773</v>
      </c>
      <c r="G22" s="38"/>
    </row>
    <row r="23" spans="1:7" s="12" customFormat="1" ht="28.8" x14ac:dyDescent="0.3">
      <c r="A23" s="34">
        <v>16</v>
      </c>
      <c r="B23" s="39" t="s">
        <v>57</v>
      </c>
      <c r="C23" s="40" t="s">
        <v>58</v>
      </c>
      <c r="D23" s="41" t="s">
        <v>79</v>
      </c>
      <c r="E23" s="42">
        <v>44305</v>
      </c>
      <c r="F23" s="43">
        <v>30547598</v>
      </c>
      <c r="G23" s="38"/>
    </row>
    <row r="24" spans="1:7" s="12" customFormat="1" ht="28.8" x14ac:dyDescent="0.3">
      <c r="A24" s="34">
        <v>17</v>
      </c>
      <c r="B24" s="39" t="s">
        <v>59</v>
      </c>
      <c r="C24" s="40" t="s">
        <v>60</v>
      </c>
      <c r="D24" s="41" t="s">
        <v>80</v>
      </c>
      <c r="E24" s="42">
        <v>44309</v>
      </c>
      <c r="F24" s="43">
        <v>120000000</v>
      </c>
      <c r="G24" s="38"/>
    </row>
    <row r="25" spans="1:7" s="12" customFormat="1" ht="43.2" x14ac:dyDescent="0.3">
      <c r="A25" s="34">
        <v>18</v>
      </c>
      <c r="B25" s="39" t="s">
        <v>61</v>
      </c>
      <c r="C25" s="40" t="s">
        <v>62</v>
      </c>
      <c r="D25" s="41" t="s">
        <v>81</v>
      </c>
      <c r="E25" s="42">
        <v>44315</v>
      </c>
      <c r="F25" s="43">
        <v>875005843</v>
      </c>
      <c r="G25" s="38"/>
    </row>
    <row r="26" spans="1:7" s="12" customFormat="1" ht="57.6" x14ac:dyDescent="0.3">
      <c r="A26" s="34">
        <v>19</v>
      </c>
      <c r="B26" s="39" t="s">
        <v>63</v>
      </c>
      <c r="C26" s="40" t="s">
        <v>64</v>
      </c>
      <c r="D26" s="41" t="s">
        <v>82</v>
      </c>
      <c r="E26" s="42">
        <v>44315</v>
      </c>
      <c r="F26" s="43">
        <v>161797566</v>
      </c>
      <c r="G26" s="38"/>
    </row>
    <row r="27" spans="1:7" s="12" customFormat="1" ht="57.6" x14ac:dyDescent="0.3">
      <c r="A27" s="34">
        <v>20</v>
      </c>
      <c r="B27" s="39" t="s">
        <v>65</v>
      </c>
      <c r="C27" s="40" t="s">
        <v>66</v>
      </c>
      <c r="D27" s="41" t="s">
        <v>83</v>
      </c>
      <c r="E27" s="42">
        <v>44315</v>
      </c>
      <c r="F27" s="43">
        <v>1392218522</v>
      </c>
      <c r="G27" s="38"/>
    </row>
    <row r="28" spans="1:7" s="12" customFormat="1" ht="57.6" x14ac:dyDescent="0.3">
      <c r="A28" s="34">
        <v>21</v>
      </c>
      <c r="B28" s="39" t="s">
        <v>67</v>
      </c>
      <c r="C28" s="40" t="s">
        <v>68</v>
      </c>
      <c r="D28" s="41" t="s">
        <v>84</v>
      </c>
      <c r="E28" s="42">
        <v>44315</v>
      </c>
      <c r="F28" s="43">
        <v>4225011783</v>
      </c>
      <c r="G28" s="38"/>
    </row>
    <row r="29" spans="1:7" s="12" customFormat="1" ht="57.6" x14ac:dyDescent="0.3">
      <c r="A29" s="34">
        <v>22</v>
      </c>
      <c r="B29" s="39" t="s">
        <v>69</v>
      </c>
      <c r="C29" s="40" t="s">
        <v>70</v>
      </c>
      <c r="D29" s="41" t="s">
        <v>85</v>
      </c>
      <c r="E29" s="42">
        <v>44316</v>
      </c>
      <c r="F29" s="43">
        <v>5373042774</v>
      </c>
      <c r="G29" s="38"/>
    </row>
    <row r="30" spans="1:7" s="12" customFormat="1" ht="28.8" x14ac:dyDescent="0.3">
      <c r="A30" s="34">
        <v>23</v>
      </c>
      <c r="B30" s="39" t="s">
        <v>71</v>
      </c>
      <c r="C30" s="40" t="s">
        <v>72</v>
      </c>
      <c r="D30" s="41" t="s">
        <v>86</v>
      </c>
      <c r="E30" s="42">
        <v>44316</v>
      </c>
      <c r="F30" s="43">
        <v>208988800</v>
      </c>
      <c r="G30" s="38"/>
    </row>
    <row r="31" spans="1:7" s="12" customFormat="1" ht="28.8" x14ac:dyDescent="0.3">
      <c r="A31" s="34">
        <v>24</v>
      </c>
      <c r="B31" s="39" t="s">
        <v>73</v>
      </c>
      <c r="C31" s="40" t="s">
        <v>74</v>
      </c>
      <c r="D31" s="41" t="s">
        <v>87</v>
      </c>
      <c r="E31" s="42">
        <v>44316</v>
      </c>
      <c r="F31" s="43">
        <v>23160398</v>
      </c>
      <c r="G31" s="38"/>
    </row>
    <row r="32" spans="1:7" s="12" customFormat="1" ht="28.8" x14ac:dyDescent="0.3">
      <c r="A32" s="34">
        <v>25</v>
      </c>
      <c r="B32" s="29" t="s">
        <v>89</v>
      </c>
      <c r="C32" s="30" t="s">
        <v>90</v>
      </c>
      <c r="D32" s="36" t="s">
        <v>91</v>
      </c>
      <c r="E32" s="31">
        <v>44320</v>
      </c>
      <c r="F32" s="44">
        <v>603655019</v>
      </c>
      <c r="G32" s="38"/>
    </row>
    <row r="33" spans="1:7" s="12" customFormat="1" ht="28.8" x14ac:dyDescent="0.3">
      <c r="A33" s="34">
        <v>26</v>
      </c>
      <c r="B33" s="39" t="s">
        <v>92</v>
      </c>
      <c r="C33" s="40" t="s">
        <v>93</v>
      </c>
      <c r="D33" s="41" t="s">
        <v>94</v>
      </c>
      <c r="E33" s="42">
        <v>44321</v>
      </c>
      <c r="F33" s="43">
        <v>90000000</v>
      </c>
      <c r="G33" s="38"/>
    </row>
    <row r="34" spans="1:7" s="12" customFormat="1" ht="28.8" x14ac:dyDescent="0.3">
      <c r="A34" s="34">
        <v>27</v>
      </c>
      <c r="B34" s="39" t="s">
        <v>95</v>
      </c>
      <c r="C34" s="40" t="s">
        <v>96</v>
      </c>
      <c r="D34" s="41" t="s">
        <v>97</v>
      </c>
      <c r="E34" s="42">
        <v>44321</v>
      </c>
      <c r="F34" s="43">
        <v>20999930</v>
      </c>
      <c r="G34" s="38"/>
    </row>
    <row r="35" spans="1:7" s="12" customFormat="1" ht="43.2" x14ac:dyDescent="0.3">
      <c r="A35" s="34">
        <v>28</v>
      </c>
      <c r="B35" s="39" t="s">
        <v>98</v>
      </c>
      <c r="C35" s="40" t="s">
        <v>99</v>
      </c>
      <c r="D35" s="41" t="s">
        <v>100</v>
      </c>
      <c r="E35" s="42">
        <v>44336</v>
      </c>
      <c r="F35" s="43">
        <v>39698400</v>
      </c>
      <c r="G35" s="38"/>
    </row>
    <row r="36" spans="1:7" s="12" customFormat="1" ht="43.2" x14ac:dyDescent="0.3">
      <c r="A36" s="34">
        <v>29</v>
      </c>
      <c r="B36" s="39" t="s">
        <v>101</v>
      </c>
      <c r="C36" s="40" t="s">
        <v>102</v>
      </c>
      <c r="D36" s="41" t="s">
        <v>103</v>
      </c>
      <c r="E36" s="42">
        <v>44342</v>
      </c>
      <c r="F36" s="43">
        <v>364377740</v>
      </c>
      <c r="G36" s="38"/>
    </row>
    <row r="37" spans="1:7" s="12" customFormat="1" ht="28.8" x14ac:dyDescent="0.3">
      <c r="A37" s="34">
        <v>30</v>
      </c>
      <c r="B37" s="39" t="s">
        <v>104</v>
      </c>
      <c r="C37" s="40" t="s">
        <v>105</v>
      </c>
      <c r="D37" s="41" t="s">
        <v>106</v>
      </c>
      <c r="E37" s="42">
        <v>44342</v>
      </c>
      <c r="F37" s="43">
        <v>684482327</v>
      </c>
      <c r="G37" s="38"/>
    </row>
    <row r="38" spans="1:7" s="12" customFormat="1" ht="28.8" x14ac:dyDescent="0.3">
      <c r="A38" s="34">
        <v>31</v>
      </c>
      <c r="B38" s="29" t="s">
        <v>107</v>
      </c>
      <c r="C38" s="30" t="s">
        <v>108</v>
      </c>
      <c r="D38" s="36" t="s">
        <v>78</v>
      </c>
      <c r="E38" s="31">
        <v>44348</v>
      </c>
      <c r="F38" s="44">
        <v>941718305</v>
      </c>
      <c r="G38" s="38"/>
    </row>
    <row r="39" spans="1:7" s="12" customFormat="1" ht="43.2" x14ac:dyDescent="0.3">
      <c r="A39" s="34">
        <v>32</v>
      </c>
      <c r="B39" s="39" t="s">
        <v>109</v>
      </c>
      <c r="C39" s="40" t="s">
        <v>110</v>
      </c>
      <c r="D39" s="41" t="s">
        <v>111</v>
      </c>
      <c r="E39" s="31">
        <v>44349</v>
      </c>
      <c r="F39" s="43">
        <v>27259450816</v>
      </c>
      <c r="G39" s="38"/>
    </row>
    <row r="40" spans="1:7" s="12" customFormat="1" ht="43.2" x14ac:dyDescent="0.3">
      <c r="A40" s="34">
        <v>33</v>
      </c>
      <c r="B40" s="39" t="s">
        <v>112</v>
      </c>
      <c r="C40" s="40" t="s">
        <v>113</v>
      </c>
      <c r="D40" s="41" t="s">
        <v>114</v>
      </c>
      <c r="E40" s="31">
        <v>44356</v>
      </c>
      <c r="F40" s="43">
        <v>6265350</v>
      </c>
      <c r="G40" s="38"/>
    </row>
    <row r="41" spans="1:7" s="12" customFormat="1" ht="57.6" x14ac:dyDescent="0.3">
      <c r="A41" s="34">
        <v>34</v>
      </c>
      <c r="B41" s="39" t="s">
        <v>115</v>
      </c>
      <c r="C41" s="40" t="s">
        <v>116</v>
      </c>
      <c r="D41" s="41" t="s">
        <v>117</v>
      </c>
      <c r="E41" s="31">
        <v>44357</v>
      </c>
      <c r="F41" s="43">
        <v>1329116061</v>
      </c>
      <c r="G41" s="38"/>
    </row>
    <row r="42" spans="1:7" s="12" customFormat="1" ht="57.6" x14ac:dyDescent="0.3">
      <c r="A42" s="34">
        <v>35</v>
      </c>
      <c r="B42" s="39" t="s">
        <v>118</v>
      </c>
      <c r="C42" s="40" t="s">
        <v>119</v>
      </c>
      <c r="D42" s="41" t="s">
        <v>120</v>
      </c>
      <c r="E42" s="31">
        <v>44357</v>
      </c>
      <c r="F42" s="43">
        <v>1611888577</v>
      </c>
      <c r="G42" s="38"/>
    </row>
    <row r="43" spans="1:7" s="12" customFormat="1" ht="57.6" x14ac:dyDescent="0.3">
      <c r="A43" s="34">
        <v>36</v>
      </c>
      <c r="B43" s="39" t="s">
        <v>121</v>
      </c>
      <c r="C43" s="40" t="s">
        <v>122</v>
      </c>
      <c r="D43" s="41" t="s">
        <v>123</v>
      </c>
      <c r="E43" s="31">
        <v>44357</v>
      </c>
      <c r="F43" s="43">
        <v>725462204</v>
      </c>
      <c r="G43" s="38"/>
    </row>
    <row r="44" spans="1:7" s="12" customFormat="1" ht="100.8" x14ac:dyDescent="0.3">
      <c r="A44" s="34">
        <v>37</v>
      </c>
      <c r="B44" s="39" t="s">
        <v>124</v>
      </c>
      <c r="C44" s="40" t="s">
        <v>125</v>
      </c>
      <c r="D44" s="41" t="s">
        <v>126</v>
      </c>
      <c r="E44" s="31">
        <v>44358</v>
      </c>
      <c r="F44" s="43" t="s">
        <v>133</v>
      </c>
      <c r="G44" s="38">
        <f>5234060927+1155168806+1379523200+113902834</f>
        <v>7882655767</v>
      </c>
    </row>
    <row r="45" spans="1:7" s="12" customFormat="1" ht="57.6" x14ac:dyDescent="0.3">
      <c r="A45" s="34">
        <v>38</v>
      </c>
      <c r="B45" s="39" t="s">
        <v>127</v>
      </c>
      <c r="C45" s="40" t="s">
        <v>128</v>
      </c>
      <c r="D45" s="41" t="s">
        <v>129</v>
      </c>
      <c r="E45" s="31">
        <v>44369</v>
      </c>
      <c r="F45" s="43">
        <v>1406160159</v>
      </c>
      <c r="G45" s="38"/>
    </row>
    <row r="46" spans="1:7" s="12" customFormat="1" ht="72" x14ac:dyDescent="0.3">
      <c r="A46" s="34">
        <v>39</v>
      </c>
      <c r="B46" s="39" t="s">
        <v>130</v>
      </c>
      <c r="C46" s="40" t="s">
        <v>131</v>
      </c>
      <c r="D46" s="41" t="s">
        <v>132</v>
      </c>
      <c r="E46" s="31">
        <v>44377</v>
      </c>
      <c r="F46" s="43">
        <v>398146949</v>
      </c>
      <c r="G46" s="38"/>
    </row>
    <row r="47" spans="1:7" s="12" customFormat="1" ht="43.2" x14ac:dyDescent="0.3">
      <c r="A47" s="34">
        <v>40</v>
      </c>
      <c r="B47" s="29" t="s">
        <v>136</v>
      </c>
      <c r="C47" s="30" t="s">
        <v>137</v>
      </c>
      <c r="D47" s="36" t="s">
        <v>138</v>
      </c>
      <c r="E47" s="31">
        <v>44378</v>
      </c>
      <c r="F47" s="44">
        <v>5434379701</v>
      </c>
      <c r="G47" s="38"/>
    </row>
    <row r="48" spans="1:7" s="12" customFormat="1" ht="28.8" x14ac:dyDescent="0.3">
      <c r="A48" s="34">
        <v>41</v>
      </c>
      <c r="B48" s="39" t="s">
        <v>139</v>
      </c>
      <c r="C48" s="40" t="s">
        <v>140</v>
      </c>
      <c r="D48" s="41" t="s">
        <v>44</v>
      </c>
      <c r="E48" s="31">
        <v>44384</v>
      </c>
      <c r="F48" s="43">
        <v>1803725840</v>
      </c>
      <c r="G48" s="38"/>
    </row>
    <row r="49" spans="1:7" s="12" customFormat="1" ht="43.2" x14ac:dyDescent="0.3">
      <c r="A49" s="34">
        <v>42</v>
      </c>
      <c r="B49" s="39" t="s">
        <v>141</v>
      </c>
      <c r="C49" s="40" t="s">
        <v>142</v>
      </c>
      <c r="D49" s="41" t="s">
        <v>143</v>
      </c>
      <c r="E49" s="31">
        <v>44385</v>
      </c>
      <c r="F49" s="43">
        <v>270054911</v>
      </c>
      <c r="G49" s="38"/>
    </row>
    <row r="50" spans="1:7" s="12" customFormat="1" ht="57.6" x14ac:dyDescent="0.3">
      <c r="A50" s="34">
        <v>43</v>
      </c>
      <c r="B50" s="39" t="s">
        <v>144</v>
      </c>
      <c r="C50" s="40" t="s">
        <v>145</v>
      </c>
      <c r="D50" s="41" t="s">
        <v>146</v>
      </c>
      <c r="E50" s="31">
        <v>44386</v>
      </c>
      <c r="F50" s="43">
        <v>1370538697</v>
      </c>
      <c r="G50" s="38"/>
    </row>
    <row r="51" spans="1:7" s="12" customFormat="1" ht="43.2" x14ac:dyDescent="0.3">
      <c r="A51" s="34">
        <v>44</v>
      </c>
      <c r="B51" s="39" t="s">
        <v>147</v>
      </c>
      <c r="C51" s="40" t="s">
        <v>148</v>
      </c>
      <c r="D51" s="41" t="s">
        <v>149</v>
      </c>
      <c r="E51" s="31">
        <v>44390</v>
      </c>
      <c r="F51" s="43">
        <v>98880467</v>
      </c>
      <c r="G51" s="38"/>
    </row>
    <row r="52" spans="1:7" s="12" customFormat="1" ht="57.6" x14ac:dyDescent="0.3">
      <c r="A52" s="34">
        <v>45</v>
      </c>
      <c r="B52" s="39" t="s">
        <v>150</v>
      </c>
      <c r="C52" s="40" t="s">
        <v>151</v>
      </c>
      <c r="D52" s="41" t="s">
        <v>152</v>
      </c>
      <c r="E52" s="31">
        <v>44391</v>
      </c>
      <c r="F52" s="43">
        <v>811889208</v>
      </c>
      <c r="G52" s="38"/>
    </row>
    <row r="53" spans="1:7" s="12" customFormat="1" ht="57.6" x14ac:dyDescent="0.3">
      <c r="A53" s="34">
        <v>46</v>
      </c>
      <c r="B53" s="39" t="s">
        <v>153</v>
      </c>
      <c r="C53" s="40" t="s">
        <v>154</v>
      </c>
      <c r="D53" s="41" t="s">
        <v>155</v>
      </c>
      <c r="E53" s="31">
        <v>44392</v>
      </c>
      <c r="F53" s="43">
        <v>32624490278</v>
      </c>
      <c r="G53" s="38"/>
    </row>
    <row r="54" spans="1:7" s="12" customFormat="1" ht="28.8" x14ac:dyDescent="0.3">
      <c r="A54" s="34">
        <v>47</v>
      </c>
      <c r="B54" s="39" t="s">
        <v>156</v>
      </c>
      <c r="C54" s="40" t="s">
        <v>157</v>
      </c>
      <c r="D54" s="41" t="s">
        <v>158</v>
      </c>
      <c r="E54" s="31">
        <v>44398</v>
      </c>
      <c r="F54" s="43">
        <v>73616108</v>
      </c>
      <c r="G54" s="38"/>
    </row>
    <row r="55" spans="1:7" s="12" customFormat="1" ht="28.8" x14ac:dyDescent="0.3">
      <c r="A55" s="34">
        <v>48</v>
      </c>
      <c r="B55" s="39" t="s">
        <v>159</v>
      </c>
      <c r="C55" s="40" t="s">
        <v>160</v>
      </c>
      <c r="D55" s="41" t="s">
        <v>161</v>
      </c>
      <c r="E55" s="31">
        <v>44405</v>
      </c>
      <c r="F55" s="43">
        <v>19152891</v>
      </c>
      <c r="G55" s="38"/>
    </row>
    <row r="56" spans="1:7" s="12" customFormat="1" ht="28.8" x14ac:dyDescent="0.3">
      <c r="A56" s="34">
        <v>49</v>
      </c>
      <c r="B56" s="39" t="s">
        <v>162</v>
      </c>
      <c r="C56" s="40" t="s">
        <v>163</v>
      </c>
      <c r="D56" s="41" t="s">
        <v>164</v>
      </c>
      <c r="E56" s="31">
        <v>44407</v>
      </c>
      <c r="F56" s="43">
        <v>1274549500</v>
      </c>
      <c r="G56" s="38"/>
    </row>
    <row r="57" spans="1:7" s="12" customFormat="1" ht="43.2" x14ac:dyDescent="0.3">
      <c r="A57" s="34">
        <v>50</v>
      </c>
      <c r="B57" s="39" t="s">
        <v>165</v>
      </c>
      <c r="C57" s="40" t="s">
        <v>166</v>
      </c>
      <c r="D57" s="41" t="s">
        <v>167</v>
      </c>
      <c r="E57" s="31">
        <v>44407</v>
      </c>
      <c r="F57" s="43">
        <v>479573275</v>
      </c>
      <c r="G57" s="38"/>
    </row>
    <row r="58" spans="1:7" s="12" customFormat="1" ht="57.6" x14ac:dyDescent="0.3">
      <c r="A58" s="34">
        <v>51</v>
      </c>
      <c r="B58" s="29" t="s">
        <v>169</v>
      </c>
      <c r="C58" s="30" t="s">
        <v>170</v>
      </c>
      <c r="D58" s="36" t="s">
        <v>171</v>
      </c>
      <c r="E58" s="31">
        <v>44419</v>
      </c>
      <c r="F58" s="44">
        <v>15019000</v>
      </c>
      <c r="G58" s="38"/>
    </row>
    <row r="59" spans="1:7" s="12" customFormat="1" ht="43.2" x14ac:dyDescent="0.3">
      <c r="A59" s="34">
        <v>52</v>
      </c>
      <c r="B59" s="39" t="s">
        <v>172</v>
      </c>
      <c r="C59" s="40" t="s">
        <v>173</v>
      </c>
      <c r="D59" s="41" t="s">
        <v>174</v>
      </c>
      <c r="E59" s="31">
        <v>44420</v>
      </c>
      <c r="F59" s="43">
        <v>565694033</v>
      </c>
      <c r="G59" s="38"/>
    </row>
    <row r="60" spans="1:7" s="12" customFormat="1" ht="28.8" x14ac:dyDescent="0.3">
      <c r="A60" s="34">
        <v>53</v>
      </c>
      <c r="B60" s="39" t="s">
        <v>175</v>
      </c>
      <c r="C60" s="40" t="s">
        <v>176</v>
      </c>
      <c r="D60" s="41" t="s">
        <v>177</v>
      </c>
      <c r="E60" s="31">
        <v>44439</v>
      </c>
      <c r="F60" s="43">
        <v>8047736032</v>
      </c>
      <c r="G60" s="38"/>
    </row>
    <row r="61" spans="1:7" s="12" customFormat="1" ht="28.8" x14ac:dyDescent="0.3">
      <c r="A61" s="34">
        <v>54</v>
      </c>
      <c r="B61" s="29" t="s">
        <v>179</v>
      </c>
      <c r="C61" s="30" t="s">
        <v>187</v>
      </c>
      <c r="D61" s="36" t="s">
        <v>164</v>
      </c>
      <c r="E61" s="31">
        <v>44445</v>
      </c>
      <c r="F61" s="44">
        <v>292717911</v>
      </c>
      <c r="G61" s="38"/>
    </row>
    <row r="62" spans="1:7" s="12" customFormat="1" ht="28.8" x14ac:dyDescent="0.3">
      <c r="A62" s="34">
        <v>55</v>
      </c>
      <c r="B62" s="39" t="s">
        <v>180</v>
      </c>
      <c r="C62" s="40" t="s">
        <v>188</v>
      </c>
      <c r="D62" s="41" t="s">
        <v>196</v>
      </c>
      <c r="E62" s="31">
        <v>44449</v>
      </c>
      <c r="F62" s="43">
        <v>4634112788</v>
      </c>
      <c r="G62" s="38"/>
    </row>
    <row r="63" spans="1:7" s="12" customFormat="1" ht="28.8" x14ac:dyDescent="0.3">
      <c r="A63" s="34">
        <v>56</v>
      </c>
      <c r="B63" s="39" t="s">
        <v>181</v>
      </c>
      <c r="C63" s="40" t="s">
        <v>189</v>
      </c>
      <c r="D63" s="41" t="s">
        <v>195</v>
      </c>
      <c r="E63" s="31">
        <v>44452</v>
      </c>
      <c r="F63" s="43">
        <v>2490998792</v>
      </c>
      <c r="G63" s="38"/>
    </row>
    <row r="64" spans="1:7" s="12" customFormat="1" ht="28.8" x14ac:dyDescent="0.3">
      <c r="A64" s="34">
        <v>57</v>
      </c>
      <c r="B64" s="39" t="s">
        <v>182</v>
      </c>
      <c r="C64" s="40" t="s">
        <v>190</v>
      </c>
      <c r="D64" s="41" t="s">
        <v>197</v>
      </c>
      <c r="E64" s="42">
        <v>44456</v>
      </c>
      <c r="F64" s="43">
        <v>49063700</v>
      </c>
      <c r="G64" s="38"/>
    </row>
    <row r="65" spans="1:7" s="12" customFormat="1" ht="57.6" x14ac:dyDescent="0.3">
      <c r="A65" s="34">
        <v>58</v>
      </c>
      <c r="B65" s="39" t="s">
        <v>183</v>
      </c>
      <c r="C65" s="40" t="s">
        <v>191</v>
      </c>
      <c r="D65" s="41" t="s">
        <v>198</v>
      </c>
      <c r="E65" s="42">
        <v>44459</v>
      </c>
      <c r="F65" s="43">
        <v>3132203161</v>
      </c>
      <c r="G65" s="38"/>
    </row>
    <row r="66" spans="1:7" s="12" customFormat="1" ht="43.2" x14ac:dyDescent="0.3">
      <c r="A66" s="34">
        <v>59</v>
      </c>
      <c r="B66" s="39" t="s">
        <v>184</v>
      </c>
      <c r="C66" s="40" t="s">
        <v>192</v>
      </c>
      <c r="D66" s="41" t="s">
        <v>199</v>
      </c>
      <c r="E66" s="42">
        <v>44459</v>
      </c>
      <c r="F66" s="43">
        <v>2233217019</v>
      </c>
      <c r="G66" s="38"/>
    </row>
    <row r="67" spans="1:7" s="12" customFormat="1" ht="43.2" x14ac:dyDescent="0.3">
      <c r="A67" s="34">
        <v>60</v>
      </c>
      <c r="B67" s="39" t="s">
        <v>185</v>
      </c>
      <c r="C67" s="40" t="s">
        <v>193</v>
      </c>
      <c r="D67" s="41" t="s">
        <v>200</v>
      </c>
      <c r="E67" s="42">
        <v>44468</v>
      </c>
      <c r="F67" s="43">
        <v>3624740</v>
      </c>
      <c r="G67" s="38"/>
    </row>
    <row r="68" spans="1:7" s="12" customFormat="1" ht="28.8" x14ac:dyDescent="0.3">
      <c r="A68" s="34">
        <v>61</v>
      </c>
      <c r="B68" s="39" t="s">
        <v>186</v>
      </c>
      <c r="C68" s="40" t="s">
        <v>194</v>
      </c>
      <c r="D68" s="41" t="s">
        <v>201</v>
      </c>
      <c r="E68" s="42">
        <v>44469</v>
      </c>
      <c r="F68" s="43">
        <v>24157000</v>
      </c>
      <c r="G68" s="38"/>
    </row>
    <row r="69" spans="1:7" s="12" customFormat="1" ht="28.8" x14ac:dyDescent="0.3">
      <c r="A69" s="34">
        <v>62</v>
      </c>
      <c r="B69" s="29" t="s">
        <v>202</v>
      </c>
      <c r="C69" s="30" t="s">
        <v>214</v>
      </c>
      <c r="D69" s="36" t="s">
        <v>226</v>
      </c>
      <c r="E69" s="31">
        <v>44481</v>
      </c>
      <c r="F69" s="44">
        <v>1561061486</v>
      </c>
      <c r="G69" s="38"/>
    </row>
    <row r="70" spans="1:7" s="12" customFormat="1" ht="43.2" x14ac:dyDescent="0.3">
      <c r="A70" s="34">
        <v>63</v>
      </c>
      <c r="B70" s="39" t="s">
        <v>203</v>
      </c>
      <c r="C70" s="40" t="s">
        <v>215</v>
      </c>
      <c r="D70" s="41" t="s">
        <v>227</v>
      </c>
      <c r="E70" s="31">
        <v>44481</v>
      </c>
      <c r="F70" s="43">
        <v>147419241</v>
      </c>
      <c r="G70" s="38"/>
    </row>
    <row r="71" spans="1:7" s="12" customFormat="1" ht="28.8" x14ac:dyDescent="0.3">
      <c r="A71" s="34">
        <v>64</v>
      </c>
      <c r="B71" s="39" t="s">
        <v>204</v>
      </c>
      <c r="C71" s="40" t="s">
        <v>216</v>
      </c>
      <c r="D71" s="41" t="s">
        <v>228</v>
      </c>
      <c r="E71" s="31">
        <v>44482</v>
      </c>
      <c r="F71" s="43">
        <v>4071870949</v>
      </c>
      <c r="G71" s="38"/>
    </row>
    <row r="72" spans="1:7" s="12" customFormat="1" ht="72" x14ac:dyDescent="0.3">
      <c r="A72" s="34">
        <v>65</v>
      </c>
      <c r="B72" s="39" t="s">
        <v>205</v>
      </c>
      <c r="C72" s="40" t="s">
        <v>217</v>
      </c>
      <c r="D72" s="41" t="s">
        <v>229</v>
      </c>
      <c r="E72" s="31">
        <v>44489</v>
      </c>
      <c r="F72" s="43">
        <v>1096248019</v>
      </c>
      <c r="G72" s="38"/>
    </row>
    <row r="73" spans="1:7" s="12" customFormat="1" ht="28.8" x14ac:dyDescent="0.3">
      <c r="A73" s="34">
        <v>66</v>
      </c>
      <c r="B73" s="39" t="s">
        <v>206</v>
      </c>
      <c r="C73" s="40" t="s">
        <v>218</v>
      </c>
      <c r="D73" s="41" t="s">
        <v>230</v>
      </c>
      <c r="E73" s="31">
        <v>44491</v>
      </c>
      <c r="F73" s="43">
        <v>4820000</v>
      </c>
      <c r="G73" s="38"/>
    </row>
    <row r="74" spans="1:7" s="12" customFormat="1" ht="72" x14ac:dyDescent="0.3">
      <c r="A74" s="34">
        <v>67</v>
      </c>
      <c r="B74" s="39" t="s">
        <v>207</v>
      </c>
      <c r="C74" s="40" t="s">
        <v>219</v>
      </c>
      <c r="D74" s="41" t="s">
        <v>231</v>
      </c>
      <c r="E74" s="31">
        <v>44495</v>
      </c>
      <c r="F74" s="43" t="s">
        <v>232</v>
      </c>
      <c r="G74" s="38">
        <f>45340809899+41104436934+41670996759</f>
        <v>128116243592</v>
      </c>
    </row>
    <row r="75" spans="1:7" s="12" customFormat="1" x14ac:dyDescent="0.3">
      <c r="A75" s="34">
        <v>68</v>
      </c>
      <c r="B75" s="39" t="s">
        <v>208</v>
      </c>
      <c r="C75" s="40" t="s">
        <v>220</v>
      </c>
      <c r="D75" s="41" t="s">
        <v>233</v>
      </c>
      <c r="E75" s="31">
        <v>44495</v>
      </c>
      <c r="F75" s="43">
        <v>1856400</v>
      </c>
      <c r="G75" s="38"/>
    </row>
    <row r="76" spans="1:7" s="12" customFormat="1" ht="28.8" x14ac:dyDescent="0.3">
      <c r="A76" s="34">
        <v>69</v>
      </c>
      <c r="B76" s="39" t="s">
        <v>209</v>
      </c>
      <c r="C76" s="40" t="s">
        <v>221</v>
      </c>
      <c r="D76" s="41" t="s">
        <v>234</v>
      </c>
      <c r="E76" s="31">
        <v>44496</v>
      </c>
      <c r="F76" s="43">
        <v>20197147</v>
      </c>
      <c r="G76" s="38"/>
    </row>
    <row r="77" spans="1:7" s="12" customFormat="1" ht="28.8" x14ac:dyDescent="0.3">
      <c r="A77" s="34">
        <v>70</v>
      </c>
      <c r="B77" s="39" t="s">
        <v>210</v>
      </c>
      <c r="C77" s="40" t="s">
        <v>222</v>
      </c>
      <c r="D77" s="41" t="s">
        <v>235</v>
      </c>
      <c r="E77" s="31">
        <v>44496</v>
      </c>
      <c r="F77" s="43">
        <v>445015673</v>
      </c>
      <c r="G77" s="38"/>
    </row>
    <row r="78" spans="1:7" s="12" customFormat="1" ht="28.8" x14ac:dyDescent="0.3">
      <c r="A78" s="34">
        <v>71</v>
      </c>
      <c r="B78" s="39" t="s">
        <v>211</v>
      </c>
      <c r="C78" s="40" t="s">
        <v>223</v>
      </c>
      <c r="D78" s="41" t="s">
        <v>236</v>
      </c>
      <c r="E78" s="31">
        <v>44496</v>
      </c>
      <c r="F78" s="43">
        <v>1116045341</v>
      </c>
      <c r="G78" s="38"/>
    </row>
    <row r="79" spans="1:7" s="12" customFormat="1" ht="28.8" x14ac:dyDescent="0.3">
      <c r="A79" s="34">
        <v>72</v>
      </c>
      <c r="B79" s="39" t="s">
        <v>212</v>
      </c>
      <c r="C79" s="40" t="s">
        <v>224</v>
      </c>
      <c r="D79" s="41" t="s">
        <v>237</v>
      </c>
      <c r="E79" s="31">
        <v>44497</v>
      </c>
      <c r="F79" s="43">
        <v>36514511977</v>
      </c>
      <c r="G79" s="38"/>
    </row>
    <row r="80" spans="1:7" s="12" customFormat="1" ht="86.4" x14ac:dyDescent="0.3">
      <c r="A80" s="34">
        <v>73</v>
      </c>
      <c r="B80" s="39" t="s">
        <v>213</v>
      </c>
      <c r="C80" s="40" t="s">
        <v>225</v>
      </c>
      <c r="D80" s="41" t="s">
        <v>238</v>
      </c>
      <c r="E80" s="31">
        <v>44498</v>
      </c>
      <c r="F80" s="43" t="s">
        <v>239</v>
      </c>
      <c r="G80" s="38">
        <f>41310427316+44232339529+42412637743</f>
        <v>127955404588</v>
      </c>
    </row>
    <row r="81" spans="1:7" s="12" customFormat="1" ht="57.6" x14ac:dyDescent="0.3">
      <c r="A81" s="34">
        <v>74</v>
      </c>
      <c r="B81" s="29" t="s">
        <v>356</v>
      </c>
      <c r="C81" s="30" t="s">
        <v>357</v>
      </c>
      <c r="D81" s="36" t="s">
        <v>358</v>
      </c>
      <c r="E81" s="31">
        <v>44502</v>
      </c>
      <c r="F81" s="44" t="s">
        <v>359</v>
      </c>
      <c r="G81" s="38">
        <f>25220271655
+17599990223
+17840112189</f>
        <v>60660374067</v>
      </c>
    </row>
    <row r="82" spans="1:7" s="12" customFormat="1" ht="129.6" x14ac:dyDescent="0.3">
      <c r="A82" s="34">
        <v>75</v>
      </c>
      <c r="B82" s="29" t="s">
        <v>242</v>
      </c>
      <c r="C82" s="30" t="s">
        <v>277</v>
      </c>
      <c r="D82" s="36" t="s">
        <v>312</v>
      </c>
      <c r="E82" s="31">
        <v>44503</v>
      </c>
      <c r="F82" s="44" t="s">
        <v>313</v>
      </c>
      <c r="G82" s="38">
        <f>5487545092
+5513948216
+5513948216</f>
        <v>16515441524</v>
      </c>
    </row>
    <row r="83" spans="1:7" s="12" customFormat="1" ht="43.2" x14ac:dyDescent="0.3">
      <c r="A83" s="34">
        <v>76</v>
      </c>
      <c r="B83" s="39" t="s">
        <v>243</v>
      </c>
      <c r="C83" s="40" t="s">
        <v>278</v>
      </c>
      <c r="D83" s="41" t="s">
        <v>314</v>
      </c>
      <c r="E83" s="31">
        <v>44504</v>
      </c>
      <c r="F83" s="43">
        <v>158185812</v>
      </c>
      <c r="G83" s="38"/>
    </row>
    <row r="84" spans="1:7" s="12" customFormat="1" ht="43.2" x14ac:dyDescent="0.3">
      <c r="A84" s="34">
        <v>77</v>
      </c>
      <c r="B84" s="39" t="s">
        <v>244</v>
      </c>
      <c r="C84" s="40" t="s">
        <v>279</v>
      </c>
      <c r="D84" s="41" t="s">
        <v>315</v>
      </c>
      <c r="E84" s="31">
        <v>44505</v>
      </c>
      <c r="F84" s="43">
        <v>46725766622</v>
      </c>
      <c r="G84" s="38"/>
    </row>
    <row r="85" spans="1:7" s="12" customFormat="1" ht="86.4" x14ac:dyDescent="0.3">
      <c r="A85" s="34">
        <v>78</v>
      </c>
      <c r="B85" s="39" t="s">
        <v>245</v>
      </c>
      <c r="C85" s="40" t="s">
        <v>280</v>
      </c>
      <c r="D85" s="41" t="s">
        <v>316</v>
      </c>
      <c r="E85" s="31">
        <v>44505</v>
      </c>
      <c r="F85" s="43" t="s">
        <v>317</v>
      </c>
      <c r="G85" s="38">
        <f>3518213111
+2308632683
+2308632683</f>
        <v>8135478477</v>
      </c>
    </row>
    <row r="86" spans="1:7" s="12" customFormat="1" ht="72" x14ac:dyDescent="0.3">
      <c r="A86" s="34">
        <v>79</v>
      </c>
      <c r="B86" s="39" t="s">
        <v>246</v>
      </c>
      <c r="C86" s="40" t="s">
        <v>281</v>
      </c>
      <c r="D86" s="41" t="s">
        <v>318</v>
      </c>
      <c r="E86" s="31">
        <v>44509</v>
      </c>
      <c r="F86" s="43" t="s">
        <v>319</v>
      </c>
      <c r="G86" s="38">
        <f>36329992124
+35287480245
+35437342710</f>
        <v>107054815079</v>
      </c>
    </row>
    <row r="87" spans="1:7" s="12" customFormat="1" ht="28.8" x14ac:dyDescent="0.3">
      <c r="A87" s="34">
        <v>80</v>
      </c>
      <c r="B87" s="39" t="s">
        <v>247</v>
      </c>
      <c r="C87" s="40" t="s">
        <v>282</v>
      </c>
      <c r="D87" s="41" t="s">
        <v>320</v>
      </c>
      <c r="E87" s="31">
        <v>44509</v>
      </c>
      <c r="F87" s="43">
        <v>3402935496</v>
      </c>
      <c r="G87" s="38"/>
    </row>
    <row r="88" spans="1:7" s="12" customFormat="1" ht="72" x14ac:dyDescent="0.3">
      <c r="A88" s="34">
        <v>81</v>
      </c>
      <c r="B88" s="39" t="s">
        <v>248</v>
      </c>
      <c r="C88" s="40" t="s">
        <v>283</v>
      </c>
      <c r="D88" s="41" t="s">
        <v>321</v>
      </c>
      <c r="E88" s="31">
        <v>44510</v>
      </c>
      <c r="F88" s="43" t="s">
        <v>322</v>
      </c>
      <c r="G88" s="38">
        <f>32746569014
+50793789333</f>
        <v>83540358347</v>
      </c>
    </row>
    <row r="89" spans="1:7" s="12" customFormat="1" ht="28.8" x14ac:dyDescent="0.3">
      <c r="A89" s="34">
        <v>82</v>
      </c>
      <c r="B89" s="39" t="s">
        <v>249</v>
      </c>
      <c r="C89" s="40" t="s">
        <v>284</v>
      </c>
      <c r="D89" s="41" t="s">
        <v>323</v>
      </c>
      <c r="E89" s="31">
        <v>44511</v>
      </c>
      <c r="F89" s="43">
        <v>4833754353</v>
      </c>
      <c r="G89" s="38"/>
    </row>
    <row r="90" spans="1:7" s="12" customFormat="1" ht="72" x14ac:dyDescent="0.3">
      <c r="A90" s="34">
        <v>83</v>
      </c>
      <c r="B90" s="39" t="s">
        <v>250</v>
      </c>
      <c r="C90" s="40" t="s">
        <v>285</v>
      </c>
      <c r="D90" s="41" t="s">
        <v>324</v>
      </c>
      <c r="E90" s="31">
        <v>44512</v>
      </c>
      <c r="F90" s="43" t="s">
        <v>325</v>
      </c>
      <c r="G90" s="38">
        <f>5529098253
+5529098253
+5529098253</f>
        <v>16587294759</v>
      </c>
    </row>
    <row r="91" spans="1:7" s="12" customFormat="1" ht="57.6" x14ac:dyDescent="0.3">
      <c r="A91" s="34">
        <v>84</v>
      </c>
      <c r="B91" s="39" t="s">
        <v>251</v>
      </c>
      <c r="C91" s="40" t="s">
        <v>286</v>
      </c>
      <c r="D91" s="41" t="s">
        <v>326</v>
      </c>
      <c r="E91" s="31">
        <v>44512</v>
      </c>
      <c r="F91" s="43" t="s">
        <v>327</v>
      </c>
      <c r="G91" s="38">
        <f>4814028597+5911786069</f>
        <v>10725814666</v>
      </c>
    </row>
    <row r="92" spans="1:7" s="12" customFormat="1" ht="28.8" x14ac:dyDescent="0.3">
      <c r="A92" s="34">
        <v>85</v>
      </c>
      <c r="B92" s="39" t="s">
        <v>252</v>
      </c>
      <c r="C92" s="40" t="s">
        <v>287</v>
      </c>
      <c r="D92" s="41" t="s">
        <v>328</v>
      </c>
      <c r="E92" s="31">
        <v>44516</v>
      </c>
      <c r="F92" s="43">
        <v>94144511782</v>
      </c>
      <c r="G92" s="38"/>
    </row>
    <row r="93" spans="1:7" s="12" customFormat="1" ht="28.8" x14ac:dyDescent="0.3">
      <c r="A93" s="34">
        <v>86</v>
      </c>
      <c r="B93" s="39" t="s">
        <v>253</v>
      </c>
      <c r="C93" s="40" t="s">
        <v>288</v>
      </c>
      <c r="D93" s="41" t="s">
        <v>329</v>
      </c>
      <c r="E93" s="31">
        <v>44516</v>
      </c>
      <c r="F93" s="43">
        <v>5615156918</v>
      </c>
      <c r="G93" s="38"/>
    </row>
    <row r="94" spans="1:7" s="12" customFormat="1" ht="43.2" x14ac:dyDescent="0.3">
      <c r="A94" s="34">
        <v>87</v>
      </c>
      <c r="B94" s="39" t="s">
        <v>254</v>
      </c>
      <c r="C94" s="40" t="s">
        <v>289</v>
      </c>
      <c r="D94" s="41" t="s">
        <v>330</v>
      </c>
      <c r="E94" s="31">
        <v>44516</v>
      </c>
      <c r="F94" s="43">
        <v>92035128443</v>
      </c>
      <c r="G94" s="38"/>
    </row>
    <row r="95" spans="1:7" s="12" customFormat="1" ht="28.8" x14ac:dyDescent="0.3">
      <c r="A95" s="34">
        <v>88</v>
      </c>
      <c r="B95" s="39" t="s">
        <v>255</v>
      </c>
      <c r="C95" s="40" t="s">
        <v>290</v>
      </c>
      <c r="D95" s="41" t="s">
        <v>331</v>
      </c>
      <c r="E95" s="31">
        <v>44516</v>
      </c>
      <c r="F95" s="43">
        <v>43298283877</v>
      </c>
      <c r="G95" s="38"/>
    </row>
    <row r="96" spans="1:7" s="12" customFormat="1" ht="43.2" x14ac:dyDescent="0.3">
      <c r="A96" s="34">
        <v>89</v>
      </c>
      <c r="B96" s="39" t="s">
        <v>256</v>
      </c>
      <c r="C96" s="40" t="s">
        <v>291</v>
      </c>
      <c r="D96" s="41" t="s">
        <v>332</v>
      </c>
      <c r="E96" s="31">
        <v>44517</v>
      </c>
      <c r="F96" s="43">
        <v>7549697562</v>
      </c>
      <c r="G96" s="38"/>
    </row>
    <row r="97" spans="1:7" s="12" customFormat="1" ht="86.4" x14ac:dyDescent="0.3">
      <c r="A97" s="34">
        <v>90</v>
      </c>
      <c r="B97" s="39" t="s">
        <v>257</v>
      </c>
      <c r="C97" s="40" t="s">
        <v>292</v>
      </c>
      <c r="D97" s="41" t="s">
        <v>333</v>
      </c>
      <c r="E97" s="31">
        <v>44517</v>
      </c>
      <c r="F97" s="43" t="s">
        <v>334</v>
      </c>
      <c r="G97" s="38">
        <f>5370479388
+5461531293
+5461532007</f>
        <v>16293542688</v>
      </c>
    </row>
    <row r="98" spans="1:7" s="12" customFormat="1" ht="28.8" x14ac:dyDescent="0.3">
      <c r="A98" s="34">
        <v>91</v>
      </c>
      <c r="B98" s="39" t="s">
        <v>258</v>
      </c>
      <c r="C98" s="40" t="s">
        <v>293</v>
      </c>
      <c r="D98" s="41" t="s">
        <v>335</v>
      </c>
      <c r="E98" s="31">
        <v>44517</v>
      </c>
      <c r="F98" s="43">
        <v>72334682056</v>
      </c>
      <c r="G98" s="38"/>
    </row>
    <row r="99" spans="1:7" s="12" customFormat="1" ht="28.8" x14ac:dyDescent="0.3">
      <c r="A99" s="34">
        <v>92</v>
      </c>
      <c r="B99" s="39" t="s">
        <v>259</v>
      </c>
      <c r="C99" s="40" t="s">
        <v>294</v>
      </c>
      <c r="D99" s="41" t="s">
        <v>336</v>
      </c>
      <c r="E99" s="31">
        <v>44518</v>
      </c>
      <c r="F99" s="43">
        <v>15658095207</v>
      </c>
      <c r="G99" s="38"/>
    </row>
    <row r="100" spans="1:7" s="12" customFormat="1" ht="28.8" x14ac:dyDescent="0.3">
      <c r="A100" s="34">
        <v>93</v>
      </c>
      <c r="B100" s="39" t="s">
        <v>260</v>
      </c>
      <c r="C100" s="40" t="s">
        <v>295</v>
      </c>
      <c r="D100" s="41" t="s">
        <v>337</v>
      </c>
      <c r="E100" s="31">
        <v>44518</v>
      </c>
      <c r="F100" s="43">
        <v>48971461437</v>
      </c>
      <c r="G100" s="38"/>
    </row>
    <row r="101" spans="1:7" s="12" customFormat="1" ht="43.2" x14ac:dyDescent="0.3">
      <c r="A101" s="34">
        <v>94</v>
      </c>
      <c r="B101" s="39" t="s">
        <v>261</v>
      </c>
      <c r="C101" s="40" t="s">
        <v>296</v>
      </c>
      <c r="D101" s="41" t="s">
        <v>338</v>
      </c>
      <c r="E101" s="31">
        <v>44522</v>
      </c>
      <c r="F101" s="43">
        <v>2474879379</v>
      </c>
      <c r="G101" s="38"/>
    </row>
    <row r="102" spans="1:7" s="12" customFormat="1" ht="28.8" x14ac:dyDescent="0.3">
      <c r="A102" s="34">
        <v>95</v>
      </c>
      <c r="B102" s="39" t="s">
        <v>262</v>
      </c>
      <c r="C102" s="40" t="s">
        <v>297</v>
      </c>
      <c r="D102" s="41" t="s">
        <v>339</v>
      </c>
      <c r="E102" s="31">
        <v>44522</v>
      </c>
      <c r="F102" s="43">
        <v>4085450589</v>
      </c>
      <c r="G102" s="38"/>
    </row>
    <row r="103" spans="1:7" s="12" customFormat="1" ht="43.2" x14ac:dyDescent="0.3">
      <c r="A103" s="34">
        <v>96</v>
      </c>
      <c r="B103" s="39" t="s">
        <v>263</v>
      </c>
      <c r="C103" s="40" t="s">
        <v>298</v>
      </c>
      <c r="D103" s="41" t="s">
        <v>340</v>
      </c>
      <c r="E103" s="31">
        <v>44523</v>
      </c>
      <c r="F103" s="43">
        <v>4505634587</v>
      </c>
      <c r="G103" s="38"/>
    </row>
    <row r="104" spans="1:7" s="12" customFormat="1" ht="43.2" x14ac:dyDescent="0.3">
      <c r="A104" s="34">
        <v>97</v>
      </c>
      <c r="B104" s="39" t="s">
        <v>264</v>
      </c>
      <c r="C104" s="40" t="s">
        <v>299</v>
      </c>
      <c r="D104" s="41" t="s">
        <v>341</v>
      </c>
      <c r="E104" s="31">
        <v>44523</v>
      </c>
      <c r="F104" s="43">
        <v>4050538009</v>
      </c>
      <c r="G104" s="38"/>
    </row>
    <row r="105" spans="1:7" s="12" customFormat="1" x14ac:dyDescent="0.3">
      <c r="A105" s="34">
        <v>98</v>
      </c>
      <c r="B105" s="39" t="s">
        <v>265</v>
      </c>
      <c r="C105" s="40" t="s">
        <v>300</v>
      </c>
      <c r="D105" s="41" t="s">
        <v>342</v>
      </c>
      <c r="E105" s="31">
        <v>44523</v>
      </c>
      <c r="F105" s="43">
        <v>89990434</v>
      </c>
      <c r="G105" s="38"/>
    </row>
    <row r="106" spans="1:7" s="12" customFormat="1" ht="28.8" x14ac:dyDescent="0.3">
      <c r="A106" s="34">
        <v>99</v>
      </c>
      <c r="B106" s="39" t="s">
        <v>266</v>
      </c>
      <c r="C106" s="40" t="s">
        <v>301</v>
      </c>
      <c r="D106" s="41" t="s">
        <v>343</v>
      </c>
      <c r="E106" s="31">
        <v>44524</v>
      </c>
      <c r="F106" s="43">
        <v>2491695367</v>
      </c>
      <c r="G106" s="38"/>
    </row>
    <row r="107" spans="1:7" s="12" customFormat="1" ht="43.2" x14ac:dyDescent="0.3">
      <c r="A107" s="34">
        <v>100</v>
      </c>
      <c r="B107" s="39" t="s">
        <v>267</v>
      </c>
      <c r="C107" s="40" t="s">
        <v>302</v>
      </c>
      <c r="D107" s="41" t="s">
        <v>344</v>
      </c>
      <c r="E107" s="31">
        <v>44524</v>
      </c>
      <c r="F107" s="43">
        <v>2336088794</v>
      </c>
      <c r="G107" s="38"/>
    </row>
    <row r="108" spans="1:7" s="12" customFormat="1" ht="144" x14ac:dyDescent="0.3">
      <c r="A108" s="34">
        <v>101</v>
      </c>
      <c r="B108" s="39" t="s">
        <v>268</v>
      </c>
      <c r="C108" s="40" t="s">
        <v>303</v>
      </c>
      <c r="D108" s="41" t="s">
        <v>345</v>
      </c>
      <c r="E108" s="31">
        <v>44524</v>
      </c>
      <c r="F108" s="43" t="s">
        <v>346</v>
      </c>
      <c r="G108" s="38">
        <f>26994000990
+26993716503
+26993820320
+27086194236
+35527195214
+24123738608</f>
        <v>167718665871</v>
      </c>
    </row>
    <row r="109" spans="1:7" s="12" customFormat="1" ht="43.2" x14ac:dyDescent="0.3">
      <c r="A109" s="34">
        <v>102</v>
      </c>
      <c r="B109" s="39" t="s">
        <v>269</v>
      </c>
      <c r="C109" s="40" t="s">
        <v>304</v>
      </c>
      <c r="D109" s="41" t="s">
        <v>347</v>
      </c>
      <c r="E109" s="31">
        <v>44525</v>
      </c>
      <c r="F109" s="43" t="s">
        <v>348</v>
      </c>
      <c r="G109" s="38">
        <f>903172253
+944963152</f>
        <v>1848135405</v>
      </c>
    </row>
    <row r="110" spans="1:7" s="12" customFormat="1" ht="28.8" x14ac:dyDescent="0.3">
      <c r="A110" s="34">
        <v>103</v>
      </c>
      <c r="B110" s="39" t="s">
        <v>270</v>
      </c>
      <c r="C110" s="40" t="s">
        <v>305</v>
      </c>
      <c r="D110" s="41" t="s">
        <v>349</v>
      </c>
      <c r="E110" s="31">
        <v>44525</v>
      </c>
      <c r="F110" s="43">
        <v>1559534718</v>
      </c>
      <c r="G110" s="38"/>
    </row>
    <row r="111" spans="1:7" s="12" customFormat="1" ht="43.2" x14ac:dyDescent="0.3">
      <c r="A111" s="34">
        <v>104</v>
      </c>
      <c r="B111" s="39" t="s">
        <v>271</v>
      </c>
      <c r="C111" s="40" t="s">
        <v>306</v>
      </c>
      <c r="D111" s="41" t="s">
        <v>323</v>
      </c>
      <c r="E111" s="31">
        <v>44526</v>
      </c>
      <c r="F111" s="43">
        <v>1197812940</v>
      </c>
      <c r="G111" s="38"/>
    </row>
    <row r="112" spans="1:7" s="12" customFormat="1" ht="28.8" x14ac:dyDescent="0.3">
      <c r="A112" s="34">
        <v>105</v>
      </c>
      <c r="B112" s="39" t="s">
        <v>272</v>
      </c>
      <c r="C112" s="40" t="s">
        <v>307</v>
      </c>
      <c r="D112" s="41" t="s">
        <v>350</v>
      </c>
      <c r="E112" s="31">
        <v>44529</v>
      </c>
      <c r="F112" s="43">
        <v>808494266</v>
      </c>
      <c r="G112" s="38"/>
    </row>
    <row r="113" spans="1:7" s="12" customFormat="1" ht="28.8" x14ac:dyDescent="0.3">
      <c r="A113" s="34">
        <v>106</v>
      </c>
      <c r="B113" s="39" t="s">
        <v>273</v>
      </c>
      <c r="C113" s="40" t="s">
        <v>308</v>
      </c>
      <c r="D113" s="41" t="s">
        <v>351</v>
      </c>
      <c r="E113" s="31">
        <v>44529</v>
      </c>
      <c r="F113" s="43">
        <v>41188755</v>
      </c>
      <c r="G113" s="38"/>
    </row>
    <row r="114" spans="1:7" s="12" customFormat="1" ht="28.8" x14ac:dyDescent="0.3">
      <c r="A114" s="34">
        <v>107</v>
      </c>
      <c r="B114" s="39" t="s">
        <v>274</v>
      </c>
      <c r="C114" s="40" t="s">
        <v>309</v>
      </c>
      <c r="D114" s="41" t="s">
        <v>352</v>
      </c>
      <c r="E114" s="31">
        <v>44530</v>
      </c>
      <c r="F114" s="43">
        <v>377999730</v>
      </c>
      <c r="G114" s="38"/>
    </row>
    <row r="115" spans="1:7" s="12" customFormat="1" ht="43.2" x14ac:dyDescent="0.3">
      <c r="A115" s="34">
        <v>108</v>
      </c>
      <c r="B115" s="39" t="s">
        <v>275</v>
      </c>
      <c r="C115" s="40" t="s">
        <v>310</v>
      </c>
      <c r="D115" s="41" t="s">
        <v>353</v>
      </c>
      <c r="E115" s="31">
        <v>44530</v>
      </c>
      <c r="F115" s="43">
        <v>21779705484</v>
      </c>
      <c r="G115" s="38"/>
    </row>
    <row r="116" spans="1:7" s="12" customFormat="1" ht="158.4" x14ac:dyDescent="0.3">
      <c r="A116" s="34">
        <v>109</v>
      </c>
      <c r="B116" s="39" t="s">
        <v>276</v>
      </c>
      <c r="C116" s="40" t="s">
        <v>311</v>
      </c>
      <c r="D116" s="41" t="s">
        <v>354</v>
      </c>
      <c r="E116" s="31">
        <v>44530</v>
      </c>
      <c r="F116" s="43" t="s">
        <v>355</v>
      </c>
      <c r="G116" s="38">
        <f>4019058497
+4019058497
+4019058497
+4019058261
+4093508524
+4019058497</f>
        <v>24188800773</v>
      </c>
    </row>
    <row r="117" spans="1:7" s="12" customFormat="1" ht="43.2" x14ac:dyDescent="0.3">
      <c r="A117" s="34">
        <f>+A116+1</f>
        <v>110</v>
      </c>
      <c r="B117" s="29" t="s">
        <v>361</v>
      </c>
      <c r="C117" s="30" t="s">
        <v>391</v>
      </c>
      <c r="D117" s="36" t="s">
        <v>421</v>
      </c>
      <c r="E117" s="31">
        <v>44531</v>
      </c>
      <c r="F117" s="44">
        <v>1121448192</v>
      </c>
      <c r="G117" s="38"/>
    </row>
    <row r="118" spans="1:7" s="12" customFormat="1" ht="28.8" x14ac:dyDescent="0.3">
      <c r="A118" s="34">
        <f t="shared" ref="A118:A146" si="0">+A117+1</f>
        <v>111</v>
      </c>
      <c r="B118" s="29" t="s">
        <v>362</v>
      </c>
      <c r="C118" s="30" t="s">
        <v>392</v>
      </c>
      <c r="D118" s="36" t="s">
        <v>422</v>
      </c>
      <c r="E118" s="31">
        <v>44531</v>
      </c>
      <c r="F118" s="44">
        <v>8671956073</v>
      </c>
      <c r="G118" s="38"/>
    </row>
    <row r="119" spans="1:7" s="12" customFormat="1" ht="43.2" x14ac:dyDescent="0.3">
      <c r="A119" s="34">
        <f t="shared" si="0"/>
        <v>112</v>
      </c>
      <c r="B119" s="39" t="s">
        <v>363</v>
      </c>
      <c r="C119" s="40" t="s">
        <v>393</v>
      </c>
      <c r="D119" s="36" t="s">
        <v>423</v>
      </c>
      <c r="E119" s="31">
        <v>44532</v>
      </c>
      <c r="F119" s="44">
        <v>2315015995</v>
      </c>
      <c r="G119" s="38"/>
    </row>
    <row r="120" spans="1:7" s="12" customFormat="1" ht="43.2" x14ac:dyDescent="0.3">
      <c r="A120" s="34">
        <f t="shared" si="0"/>
        <v>113</v>
      </c>
      <c r="B120" s="39" t="s">
        <v>364</v>
      </c>
      <c r="C120" s="40" t="s">
        <v>394</v>
      </c>
      <c r="D120" s="36" t="s">
        <v>424</v>
      </c>
      <c r="E120" s="31">
        <v>44533</v>
      </c>
      <c r="F120" s="44">
        <v>3778718980</v>
      </c>
      <c r="G120" s="38"/>
    </row>
    <row r="121" spans="1:7" s="12" customFormat="1" ht="43.2" x14ac:dyDescent="0.3">
      <c r="A121" s="34">
        <f t="shared" si="0"/>
        <v>114</v>
      </c>
      <c r="B121" s="39" t="s">
        <v>365</v>
      </c>
      <c r="C121" s="40" t="s">
        <v>395</v>
      </c>
      <c r="D121" s="36" t="s">
        <v>425</v>
      </c>
      <c r="E121" s="31">
        <v>44533</v>
      </c>
      <c r="F121" s="44">
        <v>24971399146</v>
      </c>
      <c r="G121" s="38"/>
    </row>
    <row r="122" spans="1:7" s="12" customFormat="1" ht="28.8" x14ac:dyDescent="0.3">
      <c r="A122" s="34">
        <f t="shared" si="0"/>
        <v>115</v>
      </c>
      <c r="B122" s="39" t="s">
        <v>366</v>
      </c>
      <c r="C122" s="40" t="s">
        <v>396</v>
      </c>
      <c r="D122" s="36" t="s">
        <v>426</v>
      </c>
      <c r="E122" s="31">
        <v>44533</v>
      </c>
      <c r="F122" s="44">
        <v>39108607766</v>
      </c>
      <c r="G122" s="38"/>
    </row>
    <row r="123" spans="1:7" s="12" customFormat="1" ht="43.2" x14ac:dyDescent="0.3">
      <c r="A123" s="34">
        <f t="shared" si="0"/>
        <v>116</v>
      </c>
      <c r="B123" s="39" t="s">
        <v>367</v>
      </c>
      <c r="C123" s="40" t="s">
        <v>397</v>
      </c>
      <c r="D123" s="36" t="s">
        <v>427</v>
      </c>
      <c r="E123" s="31">
        <v>44536</v>
      </c>
      <c r="F123" s="44">
        <v>2668942515</v>
      </c>
      <c r="G123" s="38"/>
    </row>
    <row r="124" spans="1:7" s="12" customFormat="1" ht="43.2" x14ac:dyDescent="0.3">
      <c r="A124" s="34">
        <f t="shared" si="0"/>
        <v>117</v>
      </c>
      <c r="B124" s="39" t="s">
        <v>368</v>
      </c>
      <c r="C124" s="40" t="s">
        <v>398</v>
      </c>
      <c r="D124" s="36" t="s">
        <v>167</v>
      </c>
      <c r="E124" s="31">
        <v>44536</v>
      </c>
      <c r="F124" s="44">
        <v>1258174926</v>
      </c>
      <c r="G124" s="38"/>
    </row>
    <row r="125" spans="1:7" s="12" customFormat="1" ht="28.8" x14ac:dyDescent="0.3">
      <c r="A125" s="34">
        <f t="shared" si="0"/>
        <v>118</v>
      </c>
      <c r="B125" s="39" t="s">
        <v>369</v>
      </c>
      <c r="C125" s="40" t="s">
        <v>399</v>
      </c>
      <c r="D125" s="36" t="s">
        <v>428</v>
      </c>
      <c r="E125" s="31">
        <v>44536</v>
      </c>
      <c r="F125" s="44">
        <v>4342828162</v>
      </c>
      <c r="G125" s="38"/>
    </row>
    <row r="126" spans="1:7" s="12" customFormat="1" ht="28.8" x14ac:dyDescent="0.3">
      <c r="A126" s="34">
        <f t="shared" si="0"/>
        <v>119</v>
      </c>
      <c r="B126" s="39" t="s">
        <v>370</v>
      </c>
      <c r="C126" s="40" t="s">
        <v>400</v>
      </c>
      <c r="D126" s="36" t="s">
        <v>429</v>
      </c>
      <c r="E126" s="31">
        <v>44536</v>
      </c>
      <c r="F126" s="44">
        <v>13039951981</v>
      </c>
      <c r="G126" s="38"/>
    </row>
    <row r="127" spans="1:7" s="12" customFormat="1" ht="43.2" x14ac:dyDescent="0.3">
      <c r="A127" s="34">
        <f t="shared" si="0"/>
        <v>120</v>
      </c>
      <c r="B127" s="39" t="s">
        <v>371</v>
      </c>
      <c r="C127" s="40" t="s">
        <v>401</v>
      </c>
      <c r="D127" s="36" t="s">
        <v>430</v>
      </c>
      <c r="E127" s="31">
        <v>44537</v>
      </c>
      <c r="F127" s="44">
        <v>1337085929</v>
      </c>
      <c r="G127" s="38"/>
    </row>
    <row r="128" spans="1:7" s="12" customFormat="1" ht="72" x14ac:dyDescent="0.3">
      <c r="A128" s="34">
        <f t="shared" si="0"/>
        <v>121</v>
      </c>
      <c r="B128" s="39" t="s">
        <v>372</v>
      </c>
      <c r="C128" s="40" t="s">
        <v>402</v>
      </c>
      <c r="D128" s="36" t="s">
        <v>431</v>
      </c>
      <c r="E128" s="31">
        <v>44537</v>
      </c>
      <c r="F128" s="44" t="s">
        <v>432</v>
      </c>
      <c r="G128" s="38">
        <f>31015475707
+30477432487</f>
        <v>61492908194</v>
      </c>
    </row>
    <row r="129" spans="1:7" s="12" customFormat="1" ht="86.4" x14ac:dyDescent="0.3">
      <c r="A129" s="34">
        <f t="shared" si="0"/>
        <v>122</v>
      </c>
      <c r="B129" s="39" t="s">
        <v>373</v>
      </c>
      <c r="C129" s="40" t="s">
        <v>403</v>
      </c>
      <c r="D129" s="36" t="s">
        <v>433</v>
      </c>
      <c r="E129" s="31">
        <v>44539</v>
      </c>
      <c r="F129" s="44" t="s">
        <v>434</v>
      </c>
      <c r="G129" s="38">
        <f>4536073658
+3170136913</f>
        <v>7706210571</v>
      </c>
    </row>
    <row r="130" spans="1:7" s="12" customFormat="1" ht="43.2" x14ac:dyDescent="0.3">
      <c r="A130" s="34">
        <f t="shared" si="0"/>
        <v>123</v>
      </c>
      <c r="B130" s="39" t="s">
        <v>374</v>
      </c>
      <c r="C130" s="40" t="s">
        <v>404</v>
      </c>
      <c r="D130" s="36" t="s">
        <v>435</v>
      </c>
      <c r="E130" s="31">
        <v>44539</v>
      </c>
      <c r="F130" s="44">
        <v>89451786</v>
      </c>
      <c r="G130" s="38"/>
    </row>
    <row r="131" spans="1:7" s="12" customFormat="1" ht="28.8" x14ac:dyDescent="0.3">
      <c r="A131" s="34">
        <f t="shared" si="0"/>
        <v>124</v>
      </c>
      <c r="B131" s="39" t="s">
        <v>375</v>
      </c>
      <c r="C131" s="40" t="s">
        <v>405</v>
      </c>
      <c r="D131" s="36" t="s">
        <v>436</v>
      </c>
      <c r="E131" s="31">
        <v>44540</v>
      </c>
      <c r="F131" s="44">
        <v>1574620151</v>
      </c>
      <c r="G131" s="38"/>
    </row>
    <row r="132" spans="1:7" s="12" customFormat="1" ht="28.8" x14ac:dyDescent="0.3">
      <c r="A132" s="34">
        <f t="shared" si="0"/>
        <v>125</v>
      </c>
      <c r="B132" s="39" t="s">
        <v>376</v>
      </c>
      <c r="C132" s="40" t="s">
        <v>406</v>
      </c>
      <c r="D132" s="36" t="s">
        <v>437</v>
      </c>
      <c r="E132" s="31">
        <v>44540</v>
      </c>
      <c r="F132" s="44">
        <v>62056249725</v>
      </c>
      <c r="G132" s="38"/>
    </row>
    <row r="133" spans="1:7" s="12" customFormat="1" ht="28.8" x14ac:dyDescent="0.3">
      <c r="A133" s="34">
        <f t="shared" si="0"/>
        <v>126</v>
      </c>
      <c r="B133" s="39" t="s">
        <v>377</v>
      </c>
      <c r="C133" s="40" t="s">
        <v>407</v>
      </c>
      <c r="D133" s="36" t="s">
        <v>438</v>
      </c>
      <c r="E133" s="31">
        <v>44544</v>
      </c>
      <c r="F133" s="44">
        <v>5036810461</v>
      </c>
      <c r="G133" s="38"/>
    </row>
    <row r="134" spans="1:7" s="12" customFormat="1" ht="43.2" x14ac:dyDescent="0.3">
      <c r="A134" s="34">
        <f t="shared" si="0"/>
        <v>127</v>
      </c>
      <c r="B134" s="39" t="s">
        <v>378</v>
      </c>
      <c r="C134" s="40" t="s">
        <v>408</v>
      </c>
      <c r="D134" s="36" t="s">
        <v>439</v>
      </c>
      <c r="E134" s="31">
        <v>44544</v>
      </c>
      <c r="F134" s="44">
        <v>4724070502</v>
      </c>
      <c r="G134" s="38"/>
    </row>
    <row r="135" spans="1:7" s="12" customFormat="1" ht="57.6" x14ac:dyDescent="0.3">
      <c r="A135" s="34">
        <f t="shared" si="0"/>
        <v>128</v>
      </c>
      <c r="B135" s="39" t="s">
        <v>379</v>
      </c>
      <c r="C135" s="40" t="s">
        <v>409</v>
      </c>
      <c r="D135" s="36" t="s">
        <v>440</v>
      </c>
      <c r="E135" s="31">
        <v>44545</v>
      </c>
      <c r="F135" s="44" t="s">
        <v>441</v>
      </c>
      <c r="G135" s="38">
        <f>51277910993
+49936100522</f>
        <v>101214011515</v>
      </c>
    </row>
    <row r="136" spans="1:7" s="12" customFormat="1" ht="57.6" x14ac:dyDescent="0.3">
      <c r="A136" s="34">
        <f t="shared" si="0"/>
        <v>129</v>
      </c>
      <c r="B136" s="39" t="s">
        <v>380</v>
      </c>
      <c r="C136" s="40" t="s">
        <v>410</v>
      </c>
      <c r="D136" s="36" t="s">
        <v>442</v>
      </c>
      <c r="E136" s="31">
        <v>44546</v>
      </c>
      <c r="F136" s="44" t="s">
        <v>443</v>
      </c>
      <c r="G136" s="38">
        <f>6912352234+6912352234</f>
        <v>13824704468</v>
      </c>
    </row>
    <row r="137" spans="1:7" s="12" customFormat="1" ht="43.2" x14ac:dyDescent="0.3">
      <c r="A137" s="34">
        <f t="shared" si="0"/>
        <v>130</v>
      </c>
      <c r="B137" s="39" t="s">
        <v>381</v>
      </c>
      <c r="C137" s="40" t="s">
        <v>411</v>
      </c>
      <c r="D137" s="36" t="s">
        <v>444</v>
      </c>
      <c r="E137" s="31">
        <v>44547</v>
      </c>
      <c r="F137" s="44">
        <v>1418699616</v>
      </c>
      <c r="G137" s="38"/>
    </row>
    <row r="138" spans="1:7" s="12" customFormat="1" ht="43.2" x14ac:dyDescent="0.3">
      <c r="A138" s="34">
        <f t="shared" si="0"/>
        <v>131</v>
      </c>
      <c r="B138" s="39" t="s">
        <v>382</v>
      </c>
      <c r="C138" s="40" t="s">
        <v>412</v>
      </c>
      <c r="D138" s="36" t="s">
        <v>445</v>
      </c>
      <c r="E138" s="31">
        <v>44547</v>
      </c>
      <c r="F138" s="44">
        <v>25725234309</v>
      </c>
      <c r="G138" s="38"/>
    </row>
    <row r="139" spans="1:7" s="12" customFormat="1" ht="28.8" x14ac:dyDescent="0.3">
      <c r="A139" s="34">
        <f t="shared" si="0"/>
        <v>132</v>
      </c>
      <c r="B139" s="39" t="s">
        <v>383</v>
      </c>
      <c r="C139" s="40" t="s">
        <v>413</v>
      </c>
      <c r="D139" s="36" t="s">
        <v>446</v>
      </c>
      <c r="E139" s="31">
        <v>44547</v>
      </c>
      <c r="F139" s="44">
        <v>57064263</v>
      </c>
      <c r="G139" s="38"/>
    </row>
    <row r="140" spans="1:7" s="12" customFormat="1" ht="28.8" x14ac:dyDescent="0.3">
      <c r="A140" s="34">
        <f t="shared" si="0"/>
        <v>133</v>
      </c>
      <c r="B140" s="39" t="s">
        <v>384</v>
      </c>
      <c r="C140" s="40" t="s">
        <v>414</v>
      </c>
      <c r="D140" s="36" t="s">
        <v>447</v>
      </c>
      <c r="E140" s="31">
        <v>44550</v>
      </c>
      <c r="F140" s="44">
        <v>594518636</v>
      </c>
      <c r="G140" s="38"/>
    </row>
    <row r="141" spans="1:7" s="12" customFormat="1" ht="43.2" x14ac:dyDescent="0.3">
      <c r="A141" s="34">
        <f t="shared" si="0"/>
        <v>134</v>
      </c>
      <c r="B141" s="39" t="s">
        <v>385</v>
      </c>
      <c r="C141" s="40" t="s">
        <v>415</v>
      </c>
      <c r="D141" s="36" t="s">
        <v>448</v>
      </c>
      <c r="E141" s="31">
        <v>44550</v>
      </c>
      <c r="F141" s="44">
        <v>5789756411</v>
      </c>
      <c r="G141" s="38"/>
    </row>
    <row r="142" spans="1:7" s="12" customFormat="1" ht="43.2" x14ac:dyDescent="0.3">
      <c r="A142" s="34">
        <f t="shared" si="0"/>
        <v>135</v>
      </c>
      <c r="B142" s="39" t="s">
        <v>386</v>
      </c>
      <c r="C142" s="40" t="s">
        <v>416</v>
      </c>
      <c r="D142" s="36" t="s">
        <v>449</v>
      </c>
      <c r="E142" s="31">
        <v>44552</v>
      </c>
      <c r="F142" s="44">
        <v>2857718927</v>
      </c>
      <c r="G142" s="38"/>
    </row>
    <row r="143" spans="1:7" s="12" customFormat="1" ht="43.2" x14ac:dyDescent="0.3">
      <c r="A143" s="34">
        <f t="shared" si="0"/>
        <v>136</v>
      </c>
      <c r="B143" s="39" t="s">
        <v>387</v>
      </c>
      <c r="C143" s="40" t="s">
        <v>417</v>
      </c>
      <c r="D143" s="36" t="s">
        <v>450</v>
      </c>
      <c r="E143" s="31">
        <v>44552</v>
      </c>
      <c r="F143" s="44">
        <v>1876386588</v>
      </c>
      <c r="G143" s="38"/>
    </row>
    <row r="144" spans="1:7" s="12" customFormat="1" ht="28.8" x14ac:dyDescent="0.3">
      <c r="A144" s="34">
        <f t="shared" si="0"/>
        <v>137</v>
      </c>
      <c r="B144" s="39" t="s">
        <v>388</v>
      </c>
      <c r="C144" s="40" t="s">
        <v>418</v>
      </c>
      <c r="D144" s="36" t="s">
        <v>451</v>
      </c>
      <c r="E144" s="31">
        <v>44558</v>
      </c>
      <c r="F144" s="44">
        <v>4057686864</v>
      </c>
      <c r="G144" s="38"/>
    </row>
    <row r="145" spans="1:7" s="12" customFormat="1" ht="43.2" x14ac:dyDescent="0.3">
      <c r="A145" s="34">
        <f t="shared" si="0"/>
        <v>138</v>
      </c>
      <c r="B145" s="39" t="s">
        <v>389</v>
      </c>
      <c r="C145" s="40" t="s">
        <v>419</v>
      </c>
      <c r="D145" s="36" t="s">
        <v>452</v>
      </c>
      <c r="E145" s="31">
        <v>44559</v>
      </c>
      <c r="F145" s="44">
        <v>718079429</v>
      </c>
      <c r="G145" s="38"/>
    </row>
    <row r="146" spans="1:7" s="12" customFormat="1" ht="57.6" x14ac:dyDescent="0.3">
      <c r="A146" s="34">
        <f t="shared" si="0"/>
        <v>139</v>
      </c>
      <c r="B146" s="39" t="s">
        <v>390</v>
      </c>
      <c r="C146" s="40" t="s">
        <v>420</v>
      </c>
      <c r="D146" s="36" t="s">
        <v>453</v>
      </c>
      <c r="E146" s="31">
        <v>44559</v>
      </c>
      <c r="F146" s="44">
        <v>7808671419</v>
      </c>
      <c r="G146" s="38"/>
    </row>
    <row r="147" spans="1:7" s="12" customFormat="1" ht="15" thickBot="1" x14ac:dyDescent="0.35">
      <c r="A147" s="24"/>
      <c r="B147" s="25"/>
      <c r="C147" s="26"/>
      <c r="D147" s="27"/>
      <c r="E147" s="28"/>
      <c r="F147" s="33"/>
    </row>
    <row r="148" spans="1:7" ht="15" thickTop="1" x14ac:dyDescent="0.3"/>
    <row r="150" spans="1:7" x14ac:dyDescent="0.3">
      <c r="C150" s="13" t="s">
        <v>7</v>
      </c>
      <c r="D150" s="14">
        <f>+COUNT(A8:A147)</f>
        <v>139</v>
      </c>
    </row>
    <row r="152" spans="1:7" s="18" customFormat="1" x14ac:dyDescent="0.3">
      <c r="A152" s="4"/>
      <c r="B152" s="5"/>
      <c r="C152" s="13" t="s">
        <v>8</v>
      </c>
      <c r="D152" s="16">
        <f>SUM(F8:F147)+G44+G74+G80+G116+G109+G108+G97+G91+G90+G88+G86+G85+G82+G81+G136+G135+G129+G128</f>
        <v>1851163009941</v>
      </c>
      <c r="F152" s="8"/>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1"/>
  <sheetViews>
    <sheetView zoomScale="70" zoomScaleNormal="70" workbookViewId="0">
      <selection activeCell="B8" sqref="B8:F15"/>
    </sheetView>
  </sheetViews>
  <sheetFormatPr baseColWidth="10" defaultRowHeight="14.4" x14ac:dyDescent="0.3"/>
  <cols>
    <col min="1" max="1" width="6.6640625" style="4" customWidth="1"/>
    <col min="2" max="2" width="31.109375" style="5" bestFit="1" customWidth="1"/>
    <col min="3" max="3" width="97" style="15" customWidth="1"/>
    <col min="4" max="4" width="100" style="2" customWidth="1"/>
    <col min="5" max="5" width="23.109375" style="18" customWidth="1"/>
    <col min="6" max="6" width="23.6640625" style="8" customWidth="1"/>
    <col min="7" max="7" width="15.44140625" style="2" bestFit="1" customWidth="1"/>
    <col min="8" max="251" width="11.44140625" style="2"/>
    <col min="252" max="252" width="8.33203125" style="2" customWidth="1"/>
    <col min="253" max="253" width="22.33203125" style="2" customWidth="1"/>
    <col min="254" max="254" width="51.6640625" style="2" customWidth="1"/>
    <col min="255" max="255" width="67.6640625" style="2" customWidth="1"/>
    <col min="256" max="256" width="30.88671875" style="2" customWidth="1"/>
    <col min="257" max="257" width="27.44140625" style="2" customWidth="1"/>
    <col min="258" max="258" width="31.88671875" style="2" customWidth="1"/>
    <col min="259" max="259" width="0" style="2" hidden="1" customWidth="1"/>
    <col min="260" max="260" width="22.33203125" style="2" customWidth="1"/>
    <col min="261" max="261" width="15.44140625" style="2" bestFit="1" customWidth="1"/>
    <col min="262" max="507" width="11.44140625" style="2"/>
    <col min="508" max="508" width="8.33203125" style="2" customWidth="1"/>
    <col min="509" max="509" width="22.33203125" style="2" customWidth="1"/>
    <col min="510" max="510" width="51.6640625" style="2" customWidth="1"/>
    <col min="511" max="511" width="67.6640625" style="2" customWidth="1"/>
    <col min="512" max="512" width="30.88671875" style="2" customWidth="1"/>
    <col min="513" max="513" width="27.44140625" style="2" customWidth="1"/>
    <col min="514" max="514" width="31.88671875" style="2" customWidth="1"/>
    <col min="515" max="515" width="0" style="2" hidden="1" customWidth="1"/>
    <col min="516" max="516" width="22.33203125" style="2" customWidth="1"/>
    <col min="517" max="517" width="15.44140625" style="2" bestFit="1" customWidth="1"/>
    <col min="518" max="763" width="11.44140625" style="2"/>
    <col min="764" max="764" width="8.33203125" style="2" customWidth="1"/>
    <col min="765" max="765" width="22.33203125" style="2" customWidth="1"/>
    <col min="766" max="766" width="51.6640625" style="2" customWidth="1"/>
    <col min="767" max="767" width="67.6640625" style="2" customWidth="1"/>
    <col min="768" max="768" width="30.88671875" style="2" customWidth="1"/>
    <col min="769" max="769" width="27.44140625" style="2" customWidth="1"/>
    <col min="770" max="770" width="31.88671875" style="2" customWidth="1"/>
    <col min="771" max="771" width="0" style="2" hidden="1" customWidth="1"/>
    <col min="772" max="772" width="22.33203125" style="2" customWidth="1"/>
    <col min="773" max="773" width="15.44140625" style="2" bestFit="1" customWidth="1"/>
    <col min="774" max="1019" width="11.44140625" style="2"/>
    <col min="1020" max="1020" width="8.33203125" style="2" customWidth="1"/>
    <col min="1021" max="1021" width="22.33203125" style="2" customWidth="1"/>
    <col min="1022" max="1022" width="51.6640625" style="2" customWidth="1"/>
    <col min="1023" max="1023" width="67.6640625" style="2" customWidth="1"/>
    <col min="1024" max="1024" width="30.88671875" style="2" customWidth="1"/>
    <col min="1025" max="1025" width="27.44140625" style="2" customWidth="1"/>
    <col min="1026" max="1026" width="31.88671875" style="2" customWidth="1"/>
    <col min="1027" max="1027" width="0" style="2" hidden="1" customWidth="1"/>
    <col min="1028" max="1028" width="22.33203125" style="2" customWidth="1"/>
    <col min="1029" max="1029" width="15.44140625" style="2" bestFit="1" customWidth="1"/>
    <col min="1030" max="1275" width="11.44140625" style="2"/>
    <col min="1276" max="1276" width="8.33203125" style="2" customWidth="1"/>
    <col min="1277" max="1277" width="22.33203125" style="2" customWidth="1"/>
    <col min="1278" max="1278" width="51.6640625" style="2" customWidth="1"/>
    <col min="1279" max="1279" width="67.6640625" style="2" customWidth="1"/>
    <col min="1280" max="1280" width="30.88671875" style="2" customWidth="1"/>
    <col min="1281" max="1281" width="27.44140625" style="2" customWidth="1"/>
    <col min="1282" max="1282" width="31.88671875" style="2" customWidth="1"/>
    <col min="1283" max="1283" width="0" style="2" hidden="1" customWidth="1"/>
    <col min="1284" max="1284" width="22.33203125" style="2" customWidth="1"/>
    <col min="1285" max="1285" width="15.44140625" style="2" bestFit="1" customWidth="1"/>
    <col min="1286" max="1531" width="11.44140625" style="2"/>
    <col min="1532" max="1532" width="8.33203125" style="2" customWidth="1"/>
    <col min="1533" max="1533" width="22.33203125" style="2" customWidth="1"/>
    <col min="1534" max="1534" width="51.6640625" style="2" customWidth="1"/>
    <col min="1535" max="1535" width="67.6640625" style="2" customWidth="1"/>
    <col min="1536" max="1536" width="30.88671875" style="2" customWidth="1"/>
    <col min="1537" max="1537" width="27.44140625" style="2" customWidth="1"/>
    <col min="1538" max="1538" width="31.88671875" style="2" customWidth="1"/>
    <col min="1539" max="1539" width="0" style="2" hidden="1" customWidth="1"/>
    <col min="1540" max="1540" width="22.33203125" style="2" customWidth="1"/>
    <col min="1541" max="1541" width="15.44140625" style="2" bestFit="1" customWidth="1"/>
    <col min="1542" max="1787" width="11.44140625" style="2"/>
    <col min="1788" max="1788" width="8.33203125" style="2" customWidth="1"/>
    <col min="1789" max="1789" width="22.33203125" style="2" customWidth="1"/>
    <col min="1790" max="1790" width="51.6640625" style="2" customWidth="1"/>
    <col min="1791" max="1791" width="67.6640625" style="2" customWidth="1"/>
    <col min="1792" max="1792" width="30.88671875" style="2" customWidth="1"/>
    <col min="1793" max="1793" width="27.44140625" style="2" customWidth="1"/>
    <col min="1794" max="1794" width="31.88671875" style="2" customWidth="1"/>
    <col min="1795" max="1795" width="0" style="2" hidden="1" customWidth="1"/>
    <col min="1796" max="1796" width="22.33203125" style="2" customWidth="1"/>
    <col min="1797" max="1797" width="15.44140625" style="2" bestFit="1" customWidth="1"/>
    <col min="1798" max="2043" width="11.44140625" style="2"/>
    <col min="2044" max="2044" width="8.33203125" style="2" customWidth="1"/>
    <col min="2045" max="2045" width="22.33203125" style="2" customWidth="1"/>
    <col min="2046" max="2046" width="51.6640625" style="2" customWidth="1"/>
    <col min="2047" max="2047" width="67.6640625" style="2" customWidth="1"/>
    <col min="2048" max="2048" width="30.88671875" style="2" customWidth="1"/>
    <col min="2049" max="2049" width="27.44140625" style="2" customWidth="1"/>
    <col min="2050" max="2050" width="31.88671875" style="2" customWidth="1"/>
    <col min="2051" max="2051" width="0" style="2" hidden="1" customWidth="1"/>
    <col min="2052" max="2052" width="22.33203125" style="2" customWidth="1"/>
    <col min="2053" max="2053" width="15.44140625" style="2" bestFit="1" customWidth="1"/>
    <col min="2054" max="2299" width="11.44140625" style="2"/>
    <col min="2300" max="2300" width="8.33203125" style="2" customWidth="1"/>
    <col min="2301" max="2301" width="22.33203125" style="2" customWidth="1"/>
    <col min="2302" max="2302" width="51.6640625" style="2" customWidth="1"/>
    <col min="2303" max="2303" width="67.6640625" style="2" customWidth="1"/>
    <col min="2304" max="2304" width="30.88671875" style="2" customWidth="1"/>
    <col min="2305" max="2305" width="27.44140625" style="2" customWidth="1"/>
    <col min="2306" max="2306" width="31.88671875" style="2" customWidth="1"/>
    <col min="2307" max="2307" width="0" style="2" hidden="1" customWidth="1"/>
    <col min="2308" max="2308" width="22.33203125" style="2" customWidth="1"/>
    <col min="2309" max="2309" width="15.44140625" style="2" bestFit="1" customWidth="1"/>
    <col min="2310" max="2555" width="11.44140625" style="2"/>
    <col min="2556" max="2556" width="8.33203125" style="2" customWidth="1"/>
    <col min="2557" max="2557" width="22.33203125" style="2" customWidth="1"/>
    <col min="2558" max="2558" width="51.6640625" style="2" customWidth="1"/>
    <col min="2559" max="2559" width="67.6640625" style="2" customWidth="1"/>
    <col min="2560" max="2560" width="30.88671875" style="2" customWidth="1"/>
    <col min="2561" max="2561" width="27.44140625" style="2" customWidth="1"/>
    <col min="2562" max="2562" width="31.88671875" style="2" customWidth="1"/>
    <col min="2563" max="2563" width="0" style="2" hidden="1" customWidth="1"/>
    <col min="2564" max="2564" width="22.33203125" style="2" customWidth="1"/>
    <col min="2565" max="2565" width="15.44140625" style="2" bestFit="1" customWidth="1"/>
    <col min="2566" max="2811" width="11.44140625" style="2"/>
    <col min="2812" max="2812" width="8.33203125" style="2" customWidth="1"/>
    <col min="2813" max="2813" width="22.33203125" style="2" customWidth="1"/>
    <col min="2814" max="2814" width="51.6640625" style="2" customWidth="1"/>
    <col min="2815" max="2815" width="67.6640625" style="2" customWidth="1"/>
    <col min="2816" max="2816" width="30.88671875" style="2" customWidth="1"/>
    <col min="2817" max="2817" width="27.44140625" style="2" customWidth="1"/>
    <col min="2818" max="2818" width="31.88671875" style="2" customWidth="1"/>
    <col min="2819" max="2819" width="0" style="2" hidden="1" customWidth="1"/>
    <col min="2820" max="2820" width="22.33203125" style="2" customWidth="1"/>
    <col min="2821" max="2821" width="15.44140625" style="2" bestFit="1" customWidth="1"/>
    <col min="2822" max="3067" width="11.44140625" style="2"/>
    <col min="3068" max="3068" width="8.33203125" style="2" customWidth="1"/>
    <col min="3069" max="3069" width="22.33203125" style="2" customWidth="1"/>
    <col min="3070" max="3070" width="51.6640625" style="2" customWidth="1"/>
    <col min="3071" max="3071" width="67.6640625" style="2" customWidth="1"/>
    <col min="3072" max="3072" width="30.88671875" style="2" customWidth="1"/>
    <col min="3073" max="3073" width="27.44140625" style="2" customWidth="1"/>
    <col min="3074" max="3074" width="31.88671875" style="2" customWidth="1"/>
    <col min="3075" max="3075" width="0" style="2" hidden="1" customWidth="1"/>
    <col min="3076" max="3076" width="22.33203125" style="2" customWidth="1"/>
    <col min="3077" max="3077" width="15.44140625" style="2" bestFit="1" customWidth="1"/>
    <col min="3078" max="3323" width="11.44140625" style="2"/>
    <col min="3324" max="3324" width="8.33203125" style="2" customWidth="1"/>
    <col min="3325" max="3325" width="22.33203125" style="2" customWidth="1"/>
    <col min="3326" max="3326" width="51.6640625" style="2" customWidth="1"/>
    <col min="3327" max="3327" width="67.6640625" style="2" customWidth="1"/>
    <col min="3328" max="3328" width="30.88671875" style="2" customWidth="1"/>
    <col min="3329" max="3329" width="27.44140625" style="2" customWidth="1"/>
    <col min="3330" max="3330" width="31.88671875" style="2" customWidth="1"/>
    <col min="3331" max="3331" width="0" style="2" hidden="1" customWidth="1"/>
    <col min="3332" max="3332" width="22.33203125" style="2" customWidth="1"/>
    <col min="3333" max="3333" width="15.44140625" style="2" bestFit="1" customWidth="1"/>
    <col min="3334" max="3579" width="11.44140625" style="2"/>
    <col min="3580" max="3580" width="8.33203125" style="2" customWidth="1"/>
    <col min="3581" max="3581" width="22.33203125" style="2" customWidth="1"/>
    <col min="3582" max="3582" width="51.6640625" style="2" customWidth="1"/>
    <col min="3583" max="3583" width="67.6640625" style="2" customWidth="1"/>
    <col min="3584" max="3584" width="30.88671875" style="2" customWidth="1"/>
    <col min="3585" max="3585" width="27.44140625" style="2" customWidth="1"/>
    <col min="3586" max="3586" width="31.88671875" style="2" customWidth="1"/>
    <col min="3587" max="3587" width="0" style="2" hidden="1" customWidth="1"/>
    <col min="3588" max="3588" width="22.33203125" style="2" customWidth="1"/>
    <col min="3589" max="3589" width="15.44140625" style="2" bestFit="1" customWidth="1"/>
    <col min="3590" max="3835" width="11.44140625" style="2"/>
    <col min="3836" max="3836" width="8.33203125" style="2" customWidth="1"/>
    <col min="3837" max="3837" width="22.33203125" style="2" customWidth="1"/>
    <col min="3838" max="3838" width="51.6640625" style="2" customWidth="1"/>
    <col min="3839" max="3839" width="67.6640625" style="2" customWidth="1"/>
    <col min="3840" max="3840" width="30.88671875" style="2" customWidth="1"/>
    <col min="3841" max="3841" width="27.44140625" style="2" customWidth="1"/>
    <col min="3842" max="3842" width="31.88671875" style="2" customWidth="1"/>
    <col min="3843" max="3843" width="0" style="2" hidden="1" customWidth="1"/>
    <col min="3844" max="3844" width="22.33203125" style="2" customWidth="1"/>
    <col min="3845" max="3845" width="15.44140625" style="2" bestFit="1" customWidth="1"/>
    <col min="3846" max="4091" width="11.44140625" style="2"/>
    <col min="4092" max="4092" width="8.33203125" style="2" customWidth="1"/>
    <col min="4093" max="4093" width="22.33203125" style="2" customWidth="1"/>
    <col min="4094" max="4094" width="51.6640625" style="2" customWidth="1"/>
    <col min="4095" max="4095" width="67.6640625" style="2" customWidth="1"/>
    <col min="4096" max="4096" width="30.88671875" style="2" customWidth="1"/>
    <col min="4097" max="4097" width="27.44140625" style="2" customWidth="1"/>
    <col min="4098" max="4098" width="31.88671875" style="2" customWidth="1"/>
    <col min="4099" max="4099" width="0" style="2" hidden="1" customWidth="1"/>
    <col min="4100" max="4100" width="22.33203125" style="2" customWidth="1"/>
    <col min="4101" max="4101" width="15.44140625" style="2" bestFit="1" customWidth="1"/>
    <col min="4102" max="4347" width="11.44140625" style="2"/>
    <col min="4348" max="4348" width="8.33203125" style="2" customWidth="1"/>
    <col min="4349" max="4349" width="22.33203125" style="2" customWidth="1"/>
    <col min="4350" max="4350" width="51.6640625" style="2" customWidth="1"/>
    <col min="4351" max="4351" width="67.6640625" style="2" customWidth="1"/>
    <col min="4352" max="4352" width="30.88671875" style="2" customWidth="1"/>
    <col min="4353" max="4353" width="27.44140625" style="2" customWidth="1"/>
    <col min="4354" max="4354" width="31.88671875" style="2" customWidth="1"/>
    <col min="4355" max="4355" width="0" style="2" hidden="1" customWidth="1"/>
    <col min="4356" max="4356" width="22.33203125" style="2" customWidth="1"/>
    <col min="4357" max="4357" width="15.44140625" style="2" bestFit="1" customWidth="1"/>
    <col min="4358" max="4603" width="11.44140625" style="2"/>
    <col min="4604" max="4604" width="8.33203125" style="2" customWidth="1"/>
    <col min="4605" max="4605" width="22.33203125" style="2" customWidth="1"/>
    <col min="4606" max="4606" width="51.6640625" style="2" customWidth="1"/>
    <col min="4607" max="4607" width="67.6640625" style="2" customWidth="1"/>
    <col min="4608" max="4608" width="30.88671875" style="2" customWidth="1"/>
    <col min="4609" max="4609" width="27.44140625" style="2" customWidth="1"/>
    <col min="4610" max="4610" width="31.88671875" style="2" customWidth="1"/>
    <col min="4611" max="4611" width="0" style="2" hidden="1" customWidth="1"/>
    <col min="4612" max="4612" width="22.33203125" style="2" customWidth="1"/>
    <col min="4613" max="4613" width="15.44140625" style="2" bestFit="1" customWidth="1"/>
    <col min="4614" max="4859" width="11.44140625" style="2"/>
    <col min="4860" max="4860" width="8.33203125" style="2" customWidth="1"/>
    <col min="4861" max="4861" width="22.33203125" style="2" customWidth="1"/>
    <col min="4862" max="4862" width="51.6640625" style="2" customWidth="1"/>
    <col min="4863" max="4863" width="67.6640625" style="2" customWidth="1"/>
    <col min="4864" max="4864" width="30.88671875" style="2" customWidth="1"/>
    <col min="4865" max="4865" width="27.44140625" style="2" customWidth="1"/>
    <col min="4866" max="4866" width="31.88671875" style="2" customWidth="1"/>
    <col min="4867" max="4867" width="0" style="2" hidden="1" customWidth="1"/>
    <col min="4868" max="4868" width="22.33203125" style="2" customWidth="1"/>
    <col min="4869" max="4869" width="15.44140625" style="2" bestFit="1" customWidth="1"/>
    <col min="4870" max="5115" width="11.44140625" style="2"/>
    <col min="5116" max="5116" width="8.33203125" style="2" customWidth="1"/>
    <col min="5117" max="5117" width="22.33203125" style="2" customWidth="1"/>
    <col min="5118" max="5118" width="51.6640625" style="2" customWidth="1"/>
    <col min="5119" max="5119" width="67.6640625" style="2" customWidth="1"/>
    <col min="5120" max="5120" width="30.88671875" style="2" customWidth="1"/>
    <col min="5121" max="5121" width="27.44140625" style="2" customWidth="1"/>
    <col min="5122" max="5122" width="31.88671875" style="2" customWidth="1"/>
    <col min="5123" max="5123" width="0" style="2" hidden="1" customWidth="1"/>
    <col min="5124" max="5124" width="22.33203125" style="2" customWidth="1"/>
    <col min="5125" max="5125" width="15.44140625" style="2" bestFit="1" customWidth="1"/>
    <col min="5126" max="5371" width="11.44140625" style="2"/>
    <col min="5372" max="5372" width="8.33203125" style="2" customWidth="1"/>
    <col min="5373" max="5373" width="22.33203125" style="2" customWidth="1"/>
    <col min="5374" max="5374" width="51.6640625" style="2" customWidth="1"/>
    <col min="5375" max="5375" width="67.6640625" style="2" customWidth="1"/>
    <col min="5376" max="5376" width="30.88671875" style="2" customWidth="1"/>
    <col min="5377" max="5377" width="27.44140625" style="2" customWidth="1"/>
    <col min="5378" max="5378" width="31.88671875" style="2" customWidth="1"/>
    <col min="5379" max="5379" width="0" style="2" hidden="1" customWidth="1"/>
    <col min="5380" max="5380" width="22.33203125" style="2" customWidth="1"/>
    <col min="5381" max="5381" width="15.44140625" style="2" bestFit="1" customWidth="1"/>
    <col min="5382" max="5627" width="11.44140625" style="2"/>
    <col min="5628" max="5628" width="8.33203125" style="2" customWidth="1"/>
    <col min="5629" max="5629" width="22.33203125" style="2" customWidth="1"/>
    <col min="5630" max="5630" width="51.6640625" style="2" customWidth="1"/>
    <col min="5631" max="5631" width="67.6640625" style="2" customWidth="1"/>
    <col min="5632" max="5632" width="30.88671875" style="2" customWidth="1"/>
    <col min="5633" max="5633" width="27.44140625" style="2" customWidth="1"/>
    <col min="5634" max="5634" width="31.88671875" style="2" customWidth="1"/>
    <col min="5635" max="5635" width="0" style="2" hidden="1" customWidth="1"/>
    <col min="5636" max="5636" width="22.33203125" style="2" customWidth="1"/>
    <col min="5637" max="5637" width="15.44140625" style="2" bestFit="1" customWidth="1"/>
    <col min="5638" max="5883" width="11.44140625" style="2"/>
    <col min="5884" max="5884" width="8.33203125" style="2" customWidth="1"/>
    <col min="5885" max="5885" width="22.33203125" style="2" customWidth="1"/>
    <col min="5886" max="5886" width="51.6640625" style="2" customWidth="1"/>
    <col min="5887" max="5887" width="67.6640625" style="2" customWidth="1"/>
    <col min="5888" max="5888" width="30.88671875" style="2" customWidth="1"/>
    <col min="5889" max="5889" width="27.44140625" style="2" customWidth="1"/>
    <col min="5890" max="5890" width="31.88671875" style="2" customWidth="1"/>
    <col min="5891" max="5891" width="0" style="2" hidden="1" customWidth="1"/>
    <col min="5892" max="5892" width="22.33203125" style="2" customWidth="1"/>
    <col min="5893" max="5893" width="15.44140625" style="2" bestFit="1" customWidth="1"/>
    <col min="5894" max="6139" width="11.44140625" style="2"/>
    <col min="6140" max="6140" width="8.33203125" style="2" customWidth="1"/>
    <col min="6141" max="6141" width="22.33203125" style="2" customWidth="1"/>
    <col min="6142" max="6142" width="51.6640625" style="2" customWidth="1"/>
    <col min="6143" max="6143" width="67.6640625" style="2" customWidth="1"/>
    <col min="6144" max="6144" width="30.88671875" style="2" customWidth="1"/>
    <col min="6145" max="6145" width="27.44140625" style="2" customWidth="1"/>
    <col min="6146" max="6146" width="31.88671875" style="2" customWidth="1"/>
    <col min="6147" max="6147" width="0" style="2" hidden="1" customWidth="1"/>
    <col min="6148" max="6148" width="22.33203125" style="2" customWidth="1"/>
    <col min="6149" max="6149" width="15.44140625" style="2" bestFit="1" customWidth="1"/>
    <col min="6150" max="6395" width="11.44140625" style="2"/>
    <col min="6396" max="6396" width="8.33203125" style="2" customWidth="1"/>
    <col min="6397" max="6397" width="22.33203125" style="2" customWidth="1"/>
    <col min="6398" max="6398" width="51.6640625" style="2" customWidth="1"/>
    <col min="6399" max="6399" width="67.6640625" style="2" customWidth="1"/>
    <col min="6400" max="6400" width="30.88671875" style="2" customWidth="1"/>
    <col min="6401" max="6401" width="27.44140625" style="2" customWidth="1"/>
    <col min="6402" max="6402" width="31.88671875" style="2" customWidth="1"/>
    <col min="6403" max="6403" width="0" style="2" hidden="1" customWidth="1"/>
    <col min="6404" max="6404" width="22.33203125" style="2" customWidth="1"/>
    <col min="6405" max="6405" width="15.44140625" style="2" bestFit="1" customWidth="1"/>
    <col min="6406" max="6651" width="11.44140625" style="2"/>
    <col min="6652" max="6652" width="8.33203125" style="2" customWidth="1"/>
    <col min="6653" max="6653" width="22.33203125" style="2" customWidth="1"/>
    <col min="6654" max="6654" width="51.6640625" style="2" customWidth="1"/>
    <col min="6655" max="6655" width="67.6640625" style="2" customWidth="1"/>
    <col min="6656" max="6656" width="30.88671875" style="2" customWidth="1"/>
    <col min="6657" max="6657" width="27.44140625" style="2" customWidth="1"/>
    <col min="6658" max="6658" width="31.88671875" style="2" customWidth="1"/>
    <col min="6659" max="6659" width="0" style="2" hidden="1" customWidth="1"/>
    <col min="6660" max="6660" width="22.33203125" style="2" customWidth="1"/>
    <col min="6661" max="6661" width="15.44140625" style="2" bestFit="1" customWidth="1"/>
    <col min="6662" max="6907" width="11.44140625" style="2"/>
    <col min="6908" max="6908" width="8.33203125" style="2" customWidth="1"/>
    <col min="6909" max="6909" width="22.33203125" style="2" customWidth="1"/>
    <col min="6910" max="6910" width="51.6640625" style="2" customWidth="1"/>
    <col min="6911" max="6911" width="67.6640625" style="2" customWidth="1"/>
    <col min="6912" max="6912" width="30.88671875" style="2" customWidth="1"/>
    <col min="6913" max="6913" width="27.44140625" style="2" customWidth="1"/>
    <col min="6914" max="6914" width="31.88671875" style="2" customWidth="1"/>
    <col min="6915" max="6915" width="0" style="2" hidden="1" customWidth="1"/>
    <col min="6916" max="6916" width="22.33203125" style="2" customWidth="1"/>
    <col min="6917" max="6917" width="15.44140625" style="2" bestFit="1" customWidth="1"/>
    <col min="6918" max="7163" width="11.44140625" style="2"/>
    <col min="7164" max="7164" width="8.33203125" style="2" customWidth="1"/>
    <col min="7165" max="7165" width="22.33203125" style="2" customWidth="1"/>
    <col min="7166" max="7166" width="51.6640625" style="2" customWidth="1"/>
    <col min="7167" max="7167" width="67.6640625" style="2" customWidth="1"/>
    <col min="7168" max="7168" width="30.88671875" style="2" customWidth="1"/>
    <col min="7169" max="7169" width="27.44140625" style="2" customWidth="1"/>
    <col min="7170" max="7170" width="31.88671875" style="2" customWidth="1"/>
    <col min="7171" max="7171" width="0" style="2" hidden="1" customWidth="1"/>
    <col min="7172" max="7172" width="22.33203125" style="2" customWidth="1"/>
    <col min="7173" max="7173" width="15.44140625" style="2" bestFit="1" customWidth="1"/>
    <col min="7174" max="7419" width="11.44140625" style="2"/>
    <col min="7420" max="7420" width="8.33203125" style="2" customWidth="1"/>
    <col min="7421" max="7421" width="22.33203125" style="2" customWidth="1"/>
    <col min="7422" max="7422" width="51.6640625" style="2" customWidth="1"/>
    <col min="7423" max="7423" width="67.6640625" style="2" customWidth="1"/>
    <col min="7424" max="7424" width="30.88671875" style="2" customWidth="1"/>
    <col min="7425" max="7425" width="27.44140625" style="2" customWidth="1"/>
    <col min="7426" max="7426" width="31.88671875" style="2" customWidth="1"/>
    <col min="7427" max="7427" width="0" style="2" hidden="1" customWidth="1"/>
    <col min="7428" max="7428" width="22.33203125" style="2" customWidth="1"/>
    <col min="7429" max="7429" width="15.44140625" style="2" bestFit="1" customWidth="1"/>
    <col min="7430" max="7675" width="11.44140625" style="2"/>
    <col min="7676" max="7676" width="8.33203125" style="2" customWidth="1"/>
    <col min="7677" max="7677" width="22.33203125" style="2" customWidth="1"/>
    <col min="7678" max="7678" width="51.6640625" style="2" customWidth="1"/>
    <col min="7679" max="7679" width="67.6640625" style="2" customWidth="1"/>
    <col min="7680" max="7680" width="30.88671875" style="2" customWidth="1"/>
    <col min="7681" max="7681" width="27.44140625" style="2" customWidth="1"/>
    <col min="7682" max="7682" width="31.88671875" style="2" customWidth="1"/>
    <col min="7683" max="7683" width="0" style="2" hidden="1" customWidth="1"/>
    <col min="7684" max="7684" width="22.33203125" style="2" customWidth="1"/>
    <col min="7685" max="7685" width="15.44140625" style="2" bestFit="1" customWidth="1"/>
    <col min="7686" max="7931" width="11.44140625" style="2"/>
    <col min="7932" max="7932" width="8.33203125" style="2" customWidth="1"/>
    <col min="7933" max="7933" width="22.33203125" style="2" customWidth="1"/>
    <col min="7934" max="7934" width="51.6640625" style="2" customWidth="1"/>
    <col min="7935" max="7935" width="67.6640625" style="2" customWidth="1"/>
    <col min="7936" max="7936" width="30.88671875" style="2" customWidth="1"/>
    <col min="7937" max="7937" width="27.44140625" style="2" customWidth="1"/>
    <col min="7938" max="7938" width="31.88671875" style="2" customWidth="1"/>
    <col min="7939" max="7939" width="0" style="2" hidden="1" customWidth="1"/>
    <col min="7940" max="7940" width="22.33203125" style="2" customWidth="1"/>
    <col min="7941" max="7941" width="15.44140625" style="2" bestFit="1" customWidth="1"/>
    <col min="7942" max="8187" width="11.44140625" style="2"/>
    <col min="8188" max="8188" width="8.33203125" style="2" customWidth="1"/>
    <col min="8189" max="8189" width="22.33203125" style="2" customWidth="1"/>
    <col min="8190" max="8190" width="51.6640625" style="2" customWidth="1"/>
    <col min="8191" max="8191" width="67.6640625" style="2" customWidth="1"/>
    <col min="8192" max="8192" width="30.88671875" style="2" customWidth="1"/>
    <col min="8193" max="8193" width="27.44140625" style="2" customWidth="1"/>
    <col min="8194" max="8194" width="31.88671875" style="2" customWidth="1"/>
    <col min="8195" max="8195" width="0" style="2" hidden="1" customWidth="1"/>
    <col min="8196" max="8196" width="22.33203125" style="2" customWidth="1"/>
    <col min="8197" max="8197" width="15.44140625" style="2" bestFit="1" customWidth="1"/>
    <col min="8198" max="8443" width="11.44140625" style="2"/>
    <col min="8444" max="8444" width="8.33203125" style="2" customWidth="1"/>
    <col min="8445" max="8445" width="22.33203125" style="2" customWidth="1"/>
    <col min="8446" max="8446" width="51.6640625" style="2" customWidth="1"/>
    <col min="8447" max="8447" width="67.6640625" style="2" customWidth="1"/>
    <col min="8448" max="8448" width="30.88671875" style="2" customWidth="1"/>
    <col min="8449" max="8449" width="27.44140625" style="2" customWidth="1"/>
    <col min="8450" max="8450" width="31.88671875" style="2" customWidth="1"/>
    <col min="8451" max="8451" width="0" style="2" hidden="1" customWidth="1"/>
    <col min="8452" max="8452" width="22.33203125" style="2" customWidth="1"/>
    <col min="8453" max="8453" width="15.44140625" style="2" bestFit="1" customWidth="1"/>
    <col min="8454" max="8699" width="11.44140625" style="2"/>
    <col min="8700" max="8700" width="8.33203125" style="2" customWidth="1"/>
    <col min="8701" max="8701" width="22.33203125" style="2" customWidth="1"/>
    <col min="8702" max="8702" width="51.6640625" style="2" customWidth="1"/>
    <col min="8703" max="8703" width="67.6640625" style="2" customWidth="1"/>
    <col min="8704" max="8704" width="30.88671875" style="2" customWidth="1"/>
    <col min="8705" max="8705" width="27.44140625" style="2" customWidth="1"/>
    <col min="8706" max="8706" width="31.88671875" style="2" customWidth="1"/>
    <col min="8707" max="8707" width="0" style="2" hidden="1" customWidth="1"/>
    <col min="8708" max="8708" width="22.33203125" style="2" customWidth="1"/>
    <col min="8709" max="8709" width="15.44140625" style="2" bestFit="1" customWidth="1"/>
    <col min="8710" max="8955" width="11.44140625" style="2"/>
    <col min="8956" max="8956" width="8.33203125" style="2" customWidth="1"/>
    <col min="8957" max="8957" width="22.33203125" style="2" customWidth="1"/>
    <col min="8958" max="8958" width="51.6640625" style="2" customWidth="1"/>
    <col min="8959" max="8959" width="67.6640625" style="2" customWidth="1"/>
    <col min="8960" max="8960" width="30.88671875" style="2" customWidth="1"/>
    <col min="8961" max="8961" width="27.44140625" style="2" customWidth="1"/>
    <col min="8962" max="8962" width="31.88671875" style="2" customWidth="1"/>
    <col min="8963" max="8963" width="0" style="2" hidden="1" customWidth="1"/>
    <col min="8964" max="8964" width="22.33203125" style="2" customWidth="1"/>
    <col min="8965" max="8965" width="15.44140625" style="2" bestFit="1" customWidth="1"/>
    <col min="8966" max="9211" width="11.44140625" style="2"/>
    <col min="9212" max="9212" width="8.33203125" style="2" customWidth="1"/>
    <col min="9213" max="9213" width="22.33203125" style="2" customWidth="1"/>
    <col min="9214" max="9214" width="51.6640625" style="2" customWidth="1"/>
    <col min="9215" max="9215" width="67.6640625" style="2" customWidth="1"/>
    <col min="9216" max="9216" width="30.88671875" style="2" customWidth="1"/>
    <col min="9217" max="9217" width="27.44140625" style="2" customWidth="1"/>
    <col min="9218" max="9218" width="31.88671875" style="2" customWidth="1"/>
    <col min="9219" max="9219" width="0" style="2" hidden="1" customWidth="1"/>
    <col min="9220" max="9220" width="22.33203125" style="2" customWidth="1"/>
    <col min="9221" max="9221" width="15.44140625" style="2" bestFit="1" customWidth="1"/>
    <col min="9222" max="9467" width="11.44140625" style="2"/>
    <col min="9468" max="9468" width="8.33203125" style="2" customWidth="1"/>
    <col min="9469" max="9469" width="22.33203125" style="2" customWidth="1"/>
    <col min="9470" max="9470" width="51.6640625" style="2" customWidth="1"/>
    <col min="9471" max="9471" width="67.6640625" style="2" customWidth="1"/>
    <col min="9472" max="9472" width="30.88671875" style="2" customWidth="1"/>
    <col min="9473" max="9473" width="27.44140625" style="2" customWidth="1"/>
    <col min="9474" max="9474" width="31.88671875" style="2" customWidth="1"/>
    <col min="9475" max="9475" width="0" style="2" hidden="1" customWidth="1"/>
    <col min="9476" max="9476" width="22.33203125" style="2" customWidth="1"/>
    <col min="9477" max="9477" width="15.44140625" style="2" bestFit="1" customWidth="1"/>
    <col min="9478" max="9723" width="11.44140625" style="2"/>
    <col min="9724" max="9724" width="8.33203125" style="2" customWidth="1"/>
    <col min="9725" max="9725" width="22.33203125" style="2" customWidth="1"/>
    <col min="9726" max="9726" width="51.6640625" style="2" customWidth="1"/>
    <col min="9727" max="9727" width="67.6640625" style="2" customWidth="1"/>
    <col min="9728" max="9728" width="30.88671875" style="2" customWidth="1"/>
    <col min="9729" max="9729" width="27.44140625" style="2" customWidth="1"/>
    <col min="9730" max="9730" width="31.88671875" style="2" customWidth="1"/>
    <col min="9731" max="9731" width="0" style="2" hidden="1" customWidth="1"/>
    <col min="9732" max="9732" width="22.33203125" style="2" customWidth="1"/>
    <col min="9733" max="9733" width="15.44140625" style="2" bestFit="1" customWidth="1"/>
    <col min="9734" max="9979" width="11.44140625" style="2"/>
    <col min="9980" max="9980" width="8.33203125" style="2" customWidth="1"/>
    <col min="9981" max="9981" width="22.33203125" style="2" customWidth="1"/>
    <col min="9982" max="9982" width="51.6640625" style="2" customWidth="1"/>
    <col min="9983" max="9983" width="67.6640625" style="2" customWidth="1"/>
    <col min="9984" max="9984" width="30.88671875" style="2" customWidth="1"/>
    <col min="9985" max="9985" width="27.44140625" style="2" customWidth="1"/>
    <col min="9986" max="9986" width="31.88671875" style="2" customWidth="1"/>
    <col min="9987" max="9987" width="0" style="2" hidden="1" customWidth="1"/>
    <col min="9988" max="9988" width="22.33203125" style="2" customWidth="1"/>
    <col min="9989" max="9989" width="15.44140625" style="2" bestFit="1" customWidth="1"/>
    <col min="9990" max="10235" width="11.44140625" style="2"/>
    <col min="10236" max="10236" width="8.33203125" style="2" customWidth="1"/>
    <col min="10237" max="10237" width="22.33203125" style="2" customWidth="1"/>
    <col min="10238" max="10238" width="51.6640625" style="2" customWidth="1"/>
    <col min="10239" max="10239" width="67.6640625" style="2" customWidth="1"/>
    <col min="10240" max="10240" width="30.88671875" style="2" customWidth="1"/>
    <col min="10241" max="10241" width="27.44140625" style="2" customWidth="1"/>
    <col min="10242" max="10242" width="31.88671875" style="2" customWidth="1"/>
    <col min="10243" max="10243" width="0" style="2" hidden="1" customWidth="1"/>
    <col min="10244" max="10244" width="22.33203125" style="2" customWidth="1"/>
    <col min="10245" max="10245" width="15.44140625" style="2" bestFit="1" customWidth="1"/>
    <col min="10246" max="10491" width="11.44140625" style="2"/>
    <col min="10492" max="10492" width="8.33203125" style="2" customWidth="1"/>
    <col min="10493" max="10493" width="22.33203125" style="2" customWidth="1"/>
    <col min="10494" max="10494" width="51.6640625" style="2" customWidth="1"/>
    <col min="10495" max="10495" width="67.6640625" style="2" customWidth="1"/>
    <col min="10496" max="10496" width="30.88671875" style="2" customWidth="1"/>
    <col min="10497" max="10497" width="27.44140625" style="2" customWidth="1"/>
    <col min="10498" max="10498" width="31.88671875" style="2" customWidth="1"/>
    <col min="10499" max="10499" width="0" style="2" hidden="1" customWidth="1"/>
    <col min="10500" max="10500" width="22.33203125" style="2" customWidth="1"/>
    <col min="10501" max="10501" width="15.44140625" style="2" bestFit="1" customWidth="1"/>
    <col min="10502" max="10747" width="11.44140625" style="2"/>
    <col min="10748" max="10748" width="8.33203125" style="2" customWidth="1"/>
    <col min="10749" max="10749" width="22.33203125" style="2" customWidth="1"/>
    <col min="10750" max="10750" width="51.6640625" style="2" customWidth="1"/>
    <col min="10751" max="10751" width="67.6640625" style="2" customWidth="1"/>
    <col min="10752" max="10752" width="30.88671875" style="2" customWidth="1"/>
    <col min="10753" max="10753" width="27.44140625" style="2" customWidth="1"/>
    <col min="10754" max="10754" width="31.88671875" style="2" customWidth="1"/>
    <col min="10755" max="10755" width="0" style="2" hidden="1" customWidth="1"/>
    <col min="10756" max="10756" width="22.33203125" style="2" customWidth="1"/>
    <col min="10757" max="10757" width="15.44140625" style="2" bestFit="1" customWidth="1"/>
    <col min="10758" max="11003" width="11.44140625" style="2"/>
    <col min="11004" max="11004" width="8.33203125" style="2" customWidth="1"/>
    <col min="11005" max="11005" width="22.33203125" style="2" customWidth="1"/>
    <col min="11006" max="11006" width="51.6640625" style="2" customWidth="1"/>
    <col min="11007" max="11007" width="67.6640625" style="2" customWidth="1"/>
    <col min="11008" max="11008" width="30.88671875" style="2" customWidth="1"/>
    <col min="11009" max="11009" width="27.44140625" style="2" customWidth="1"/>
    <col min="11010" max="11010" width="31.88671875" style="2" customWidth="1"/>
    <col min="11011" max="11011" width="0" style="2" hidden="1" customWidth="1"/>
    <col min="11012" max="11012" width="22.33203125" style="2" customWidth="1"/>
    <col min="11013" max="11013" width="15.44140625" style="2" bestFit="1" customWidth="1"/>
    <col min="11014" max="11259" width="11.44140625" style="2"/>
    <col min="11260" max="11260" width="8.33203125" style="2" customWidth="1"/>
    <col min="11261" max="11261" width="22.33203125" style="2" customWidth="1"/>
    <col min="11262" max="11262" width="51.6640625" style="2" customWidth="1"/>
    <col min="11263" max="11263" width="67.6640625" style="2" customWidth="1"/>
    <col min="11264" max="11264" width="30.88671875" style="2" customWidth="1"/>
    <col min="11265" max="11265" width="27.44140625" style="2" customWidth="1"/>
    <col min="11266" max="11266" width="31.88671875" style="2" customWidth="1"/>
    <col min="11267" max="11267" width="0" style="2" hidden="1" customWidth="1"/>
    <col min="11268" max="11268" width="22.33203125" style="2" customWidth="1"/>
    <col min="11269" max="11269" width="15.44140625" style="2" bestFit="1" customWidth="1"/>
    <col min="11270" max="11515" width="11.44140625" style="2"/>
    <col min="11516" max="11516" width="8.33203125" style="2" customWidth="1"/>
    <col min="11517" max="11517" width="22.33203125" style="2" customWidth="1"/>
    <col min="11518" max="11518" width="51.6640625" style="2" customWidth="1"/>
    <col min="11519" max="11519" width="67.6640625" style="2" customWidth="1"/>
    <col min="11520" max="11520" width="30.88671875" style="2" customWidth="1"/>
    <col min="11521" max="11521" width="27.44140625" style="2" customWidth="1"/>
    <col min="11522" max="11522" width="31.88671875" style="2" customWidth="1"/>
    <col min="11523" max="11523" width="0" style="2" hidden="1" customWidth="1"/>
    <col min="11524" max="11524" width="22.33203125" style="2" customWidth="1"/>
    <col min="11525" max="11525" width="15.44140625" style="2" bestFit="1" customWidth="1"/>
    <col min="11526" max="11771" width="11.44140625" style="2"/>
    <col min="11772" max="11772" width="8.33203125" style="2" customWidth="1"/>
    <col min="11773" max="11773" width="22.33203125" style="2" customWidth="1"/>
    <col min="11774" max="11774" width="51.6640625" style="2" customWidth="1"/>
    <col min="11775" max="11775" width="67.6640625" style="2" customWidth="1"/>
    <col min="11776" max="11776" width="30.88671875" style="2" customWidth="1"/>
    <col min="11777" max="11777" width="27.44140625" style="2" customWidth="1"/>
    <col min="11778" max="11778" width="31.88671875" style="2" customWidth="1"/>
    <col min="11779" max="11779" width="0" style="2" hidden="1" customWidth="1"/>
    <col min="11780" max="11780" width="22.33203125" style="2" customWidth="1"/>
    <col min="11781" max="11781" width="15.44140625" style="2" bestFit="1" customWidth="1"/>
    <col min="11782" max="12027" width="11.44140625" style="2"/>
    <col min="12028" max="12028" width="8.33203125" style="2" customWidth="1"/>
    <col min="12029" max="12029" width="22.33203125" style="2" customWidth="1"/>
    <col min="12030" max="12030" width="51.6640625" style="2" customWidth="1"/>
    <col min="12031" max="12031" width="67.6640625" style="2" customWidth="1"/>
    <col min="12032" max="12032" width="30.88671875" style="2" customWidth="1"/>
    <col min="12033" max="12033" width="27.44140625" style="2" customWidth="1"/>
    <col min="12034" max="12034" width="31.88671875" style="2" customWidth="1"/>
    <col min="12035" max="12035" width="0" style="2" hidden="1" customWidth="1"/>
    <col min="12036" max="12036" width="22.33203125" style="2" customWidth="1"/>
    <col min="12037" max="12037" width="15.44140625" style="2" bestFit="1" customWidth="1"/>
    <col min="12038" max="12283" width="11.44140625" style="2"/>
    <col min="12284" max="12284" width="8.33203125" style="2" customWidth="1"/>
    <col min="12285" max="12285" width="22.33203125" style="2" customWidth="1"/>
    <col min="12286" max="12286" width="51.6640625" style="2" customWidth="1"/>
    <col min="12287" max="12287" width="67.6640625" style="2" customWidth="1"/>
    <col min="12288" max="12288" width="30.88671875" style="2" customWidth="1"/>
    <col min="12289" max="12289" width="27.44140625" style="2" customWidth="1"/>
    <col min="12290" max="12290" width="31.88671875" style="2" customWidth="1"/>
    <col min="12291" max="12291" width="0" style="2" hidden="1" customWidth="1"/>
    <col min="12292" max="12292" width="22.33203125" style="2" customWidth="1"/>
    <col min="12293" max="12293" width="15.44140625" style="2" bestFit="1" customWidth="1"/>
    <col min="12294" max="12539" width="11.44140625" style="2"/>
    <col min="12540" max="12540" width="8.33203125" style="2" customWidth="1"/>
    <col min="12541" max="12541" width="22.33203125" style="2" customWidth="1"/>
    <col min="12542" max="12542" width="51.6640625" style="2" customWidth="1"/>
    <col min="12543" max="12543" width="67.6640625" style="2" customWidth="1"/>
    <col min="12544" max="12544" width="30.88671875" style="2" customWidth="1"/>
    <col min="12545" max="12545" width="27.44140625" style="2" customWidth="1"/>
    <col min="12546" max="12546" width="31.88671875" style="2" customWidth="1"/>
    <col min="12547" max="12547" width="0" style="2" hidden="1" customWidth="1"/>
    <col min="12548" max="12548" width="22.33203125" style="2" customWidth="1"/>
    <col min="12549" max="12549" width="15.44140625" style="2" bestFit="1" customWidth="1"/>
    <col min="12550" max="12795" width="11.44140625" style="2"/>
    <col min="12796" max="12796" width="8.33203125" style="2" customWidth="1"/>
    <col min="12797" max="12797" width="22.33203125" style="2" customWidth="1"/>
    <col min="12798" max="12798" width="51.6640625" style="2" customWidth="1"/>
    <col min="12799" max="12799" width="67.6640625" style="2" customWidth="1"/>
    <col min="12800" max="12800" width="30.88671875" style="2" customWidth="1"/>
    <col min="12801" max="12801" width="27.44140625" style="2" customWidth="1"/>
    <col min="12802" max="12802" width="31.88671875" style="2" customWidth="1"/>
    <col min="12803" max="12803" width="0" style="2" hidden="1" customWidth="1"/>
    <col min="12804" max="12804" width="22.33203125" style="2" customWidth="1"/>
    <col min="12805" max="12805" width="15.44140625" style="2" bestFit="1" customWidth="1"/>
    <col min="12806" max="13051" width="11.44140625" style="2"/>
    <col min="13052" max="13052" width="8.33203125" style="2" customWidth="1"/>
    <col min="13053" max="13053" width="22.33203125" style="2" customWidth="1"/>
    <col min="13054" max="13054" width="51.6640625" style="2" customWidth="1"/>
    <col min="13055" max="13055" width="67.6640625" style="2" customWidth="1"/>
    <col min="13056" max="13056" width="30.88671875" style="2" customWidth="1"/>
    <col min="13057" max="13057" width="27.44140625" style="2" customWidth="1"/>
    <col min="13058" max="13058" width="31.88671875" style="2" customWidth="1"/>
    <col min="13059" max="13059" width="0" style="2" hidden="1" customWidth="1"/>
    <col min="13060" max="13060" width="22.33203125" style="2" customWidth="1"/>
    <col min="13061" max="13061" width="15.44140625" style="2" bestFit="1" customWidth="1"/>
    <col min="13062" max="13307" width="11.44140625" style="2"/>
    <col min="13308" max="13308" width="8.33203125" style="2" customWidth="1"/>
    <col min="13309" max="13309" width="22.33203125" style="2" customWidth="1"/>
    <col min="13310" max="13310" width="51.6640625" style="2" customWidth="1"/>
    <col min="13311" max="13311" width="67.6640625" style="2" customWidth="1"/>
    <col min="13312" max="13312" width="30.88671875" style="2" customWidth="1"/>
    <col min="13313" max="13313" width="27.44140625" style="2" customWidth="1"/>
    <col min="13314" max="13314" width="31.88671875" style="2" customWidth="1"/>
    <col min="13315" max="13315" width="0" style="2" hidden="1" customWidth="1"/>
    <col min="13316" max="13316" width="22.33203125" style="2" customWidth="1"/>
    <col min="13317" max="13317" width="15.44140625" style="2" bestFit="1" customWidth="1"/>
    <col min="13318" max="13563" width="11.44140625" style="2"/>
    <col min="13564" max="13564" width="8.33203125" style="2" customWidth="1"/>
    <col min="13565" max="13565" width="22.33203125" style="2" customWidth="1"/>
    <col min="13566" max="13566" width="51.6640625" style="2" customWidth="1"/>
    <col min="13567" max="13567" width="67.6640625" style="2" customWidth="1"/>
    <col min="13568" max="13568" width="30.88671875" style="2" customWidth="1"/>
    <col min="13569" max="13569" width="27.44140625" style="2" customWidth="1"/>
    <col min="13570" max="13570" width="31.88671875" style="2" customWidth="1"/>
    <col min="13571" max="13571" width="0" style="2" hidden="1" customWidth="1"/>
    <col min="13572" max="13572" width="22.33203125" style="2" customWidth="1"/>
    <col min="13573" max="13573" width="15.44140625" style="2" bestFit="1" customWidth="1"/>
    <col min="13574" max="13819" width="11.44140625" style="2"/>
    <col min="13820" max="13820" width="8.33203125" style="2" customWidth="1"/>
    <col min="13821" max="13821" width="22.33203125" style="2" customWidth="1"/>
    <col min="13822" max="13822" width="51.6640625" style="2" customWidth="1"/>
    <col min="13823" max="13823" width="67.6640625" style="2" customWidth="1"/>
    <col min="13824" max="13824" width="30.88671875" style="2" customWidth="1"/>
    <col min="13825" max="13825" width="27.44140625" style="2" customWidth="1"/>
    <col min="13826" max="13826" width="31.88671875" style="2" customWidth="1"/>
    <col min="13827" max="13827" width="0" style="2" hidden="1" customWidth="1"/>
    <col min="13828" max="13828" width="22.33203125" style="2" customWidth="1"/>
    <col min="13829" max="13829" width="15.44140625" style="2" bestFit="1" customWidth="1"/>
    <col min="13830" max="14075" width="11.44140625" style="2"/>
    <col min="14076" max="14076" width="8.33203125" style="2" customWidth="1"/>
    <col min="14077" max="14077" width="22.33203125" style="2" customWidth="1"/>
    <col min="14078" max="14078" width="51.6640625" style="2" customWidth="1"/>
    <col min="14079" max="14079" width="67.6640625" style="2" customWidth="1"/>
    <col min="14080" max="14080" width="30.88671875" style="2" customWidth="1"/>
    <col min="14081" max="14081" width="27.44140625" style="2" customWidth="1"/>
    <col min="14082" max="14082" width="31.88671875" style="2" customWidth="1"/>
    <col min="14083" max="14083" width="0" style="2" hidden="1" customWidth="1"/>
    <col min="14084" max="14084" width="22.33203125" style="2" customWidth="1"/>
    <col min="14085" max="14085" width="15.44140625" style="2" bestFit="1" customWidth="1"/>
    <col min="14086" max="14331" width="11.44140625" style="2"/>
    <col min="14332" max="14332" width="8.33203125" style="2" customWidth="1"/>
    <col min="14333" max="14333" width="22.33203125" style="2" customWidth="1"/>
    <col min="14334" max="14334" width="51.6640625" style="2" customWidth="1"/>
    <col min="14335" max="14335" width="67.6640625" style="2" customWidth="1"/>
    <col min="14336" max="14336" width="30.88671875" style="2" customWidth="1"/>
    <col min="14337" max="14337" width="27.44140625" style="2" customWidth="1"/>
    <col min="14338" max="14338" width="31.88671875" style="2" customWidth="1"/>
    <col min="14339" max="14339" width="0" style="2" hidden="1" customWidth="1"/>
    <col min="14340" max="14340" width="22.33203125" style="2" customWidth="1"/>
    <col min="14341" max="14341" width="15.44140625" style="2" bestFit="1" customWidth="1"/>
    <col min="14342" max="14587" width="11.44140625" style="2"/>
    <col min="14588" max="14588" width="8.33203125" style="2" customWidth="1"/>
    <col min="14589" max="14589" width="22.33203125" style="2" customWidth="1"/>
    <col min="14590" max="14590" width="51.6640625" style="2" customWidth="1"/>
    <col min="14591" max="14591" width="67.6640625" style="2" customWidth="1"/>
    <col min="14592" max="14592" width="30.88671875" style="2" customWidth="1"/>
    <col min="14593" max="14593" width="27.44140625" style="2" customWidth="1"/>
    <col min="14594" max="14594" width="31.88671875" style="2" customWidth="1"/>
    <col min="14595" max="14595" width="0" style="2" hidden="1" customWidth="1"/>
    <col min="14596" max="14596" width="22.33203125" style="2" customWidth="1"/>
    <col min="14597" max="14597" width="15.44140625" style="2" bestFit="1" customWidth="1"/>
    <col min="14598" max="14843" width="11.44140625" style="2"/>
    <col min="14844" max="14844" width="8.33203125" style="2" customWidth="1"/>
    <col min="14845" max="14845" width="22.33203125" style="2" customWidth="1"/>
    <col min="14846" max="14846" width="51.6640625" style="2" customWidth="1"/>
    <col min="14847" max="14847" width="67.6640625" style="2" customWidth="1"/>
    <col min="14848" max="14848" width="30.88671875" style="2" customWidth="1"/>
    <col min="14849" max="14849" width="27.44140625" style="2" customWidth="1"/>
    <col min="14850" max="14850" width="31.88671875" style="2" customWidth="1"/>
    <col min="14851" max="14851" width="0" style="2" hidden="1" customWidth="1"/>
    <col min="14852" max="14852" width="22.33203125" style="2" customWidth="1"/>
    <col min="14853" max="14853" width="15.44140625" style="2" bestFit="1" customWidth="1"/>
    <col min="14854" max="15099" width="11.44140625" style="2"/>
    <col min="15100" max="15100" width="8.33203125" style="2" customWidth="1"/>
    <col min="15101" max="15101" width="22.33203125" style="2" customWidth="1"/>
    <col min="15102" max="15102" width="51.6640625" style="2" customWidth="1"/>
    <col min="15103" max="15103" width="67.6640625" style="2" customWidth="1"/>
    <col min="15104" max="15104" width="30.88671875" style="2" customWidth="1"/>
    <col min="15105" max="15105" width="27.44140625" style="2" customWidth="1"/>
    <col min="15106" max="15106" width="31.88671875" style="2" customWidth="1"/>
    <col min="15107" max="15107" width="0" style="2" hidden="1" customWidth="1"/>
    <col min="15108" max="15108" width="22.33203125" style="2" customWidth="1"/>
    <col min="15109" max="15109" width="15.44140625" style="2" bestFit="1" customWidth="1"/>
    <col min="15110" max="15355" width="11.44140625" style="2"/>
    <col min="15356" max="15356" width="8.33203125" style="2" customWidth="1"/>
    <col min="15357" max="15357" width="22.33203125" style="2" customWidth="1"/>
    <col min="15358" max="15358" width="51.6640625" style="2" customWidth="1"/>
    <col min="15359" max="15359" width="67.6640625" style="2" customWidth="1"/>
    <col min="15360" max="15360" width="30.88671875" style="2" customWidth="1"/>
    <col min="15361" max="15361" width="27.44140625" style="2" customWidth="1"/>
    <col min="15362" max="15362" width="31.88671875" style="2" customWidth="1"/>
    <col min="15363" max="15363" width="0" style="2" hidden="1" customWidth="1"/>
    <col min="15364" max="15364" width="22.33203125" style="2" customWidth="1"/>
    <col min="15365" max="15365" width="15.44140625" style="2" bestFit="1" customWidth="1"/>
    <col min="15366" max="15611" width="11.44140625" style="2"/>
    <col min="15612" max="15612" width="8.33203125" style="2" customWidth="1"/>
    <col min="15613" max="15613" width="22.33203125" style="2" customWidth="1"/>
    <col min="15614" max="15614" width="51.6640625" style="2" customWidth="1"/>
    <col min="15615" max="15615" width="67.6640625" style="2" customWidth="1"/>
    <col min="15616" max="15616" width="30.88671875" style="2" customWidth="1"/>
    <col min="15617" max="15617" width="27.44140625" style="2" customWidth="1"/>
    <col min="15618" max="15618" width="31.88671875" style="2" customWidth="1"/>
    <col min="15619" max="15619" width="0" style="2" hidden="1" customWidth="1"/>
    <col min="15620" max="15620" width="22.33203125" style="2" customWidth="1"/>
    <col min="15621" max="15621" width="15.44140625" style="2" bestFit="1" customWidth="1"/>
    <col min="15622" max="15867" width="11.44140625" style="2"/>
    <col min="15868" max="15868" width="8.33203125" style="2" customWidth="1"/>
    <col min="15869" max="15869" width="22.33203125" style="2" customWidth="1"/>
    <col min="15870" max="15870" width="51.6640625" style="2" customWidth="1"/>
    <col min="15871" max="15871" width="67.6640625" style="2" customWidth="1"/>
    <col min="15872" max="15872" width="30.88671875" style="2" customWidth="1"/>
    <col min="15873" max="15873" width="27.44140625" style="2" customWidth="1"/>
    <col min="15874" max="15874" width="31.88671875" style="2" customWidth="1"/>
    <col min="15875" max="15875" width="0" style="2" hidden="1" customWidth="1"/>
    <col min="15876" max="15876" width="22.33203125" style="2" customWidth="1"/>
    <col min="15877" max="15877" width="15.44140625" style="2" bestFit="1" customWidth="1"/>
    <col min="15878" max="16123" width="11.44140625" style="2"/>
    <col min="16124" max="16124" width="8.33203125" style="2" customWidth="1"/>
    <col min="16125" max="16125" width="22.33203125" style="2" customWidth="1"/>
    <col min="16126" max="16126" width="51.6640625" style="2" customWidth="1"/>
    <col min="16127" max="16127" width="67.6640625" style="2" customWidth="1"/>
    <col min="16128" max="16128" width="30.88671875" style="2" customWidth="1"/>
    <col min="16129" max="16129" width="27.44140625" style="2" customWidth="1"/>
    <col min="16130" max="16130" width="31.88671875" style="2" customWidth="1"/>
    <col min="16131" max="16131" width="0" style="2" hidden="1" customWidth="1"/>
    <col min="16132" max="16132" width="22.33203125" style="2" customWidth="1"/>
    <col min="16133" max="16133" width="15.44140625" style="2" bestFit="1" customWidth="1"/>
    <col min="16134" max="16384" width="11.44140625" style="2"/>
  </cols>
  <sheetData>
    <row r="1" spans="1:7" x14ac:dyDescent="0.3">
      <c r="A1" s="1" t="s">
        <v>0</v>
      </c>
      <c r="B1" s="1"/>
      <c r="C1" s="1"/>
      <c r="D1" s="1"/>
      <c r="E1" s="17"/>
      <c r="F1" s="1"/>
    </row>
    <row r="2" spans="1:7" x14ac:dyDescent="0.3">
      <c r="A2" s="1" t="s">
        <v>9</v>
      </c>
      <c r="B2" s="1"/>
      <c r="C2" s="1"/>
      <c r="D2" s="1"/>
      <c r="E2" s="17"/>
      <c r="F2" s="1"/>
    </row>
    <row r="3" spans="1:7" x14ac:dyDescent="0.3">
      <c r="A3" s="3" t="s">
        <v>178</v>
      </c>
      <c r="B3" s="3"/>
      <c r="C3" s="3"/>
      <c r="D3" s="3"/>
      <c r="E3" s="17"/>
      <c r="F3" s="3"/>
    </row>
    <row r="4" spans="1:7" x14ac:dyDescent="0.3">
      <c r="A4" s="3" t="s">
        <v>14</v>
      </c>
      <c r="B4" s="3"/>
      <c r="C4" s="3"/>
      <c r="D4" s="3"/>
      <c r="E4" s="17"/>
      <c r="F4" s="3"/>
    </row>
    <row r="5" spans="1:7" x14ac:dyDescent="0.3">
      <c r="C5" s="6"/>
      <c r="D5" s="7"/>
    </row>
    <row r="6" spans="1:7" s="11" customFormat="1" ht="15" thickBot="1" x14ac:dyDescent="0.35">
      <c r="A6" s="9"/>
      <c r="B6" s="9"/>
      <c r="C6" s="9"/>
      <c r="D6" s="9"/>
      <c r="E6" s="19"/>
      <c r="F6" s="10"/>
    </row>
    <row r="7" spans="1:7" s="11" customFormat="1" ht="36" customHeight="1" thickTop="1" x14ac:dyDescent="0.3">
      <c r="A7" s="20" t="s">
        <v>2</v>
      </c>
      <c r="B7" s="21" t="s">
        <v>3</v>
      </c>
      <c r="C7" s="21" t="s">
        <v>4</v>
      </c>
      <c r="D7" s="21" t="s">
        <v>5</v>
      </c>
      <c r="E7" s="32" t="s">
        <v>10</v>
      </c>
      <c r="F7" s="22" t="s">
        <v>6</v>
      </c>
    </row>
    <row r="8" spans="1:7" s="12" customFormat="1" ht="28.8" x14ac:dyDescent="0.3">
      <c r="A8" s="34">
        <v>1</v>
      </c>
      <c r="B8" s="29" t="s">
        <v>179</v>
      </c>
      <c r="C8" s="30" t="s">
        <v>187</v>
      </c>
      <c r="D8" s="36" t="s">
        <v>164</v>
      </c>
      <c r="E8" s="31">
        <v>44445</v>
      </c>
      <c r="F8" s="44">
        <v>292717911</v>
      </c>
      <c r="G8" s="38"/>
    </row>
    <row r="9" spans="1:7" s="12" customFormat="1" ht="28.8" x14ac:dyDescent="0.3">
      <c r="A9" s="34">
        <v>2</v>
      </c>
      <c r="B9" s="39" t="s">
        <v>180</v>
      </c>
      <c r="C9" s="40" t="s">
        <v>188</v>
      </c>
      <c r="D9" s="41" t="s">
        <v>196</v>
      </c>
      <c r="E9" s="31">
        <v>44449</v>
      </c>
      <c r="F9" s="43">
        <v>4634112788</v>
      </c>
      <c r="G9" s="38"/>
    </row>
    <row r="10" spans="1:7" s="12" customFormat="1" ht="28.8" x14ac:dyDescent="0.3">
      <c r="A10" s="34">
        <v>3</v>
      </c>
      <c r="B10" s="39" t="s">
        <v>181</v>
      </c>
      <c r="C10" s="40" t="s">
        <v>189</v>
      </c>
      <c r="D10" s="41" t="s">
        <v>195</v>
      </c>
      <c r="E10" s="31">
        <v>44452</v>
      </c>
      <c r="F10" s="43">
        <v>2490998792</v>
      </c>
      <c r="G10" s="38"/>
    </row>
    <row r="11" spans="1:7" s="12" customFormat="1" ht="28.8" x14ac:dyDescent="0.3">
      <c r="A11" s="34">
        <v>4</v>
      </c>
      <c r="B11" s="39" t="s">
        <v>182</v>
      </c>
      <c r="C11" s="40" t="s">
        <v>190</v>
      </c>
      <c r="D11" s="41" t="s">
        <v>197</v>
      </c>
      <c r="E11" s="42">
        <v>44456</v>
      </c>
      <c r="F11" s="43">
        <v>49063700</v>
      </c>
      <c r="G11" s="38"/>
    </row>
    <row r="12" spans="1:7" s="12" customFormat="1" ht="57.6" x14ac:dyDescent="0.3">
      <c r="A12" s="34">
        <v>5</v>
      </c>
      <c r="B12" s="39" t="s">
        <v>183</v>
      </c>
      <c r="C12" s="40" t="s">
        <v>191</v>
      </c>
      <c r="D12" s="41" t="s">
        <v>198</v>
      </c>
      <c r="E12" s="42">
        <v>44459</v>
      </c>
      <c r="F12" s="43">
        <v>3132203161</v>
      </c>
      <c r="G12" s="38"/>
    </row>
    <row r="13" spans="1:7" s="12" customFormat="1" ht="43.2" x14ac:dyDescent="0.3">
      <c r="A13" s="34">
        <v>6</v>
      </c>
      <c r="B13" s="39" t="s">
        <v>184</v>
      </c>
      <c r="C13" s="40" t="s">
        <v>192</v>
      </c>
      <c r="D13" s="41" t="s">
        <v>199</v>
      </c>
      <c r="E13" s="42">
        <v>44459</v>
      </c>
      <c r="F13" s="43">
        <v>2233217019</v>
      </c>
      <c r="G13" s="38"/>
    </row>
    <row r="14" spans="1:7" s="12" customFormat="1" ht="28.8" x14ac:dyDescent="0.3">
      <c r="A14" s="34">
        <v>7</v>
      </c>
      <c r="B14" s="39" t="s">
        <v>185</v>
      </c>
      <c r="C14" s="40" t="s">
        <v>193</v>
      </c>
      <c r="D14" s="41" t="s">
        <v>200</v>
      </c>
      <c r="E14" s="42">
        <v>44468</v>
      </c>
      <c r="F14" s="43">
        <v>3624740</v>
      </c>
      <c r="G14" s="38"/>
    </row>
    <row r="15" spans="1:7" s="12" customFormat="1" ht="28.8" x14ac:dyDescent="0.3">
      <c r="A15" s="34">
        <v>8</v>
      </c>
      <c r="B15" s="39" t="s">
        <v>186</v>
      </c>
      <c r="C15" s="40" t="s">
        <v>194</v>
      </c>
      <c r="D15" s="41" t="s">
        <v>201</v>
      </c>
      <c r="E15" s="42">
        <v>44469</v>
      </c>
      <c r="F15" s="43">
        <v>24157000</v>
      </c>
      <c r="G15" s="38"/>
    </row>
    <row r="16" spans="1:7" s="12" customFormat="1" ht="15" thickBot="1" x14ac:dyDescent="0.35">
      <c r="A16" s="24"/>
      <c r="B16" s="25"/>
      <c r="C16" s="26"/>
      <c r="D16" s="27"/>
      <c r="E16" s="28"/>
      <c r="F16" s="33"/>
    </row>
    <row r="17" spans="1:6" ht="15" thickTop="1" x14ac:dyDescent="0.3"/>
    <row r="19" spans="1:6" x14ac:dyDescent="0.3">
      <c r="C19" s="13" t="s">
        <v>7</v>
      </c>
      <c r="D19" s="14">
        <f>+COUNT(A8:A16)</f>
        <v>8</v>
      </c>
    </row>
    <row r="21" spans="1:6" s="18" customFormat="1" x14ac:dyDescent="0.3">
      <c r="A21" s="4"/>
      <c r="B21" s="5"/>
      <c r="C21" s="13" t="s">
        <v>8</v>
      </c>
      <c r="D21" s="16">
        <f>SUM(F8:F16)</f>
        <v>12860095111</v>
      </c>
      <c r="F21" s="8"/>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46E0E-DCEA-47EE-B7A1-DDA623F78EC7}">
  <dimension ref="A1:G25"/>
  <sheetViews>
    <sheetView topLeftCell="A7" zoomScale="70" zoomScaleNormal="70" workbookViewId="0">
      <selection activeCell="C23" sqref="C23:D25"/>
    </sheetView>
  </sheetViews>
  <sheetFormatPr baseColWidth="10" defaultRowHeight="14.4" x14ac:dyDescent="0.3"/>
  <cols>
    <col min="1" max="1" width="6.6640625" style="4" customWidth="1"/>
    <col min="2" max="2" width="31.109375" style="5" bestFit="1" customWidth="1"/>
    <col min="3" max="3" width="97" style="15" customWidth="1"/>
    <col min="4" max="4" width="100" style="2" customWidth="1"/>
    <col min="5" max="5" width="23.109375" style="18" customWidth="1"/>
    <col min="6" max="6" width="23.6640625" style="8" customWidth="1"/>
    <col min="7" max="7" width="15.44140625" style="2" bestFit="1" customWidth="1"/>
    <col min="8" max="251" width="11.5546875" style="2"/>
    <col min="252" max="252" width="8.33203125" style="2" customWidth="1"/>
    <col min="253" max="253" width="22.33203125" style="2" customWidth="1"/>
    <col min="254" max="254" width="51.6640625" style="2" customWidth="1"/>
    <col min="255" max="255" width="67.6640625" style="2" customWidth="1"/>
    <col min="256" max="256" width="30.88671875" style="2" customWidth="1"/>
    <col min="257" max="257" width="27.44140625" style="2" customWidth="1"/>
    <col min="258" max="258" width="31.88671875" style="2" customWidth="1"/>
    <col min="259" max="259" width="0" style="2" hidden="1" customWidth="1"/>
    <col min="260" max="260" width="22.33203125" style="2" customWidth="1"/>
    <col min="261" max="261" width="15.44140625" style="2" bestFit="1" customWidth="1"/>
    <col min="262" max="507" width="11.5546875" style="2"/>
    <col min="508" max="508" width="8.33203125" style="2" customWidth="1"/>
    <col min="509" max="509" width="22.33203125" style="2" customWidth="1"/>
    <col min="510" max="510" width="51.6640625" style="2" customWidth="1"/>
    <col min="511" max="511" width="67.6640625" style="2" customWidth="1"/>
    <col min="512" max="512" width="30.88671875" style="2" customWidth="1"/>
    <col min="513" max="513" width="27.44140625" style="2" customWidth="1"/>
    <col min="514" max="514" width="31.88671875" style="2" customWidth="1"/>
    <col min="515" max="515" width="0" style="2" hidden="1" customWidth="1"/>
    <col min="516" max="516" width="22.33203125" style="2" customWidth="1"/>
    <col min="517" max="517" width="15.44140625" style="2" bestFit="1" customWidth="1"/>
    <col min="518" max="763" width="11.5546875" style="2"/>
    <col min="764" max="764" width="8.33203125" style="2" customWidth="1"/>
    <col min="765" max="765" width="22.33203125" style="2" customWidth="1"/>
    <col min="766" max="766" width="51.6640625" style="2" customWidth="1"/>
    <col min="767" max="767" width="67.6640625" style="2" customWidth="1"/>
    <col min="768" max="768" width="30.88671875" style="2" customWidth="1"/>
    <col min="769" max="769" width="27.44140625" style="2" customWidth="1"/>
    <col min="770" max="770" width="31.88671875" style="2" customWidth="1"/>
    <col min="771" max="771" width="0" style="2" hidden="1" customWidth="1"/>
    <col min="772" max="772" width="22.33203125" style="2" customWidth="1"/>
    <col min="773" max="773" width="15.44140625" style="2" bestFit="1" customWidth="1"/>
    <col min="774" max="1019" width="11.5546875" style="2"/>
    <col min="1020" max="1020" width="8.33203125" style="2" customWidth="1"/>
    <col min="1021" max="1021" width="22.33203125" style="2" customWidth="1"/>
    <col min="1022" max="1022" width="51.6640625" style="2" customWidth="1"/>
    <col min="1023" max="1023" width="67.6640625" style="2" customWidth="1"/>
    <col min="1024" max="1024" width="30.88671875" style="2" customWidth="1"/>
    <col min="1025" max="1025" width="27.44140625" style="2" customWidth="1"/>
    <col min="1026" max="1026" width="31.88671875" style="2" customWidth="1"/>
    <col min="1027" max="1027" width="0" style="2" hidden="1" customWidth="1"/>
    <col min="1028" max="1028" width="22.33203125" style="2" customWidth="1"/>
    <col min="1029" max="1029" width="15.44140625" style="2" bestFit="1" customWidth="1"/>
    <col min="1030" max="1275" width="11.5546875" style="2"/>
    <col min="1276" max="1276" width="8.33203125" style="2" customWidth="1"/>
    <col min="1277" max="1277" width="22.33203125" style="2" customWidth="1"/>
    <col min="1278" max="1278" width="51.6640625" style="2" customWidth="1"/>
    <col min="1279" max="1279" width="67.6640625" style="2" customWidth="1"/>
    <col min="1280" max="1280" width="30.88671875" style="2" customWidth="1"/>
    <col min="1281" max="1281" width="27.44140625" style="2" customWidth="1"/>
    <col min="1282" max="1282" width="31.88671875" style="2" customWidth="1"/>
    <col min="1283" max="1283" width="0" style="2" hidden="1" customWidth="1"/>
    <col min="1284" max="1284" width="22.33203125" style="2" customWidth="1"/>
    <col min="1285" max="1285" width="15.44140625" style="2" bestFit="1" customWidth="1"/>
    <col min="1286" max="1531" width="11.5546875" style="2"/>
    <col min="1532" max="1532" width="8.33203125" style="2" customWidth="1"/>
    <col min="1533" max="1533" width="22.33203125" style="2" customWidth="1"/>
    <col min="1534" max="1534" width="51.6640625" style="2" customWidth="1"/>
    <col min="1535" max="1535" width="67.6640625" style="2" customWidth="1"/>
    <col min="1536" max="1536" width="30.88671875" style="2" customWidth="1"/>
    <col min="1537" max="1537" width="27.44140625" style="2" customWidth="1"/>
    <col min="1538" max="1538" width="31.88671875" style="2" customWidth="1"/>
    <col min="1539" max="1539" width="0" style="2" hidden="1" customWidth="1"/>
    <col min="1540" max="1540" width="22.33203125" style="2" customWidth="1"/>
    <col min="1541" max="1541" width="15.44140625" style="2" bestFit="1" customWidth="1"/>
    <col min="1542" max="1787" width="11.5546875" style="2"/>
    <col min="1788" max="1788" width="8.33203125" style="2" customWidth="1"/>
    <col min="1789" max="1789" width="22.33203125" style="2" customWidth="1"/>
    <col min="1790" max="1790" width="51.6640625" style="2" customWidth="1"/>
    <col min="1791" max="1791" width="67.6640625" style="2" customWidth="1"/>
    <col min="1792" max="1792" width="30.88671875" style="2" customWidth="1"/>
    <col min="1793" max="1793" width="27.44140625" style="2" customWidth="1"/>
    <col min="1794" max="1794" width="31.88671875" style="2" customWidth="1"/>
    <col min="1795" max="1795" width="0" style="2" hidden="1" customWidth="1"/>
    <col min="1796" max="1796" width="22.33203125" style="2" customWidth="1"/>
    <col min="1797" max="1797" width="15.44140625" style="2" bestFit="1" customWidth="1"/>
    <col min="1798" max="2043" width="11.5546875" style="2"/>
    <col min="2044" max="2044" width="8.33203125" style="2" customWidth="1"/>
    <col min="2045" max="2045" width="22.33203125" style="2" customWidth="1"/>
    <col min="2046" max="2046" width="51.6640625" style="2" customWidth="1"/>
    <col min="2047" max="2047" width="67.6640625" style="2" customWidth="1"/>
    <col min="2048" max="2048" width="30.88671875" style="2" customWidth="1"/>
    <col min="2049" max="2049" width="27.44140625" style="2" customWidth="1"/>
    <col min="2050" max="2050" width="31.88671875" style="2" customWidth="1"/>
    <col min="2051" max="2051" width="0" style="2" hidden="1" customWidth="1"/>
    <col min="2052" max="2052" width="22.33203125" style="2" customWidth="1"/>
    <col min="2053" max="2053" width="15.44140625" style="2" bestFit="1" customWidth="1"/>
    <col min="2054" max="2299" width="11.5546875" style="2"/>
    <col min="2300" max="2300" width="8.33203125" style="2" customWidth="1"/>
    <col min="2301" max="2301" width="22.33203125" style="2" customWidth="1"/>
    <col min="2302" max="2302" width="51.6640625" style="2" customWidth="1"/>
    <col min="2303" max="2303" width="67.6640625" style="2" customWidth="1"/>
    <col min="2304" max="2304" width="30.88671875" style="2" customWidth="1"/>
    <col min="2305" max="2305" width="27.44140625" style="2" customWidth="1"/>
    <col min="2306" max="2306" width="31.88671875" style="2" customWidth="1"/>
    <col min="2307" max="2307" width="0" style="2" hidden="1" customWidth="1"/>
    <col min="2308" max="2308" width="22.33203125" style="2" customWidth="1"/>
    <col min="2309" max="2309" width="15.44140625" style="2" bestFit="1" customWidth="1"/>
    <col min="2310" max="2555" width="11.5546875" style="2"/>
    <col min="2556" max="2556" width="8.33203125" style="2" customWidth="1"/>
    <col min="2557" max="2557" width="22.33203125" style="2" customWidth="1"/>
    <col min="2558" max="2558" width="51.6640625" style="2" customWidth="1"/>
    <col min="2559" max="2559" width="67.6640625" style="2" customWidth="1"/>
    <col min="2560" max="2560" width="30.88671875" style="2" customWidth="1"/>
    <col min="2561" max="2561" width="27.44140625" style="2" customWidth="1"/>
    <col min="2562" max="2562" width="31.88671875" style="2" customWidth="1"/>
    <col min="2563" max="2563" width="0" style="2" hidden="1" customWidth="1"/>
    <col min="2564" max="2564" width="22.33203125" style="2" customWidth="1"/>
    <col min="2565" max="2565" width="15.44140625" style="2" bestFit="1" customWidth="1"/>
    <col min="2566" max="2811" width="11.5546875" style="2"/>
    <col min="2812" max="2812" width="8.33203125" style="2" customWidth="1"/>
    <col min="2813" max="2813" width="22.33203125" style="2" customWidth="1"/>
    <col min="2814" max="2814" width="51.6640625" style="2" customWidth="1"/>
    <col min="2815" max="2815" width="67.6640625" style="2" customWidth="1"/>
    <col min="2816" max="2816" width="30.88671875" style="2" customWidth="1"/>
    <col min="2817" max="2817" width="27.44140625" style="2" customWidth="1"/>
    <col min="2818" max="2818" width="31.88671875" style="2" customWidth="1"/>
    <col min="2819" max="2819" width="0" style="2" hidden="1" customWidth="1"/>
    <col min="2820" max="2820" width="22.33203125" style="2" customWidth="1"/>
    <col min="2821" max="2821" width="15.44140625" style="2" bestFit="1" customWidth="1"/>
    <col min="2822" max="3067" width="11.5546875" style="2"/>
    <col min="3068" max="3068" width="8.33203125" style="2" customWidth="1"/>
    <col min="3069" max="3069" width="22.33203125" style="2" customWidth="1"/>
    <col min="3070" max="3070" width="51.6640625" style="2" customWidth="1"/>
    <col min="3071" max="3071" width="67.6640625" style="2" customWidth="1"/>
    <col min="3072" max="3072" width="30.88671875" style="2" customWidth="1"/>
    <col min="3073" max="3073" width="27.44140625" style="2" customWidth="1"/>
    <col min="3074" max="3074" width="31.88671875" style="2" customWidth="1"/>
    <col min="3075" max="3075" width="0" style="2" hidden="1" customWidth="1"/>
    <col min="3076" max="3076" width="22.33203125" style="2" customWidth="1"/>
    <col min="3077" max="3077" width="15.44140625" style="2" bestFit="1" customWidth="1"/>
    <col min="3078" max="3323" width="11.5546875" style="2"/>
    <col min="3324" max="3324" width="8.33203125" style="2" customWidth="1"/>
    <col min="3325" max="3325" width="22.33203125" style="2" customWidth="1"/>
    <col min="3326" max="3326" width="51.6640625" style="2" customWidth="1"/>
    <col min="3327" max="3327" width="67.6640625" style="2" customWidth="1"/>
    <col min="3328" max="3328" width="30.88671875" style="2" customWidth="1"/>
    <col min="3329" max="3329" width="27.44140625" style="2" customWidth="1"/>
    <col min="3330" max="3330" width="31.88671875" style="2" customWidth="1"/>
    <col min="3331" max="3331" width="0" style="2" hidden="1" customWidth="1"/>
    <col min="3332" max="3332" width="22.33203125" style="2" customWidth="1"/>
    <col min="3333" max="3333" width="15.44140625" style="2" bestFit="1" customWidth="1"/>
    <col min="3334" max="3579" width="11.5546875" style="2"/>
    <col min="3580" max="3580" width="8.33203125" style="2" customWidth="1"/>
    <col min="3581" max="3581" width="22.33203125" style="2" customWidth="1"/>
    <col min="3582" max="3582" width="51.6640625" style="2" customWidth="1"/>
    <col min="3583" max="3583" width="67.6640625" style="2" customWidth="1"/>
    <col min="3584" max="3584" width="30.88671875" style="2" customWidth="1"/>
    <col min="3585" max="3585" width="27.44140625" style="2" customWidth="1"/>
    <col min="3586" max="3586" width="31.88671875" style="2" customWidth="1"/>
    <col min="3587" max="3587" width="0" style="2" hidden="1" customWidth="1"/>
    <col min="3588" max="3588" width="22.33203125" style="2" customWidth="1"/>
    <col min="3589" max="3589" width="15.44140625" style="2" bestFit="1" customWidth="1"/>
    <col min="3590" max="3835" width="11.5546875" style="2"/>
    <col min="3836" max="3836" width="8.33203125" style="2" customWidth="1"/>
    <col min="3837" max="3837" width="22.33203125" style="2" customWidth="1"/>
    <col min="3838" max="3838" width="51.6640625" style="2" customWidth="1"/>
    <col min="3839" max="3839" width="67.6640625" style="2" customWidth="1"/>
    <col min="3840" max="3840" width="30.88671875" style="2" customWidth="1"/>
    <col min="3841" max="3841" width="27.44140625" style="2" customWidth="1"/>
    <col min="3842" max="3842" width="31.88671875" style="2" customWidth="1"/>
    <col min="3843" max="3843" width="0" style="2" hidden="1" customWidth="1"/>
    <col min="3844" max="3844" width="22.33203125" style="2" customWidth="1"/>
    <col min="3845" max="3845" width="15.44140625" style="2" bestFit="1" customWidth="1"/>
    <col min="3846" max="4091" width="11.5546875" style="2"/>
    <col min="4092" max="4092" width="8.33203125" style="2" customWidth="1"/>
    <col min="4093" max="4093" width="22.33203125" style="2" customWidth="1"/>
    <col min="4094" max="4094" width="51.6640625" style="2" customWidth="1"/>
    <col min="4095" max="4095" width="67.6640625" style="2" customWidth="1"/>
    <col min="4096" max="4096" width="30.88671875" style="2" customWidth="1"/>
    <col min="4097" max="4097" width="27.44140625" style="2" customWidth="1"/>
    <col min="4098" max="4098" width="31.88671875" style="2" customWidth="1"/>
    <col min="4099" max="4099" width="0" style="2" hidden="1" customWidth="1"/>
    <col min="4100" max="4100" width="22.33203125" style="2" customWidth="1"/>
    <col min="4101" max="4101" width="15.44140625" style="2" bestFit="1" customWidth="1"/>
    <col min="4102" max="4347" width="11.5546875" style="2"/>
    <col min="4348" max="4348" width="8.33203125" style="2" customWidth="1"/>
    <col min="4349" max="4349" width="22.33203125" style="2" customWidth="1"/>
    <col min="4350" max="4350" width="51.6640625" style="2" customWidth="1"/>
    <col min="4351" max="4351" width="67.6640625" style="2" customWidth="1"/>
    <col min="4352" max="4352" width="30.88671875" style="2" customWidth="1"/>
    <col min="4353" max="4353" width="27.44140625" style="2" customWidth="1"/>
    <col min="4354" max="4354" width="31.88671875" style="2" customWidth="1"/>
    <col min="4355" max="4355" width="0" style="2" hidden="1" customWidth="1"/>
    <col min="4356" max="4356" width="22.33203125" style="2" customWidth="1"/>
    <col min="4357" max="4357" width="15.44140625" style="2" bestFit="1" customWidth="1"/>
    <col min="4358" max="4603" width="11.5546875" style="2"/>
    <col min="4604" max="4604" width="8.33203125" style="2" customWidth="1"/>
    <col min="4605" max="4605" width="22.33203125" style="2" customWidth="1"/>
    <col min="4606" max="4606" width="51.6640625" style="2" customWidth="1"/>
    <col min="4607" max="4607" width="67.6640625" style="2" customWidth="1"/>
    <col min="4608" max="4608" width="30.88671875" style="2" customWidth="1"/>
    <col min="4609" max="4609" width="27.44140625" style="2" customWidth="1"/>
    <col min="4610" max="4610" width="31.88671875" style="2" customWidth="1"/>
    <col min="4611" max="4611" width="0" style="2" hidden="1" customWidth="1"/>
    <col min="4612" max="4612" width="22.33203125" style="2" customWidth="1"/>
    <col min="4613" max="4613" width="15.44140625" style="2" bestFit="1" customWidth="1"/>
    <col min="4614" max="4859" width="11.5546875" style="2"/>
    <col min="4860" max="4860" width="8.33203125" style="2" customWidth="1"/>
    <col min="4861" max="4861" width="22.33203125" style="2" customWidth="1"/>
    <col min="4862" max="4862" width="51.6640625" style="2" customWidth="1"/>
    <col min="4863" max="4863" width="67.6640625" style="2" customWidth="1"/>
    <col min="4864" max="4864" width="30.88671875" style="2" customWidth="1"/>
    <col min="4865" max="4865" width="27.44140625" style="2" customWidth="1"/>
    <col min="4866" max="4866" width="31.88671875" style="2" customWidth="1"/>
    <col min="4867" max="4867" width="0" style="2" hidden="1" customWidth="1"/>
    <col min="4868" max="4868" width="22.33203125" style="2" customWidth="1"/>
    <col min="4869" max="4869" width="15.44140625" style="2" bestFit="1" customWidth="1"/>
    <col min="4870" max="5115" width="11.5546875" style="2"/>
    <col min="5116" max="5116" width="8.33203125" style="2" customWidth="1"/>
    <col min="5117" max="5117" width="22.33203125" style="2" customWidth="1"/>
    <col min="5118" max="5118" width="51.6640625" style="2" customWidth="1"/>
    <col min="5119" max="5119" width="67.6640625" style="2" customWidth="1"/>
    <col min="5120" max="5120" width="30.88671875" style="2" customWidth="1"/>
    <col min="5121" max="5121" width="27.44140625" style="2" customWidth="1"/>
    <col min="5122" max="5122" width="31.88671875" style="2" customWidth="1"/>
    <col min="5123" max="5123" width="0" style="2" hidden="1" customWidth="1"/>
    <col min="5124" max="5124" width="22.33203125" style="2" customWidth="1"/>
    <col min="5125" max="5125" width="15.44140625" style="2" bestFit="1" customWidth="1"/>
    <col min="5126" max="5371" width="11.5546875" style="2"/>
    <col min="5372" max="5372" width="8.33203125" style="2" customWidth="1"/>
    <col min="5373" max="5373" width="22.33203125" style="2" customWidth="1"/>
    <col min="5374" max="5374" width="51.6640625" style="2" customWidth="1"/>
    <col min="5375" max="5375" width="67.6640625" style="2" customWidth="1"/>
    <col min="5376" max="5376" width="30.88671875" style="2" customWidth="1"/>
    <col min="5377" max="5377" width="27.44140625" style="2" customWidth="1"/>
    <col min="5378" max="5378" width="31.88671875" style="2" customWidth="1"/>
    <col min="5379" max="5379" width="0" style="2" hidden="1" customWidth="1"/>
    <col min="5380" max="5380" width="22.33203125" style="2" customWidth="1"/>
    <col min="5381" max="5381" width="15.44140625" style="2" bestFit="1" customWidth="1"/>
    <col min="5382" max="5627" width="11.5546875" style="2"/>
    <col min="5628" max="5628" width="8.33203125" style="2" customWidth="1"/>
    <col min="5629" max="5629" width="22.33203125" style="2" customWidth="1"/>
    <col min="5630" max="5630" width="51.6640625" style="2" customWidth="1"/>
    <col min="5631" max="5631" width="67.6640625" style="2" customWidth="1"/>
    <col min="5632" max="5632" width="30.88671875" style="2" customWidth="1"/>
    <col min="5633" max="5633" width="27.44140625" style="2" customWidth="1"/>
    <col min="5634" max="5634" width="31.88671875" style="2" customWidth="1"/>
    <col min="5635" max="5635" width="0" style="2" hidden="1" customWidth="1"/>
    <col min="5636" max="5636" width="22.33203125" style="2" customWidth="1"/>
    <col min="5637" max="5637" width="15.44140625" style="2" bestFit="1" customWidth="1"/>
    <col min="5638" max="5883" width="11.5546875" style="2"/>
    <col min="5884" max="5884" width="8.33203125" style="2" customWidth="1"/>
    <col min="5885" max="5885" width="22.33203125" style="2" customWidth="1"/>
    <col min="5886" max="5886" width="51.6640625" style="2" customWidth="1"/>
    <col min="5887" max="5887" width="67.6640625" style="2" customWidth="1"/>
    <col min="5888" max="5888" width="30.88671875" style="2" customWidth="1"/>
    <col min="5889" max="5889" width="27.44140625" style="2" customWidth="1"/>
    <col min="5890" max="5890" width="31.88671875" style="2" customWidth="1"/>
    <col min="5891" max="5891" width="0" style="2" hidden="1" customWidth="1"/>
    <col min="5892" max="5892" width="22.33203125" style="2" customWidth="1"/>
    <col min="5893" max="5893" width="15.44140625" style="2" bestFit="1" customWidth="1"/>
    <col min="5894" max="6139" width="11.5546875" style="2"/>
    <col min="6140" max="6140" width="8.33203125" style="2" customWidth="1"/>
    <col min="6141" max="6141" width="22.33203125" style="2" customWidth="1"/>
    <col min="6142" max="6142" width="51.6640625" style="2" customWidth="1"/>
    <col min="6143" max="6143" width="67.6640625" style="2" customWidth="1"/>
    <col min="6144" max="6144" width="30.88671875" style="2" customWidth="1"/>
    <col min="6145" max="6145" width="27.44140625" style="2" customWidth="1"/>
    <col min="6146" max="6146" width="31.88671875" style="2" customWidth="1"/>
    <col min="6147" max="6147" width="0" style="2" hidden="1" customWidth="1"/>
    <col min="6148" max="6148" width="22.33203125" style="2" customWidth="1"/>
    <col min="6149" max="6149" width="15.44140625" style="2" bestFit="1" customWidth="1"/>
    <col min="6150" max="6395" width="11.5546875" style="2"/>
    <col min="6396" max="6396" width="8.33203125" style="2" customWidth="1"/>
    <col min="6397" max="6397" width="22.33203125" style="2" customWidth="1"/>
    <col min="6398" max="6398" width="51.6640625" style="2" customWidth="1"/>
    <col min="6399" max="6399" width="67.6640625" style="2" customWidth="1"/>
    <col min="6400" max="6400" width="30.88671875" style="2" customWidth="1"/>
    <col min="6401" max="6401" width="27.44140625" style="2" customWidth="1"/>
    <col min="6402" max="6402" width="31.88671875" style="2" customWidth="1"/>
    <col min="6403" max="6403" width="0" style="2" hidden="1" customWidth="1"/>
    <col min="6404" max="6404" width="22.33203125" style="2" customWidth="1"/>
    <col min="6405" max="6405" width="15.44140625" style="2" bestFit="1" customWidth="1"/>
    <col min="6406" max="6651" width="11.5546875" style="2"/>
    <col min="6652" max="6652" width="8.33203125" style="2" customWidth="1"/>
    <col min="6653" max="6653" width="22.33203125" style="2" customWidth="1"/>
    <col min="6654" max="6654" width="51.6640625" style="2" customWidth="1"/>
    <col min="6655" max="6655" width="67.6640625" style="2" customWidth="1"/>
    <col min="6656" max="6656" width="30.88671875" style="2" customWidth="1"/>
    <col min="6657" max="6657" width="27.44140625" style="2" customWidth="1"/>
    <col min="6658" max="6658" width="31.88671875" style="2" customWidth="1"/>
    <col min="6659" max="6659" width="0" style="2" hidden="1" customWidth="1"/>
    <col min="6660" max="6660" width="22.33203125" style="2" customWidth="1"/>
    <col min="6661" max="6661" width="15.44140625" style="2" bestFit="1" customWidth="1"/>
    <col min="6662" max="6907" width="11.5546875" style="2"/>
    <col min="6908" max="6908" width="8.33203125" style="2" customWidth="1"/>
    <col min="6909" max="6909" width="22.33203125" style="2" customWidth="1"/>
    <col min="6910" max="6910" width="51.6640625" style="2" customWidth="1"/>
    <col min="6911" max="6911" width="67.6640625" style="2" customWidth="1"/>
    <col min="6912" max="6912" width="30.88671875" style="2" customWidth="1"/>
    <col min="6913" max="6913" width="27.44140625" style="2" customWidth="1"/>
    <col min="6914" max="6914" width="31.88671875" style="2" customWidth="1"/>
    <col min="6915" max="6915" width="0" style="2" hidden="1" customWidth="1"/>
    <col min="6916" max="6916" width="22.33203125" style="2" customWidth="1"/>
    <col min="6917" max="6917" width="15.44140625" style="2" bestFit="1" customWidth="1"/>
    <col min="6918" max="7163" width="11.5546875" style="2"/>
    <col min="7164" max="7164" width="8.33203125" style="2" customWidth="1"/>
    <col min="7165" max="7165" width="22.33203125" style="2" customWidth="1"/>
    <col min="7166" max="7166" width="51.6640625" style="2" customWidth="1"/>
    <col min="7167" max="7167" width="67.6640625" style="2" customWidth="1"/>
    <col min="7168" max="7168" width="30.88671875" style="2" customWidth="1"/>
    <col min="7169" max="7169" width="27.44140625" style="2" customWidth="1"/>
    <col min="7170" max="7170" width="31.88671875" style="2" customWidth="1"/>
    <col min="7171" max="7171" width="0" style="2" hidden="1" customWidth="1"/>
    <col min="7172" max="7172" width="22.33203125" style="2" customWidth="1"/>
    <col min="7173" max="7173" width="15.44140625" style="2" bestFit="1" customWidth="1"/>
    <col min="7174" max="7419" width="11.5546875" style="2"/>
    <col min="7420" max="7420" width="8.33203125" style="2" customWidth="1"/>
    <col min="7421" max="7421" width="22.33203125" style="2" customWidth="1"/>
    <col min="7422" max="7422" width="51.6640625" style="2" customWidth="1"/>
    <col min="7423" max="7423" width="67.6640625" style="2" customWidth="1"/>
    <col min="7424" max="7424" width="30.88671875" style="2" customWidth="1"/>
    <col min="7425" max="7425" width="27.44140625" style="2" customWidth="1"/>
    <col min="7426" max="7426" width="31.88671875" style="2" customWidth="1"/>
    <col min="7427" max="7427" width="0" style="2" hidden="1" customWidth="1"/>
    <col min="7428" max="7428" width="22.33203125" style="2" customWidth="1"/>
    <col min="7429" max="7429" width="15.44140625" style="2" bestFit="1" customWidth="1"/>
    <col min="7430" max="7675" width="11.5546875" style="2"/>
    <col min="7676" max="7676" width="8.33203125" style="2" customWidth="1"/>
    <col min="7677" max="7677" width="22.33203125" style="2" customWidth="1"/>
    <col min="7678" max="7678" width="51.6640625" style="2" customWidth="1"/>
    <col min="7679" max="7679" width="67.6640625" style="2" customWidth="1"/>
    <col min="7680" max="7680" width="30.88671875" style="2" customWidth="1"/>
    <col min="7681" max="7681" width="27.44140625" style="2" customWidth="1"/>
    <col min="7682" max="7682" width="31.88671875" style="2" customWidth="1"/>
    <col min="7683" max="7683" width="0" style="2" hidden="1" customWidth="1"/>
    <col min="7684" max="7684" width="22.33203125" style="2" customWidth="1"/>
    <col min="7685" max="7685" width="15.44140625" style="2" bestFit="1" customWidth="1"/>
    <col min="7686" max="7931" width="11.5546875" style="2"/>
    <col min="7932" max="7932" width="8.33203125" style="2" customWidth="1"/>
    <col min="7933" max="7933" width="22.33203125" style="2" customWidth="1"/>
    <col min="7934" max="7934" width="51.6640625" style="2" customWidth="1"/>
    <col min="7935" max="7935" width="67.6640625" style="2" customWidth="1"/>
    <col min="7936" max="7936" width="30.88671875" style="2" customWidth="1"/>
    <col min="7937" max="7937" width="27.44140625" style="2" customWidth="1"/>
    <col min="7938" max="7938" width="31.88671875" style="2" customWidth="1"/>
    <col min="7939" max="7939" width="0" style="2" hidden="1" customWidth="1"/>
    <col min="7940" max="7940" width="22.33203125" style="2" customWidth="1"/>
    <col min="7941" max="7941" width="15.44140625" style="2" bestFit="1" customWidth="1"/>
    <col min="7942" max="8187" width="11.5546875" style="2"/>
    <col min="8188" max="8188" width="8.33203125" style="2" customWidth="1"/>
    <col min="8189" max="8189" width="22.33203125" style="2" customWidth="1"/>
    <col min="8190" max="8190" width="51.6640625" style="2" customWidth="1"/>
    <col min="8191" max="8191" width="67.6640625" style="2" customWidth="1"/>
    <col min="8192" max="8192" width="30.88671875" style="2" customWidth="1"/>
    <col min="8193" max="8193" width="27.44140625" style="2" customWidth="1"/>
    <col min="8194" max="8194" width="31.88671875" style="2" customWidth="1"/>
    <col min="8195" max="8195" width="0" style="2" hidden="1" customWidth="1"/>
    <col min="8196" max="8196" width="22.33203125" style="2" customWidth="1"/>
    <col min="8197" max="8197" width="15.44140625" style="2" bestFit="1" customWidth="1"/>
    <col min="8198" max="8443" width="11.5546875" style="2"/>
    <col min="8444" max="8444" width="8.33203125" style="2" customWidth="1"/>
    <col min="8445" max="8445" width="22.33203125" style="2" customWidth="1"/>
    <col min="8446" max="8446" width="51.6640625" style="2" customWidth="1"/>
    <col min="8447" max="8447" width="67.6640625" style="2" customWidth="1"/>
    <col min="8448" max="8448" width="30.88671875" style="2" customWidth="1"/>
    <col min="8449" max="8449" width="27.44140625" style="2" customWidth="1"/>
    <col min="8450" max="8450" width="31.88671875" style="2" customWidth="1"/>
    <col min="8451" max="8451" width="0" style="2" hidden="1" customWidth="1"/>
    <col min="8452" max="8452" width="22.33203125" style="2" customWidth="1"/>
    <col min="8453" max="8453" width="15.44140625" style="2" bestFit="1" customWidth="1"/>
    <col min="8454" max="8699" width="11.5546875" style="2"/>
    <col min="8700" max="8700" width="8.33203125" style="2" customWidth="1"/>
    <col min="8701" max="8701" width="22.33203125" style="2" customWidth="1"/>
    <col min="8702" max="8702" width="51.6640625" style="2" customWidth="1"/>
    <col min="8703" max="8703" width="67.6640625" style="2" customWidth="1"/>
    <col min="8704" max="8704" width="30.88671875" style="2" customWidth="1"/>
    <col min="8705" max="8705" width="27.44140625" style="2" customWidth="1"/>
    <col min="8706" max="8706" width="31.88671875" style="2" customWidth="1"/>
    <col min="8707" max="8707" width="0" style="2" hidden="1" customWidth="1"/>
    <col min="8708" max="8708" width="22.33203125" style="2" customWidth="1"/>
    <col min="8709" max="8709" width="15.44140625" style="2" bestFit="1" customWidth="1"/>
    <col min="8710" max="8955" width="11.5546875" style="2"/>
    <col min="8956" max="8956" width="8.33203125" style="2" customWidth="1"/>
    <col min="8957" max="8957" width="22.33203125" style="2" customWidth="1"/>
    <col min="8958" max="8958" width="51.6640625" style="2" customWidth="1"/>
    <col min="8959" max="8959" width="67.6640625" style="2" customWidth="1"/>
    <col min="8960" max="8960" width="30.88671875" style="2" customWidth="1"/>
    <col min="8961" max="8961" width="27.44140625" style="2" customWidth="1"/>
    <col min="8962" max="8962" width="31.88671875" style="2" customWidth="1"/>
    <col min="8963" max="8963" width="0" style="2" hidden="1" customWidth="1"/>
    <col min="8964" max="8964" width="22.33203125" style="2" customWidth="1"/>
    <col min="8965" max="8965" width="15.44140625" style="2" bestFit="1" customWidth="1"/>
    <col min="8966" max="9211" width="11.5546875" style="2"/>
    <col min="9212" max="9212" width="8.33203125" style="2" customWidth="1"/>
    <col min="9213" max="9213" width="22.33203125" style="2" customWidth="1"/>
    <col min="9214" max="9214" width="51.6640625" style="2" customWidth="1"/>
    <col min="9215" max="9215" width="67.6640625" style="2" customWidth="1"/>
    <col min="9216" max="9216" width="30.88671875" style="2" customWidth="1"/>
    <col min="9217" max="9217" width="27.44140625" style="2" customWidth="1"/>
    <col min="9218" max="9218" width="31.88671875" style="2" customWidth="1"/>
    <col min="9219" max="9219" width="0" style="2" hidden="1" customWidth="1"/>
    <col min="9220" max="9220" width="22.33203125" style="2" customWidth="1"/>
    <col min="9221" max="9221" width="15.44140625" style="2" bestFit="1" customWidth="1"/>
    <col min="9222" max="9467" width="11.5546875" style="2"/>
    <col min="9468" max="9468" width="8.33203125" style="2" customWidth="1"/>
    <col min="9469" max="9469" width="22.33203125" style="2" customWidth="1"/>
    <col min="9470" max="9470" width="51.6640625" style="2" customWidth="1"/>
    <col min="9471" max="9471" width="67.6640625" style="2" customWidth="1"/>
    <col min="9472" max="9472" width="30.88671875" style="2" customWidth="1"/>
    <col min="9473" max="9473" width="27.44140625" style="2" customWidth="1"/>
    <col min="9474" max="9474" width="31.88671875" style="2" customWidth="1"/>
    <col min="9475" max="9475" width="0" style="2" hidden="1" customWidth="1"/>
    <col min="9476" max="9476" width="22.33203125" style="2" customWidth="1"/>
    <col min="9477" max="9477" width="15.44140625" style="2" bestFit="1" customWidth="1"/>
    <col min="9478" max="9723" width="11.5546875" style="2"/>
    <col min="9724" max="9724" width="8.33203125" style="2" customWidth="1"/>
    <col min="9725" max="9725" width="22.33203125" style="2" customWidth="1"/>
    <col min="9726" max="9726" width="51.6640625" style="2" customWidth="1"/>
    <col min="9727" max="9727" width="67.6640625" style="2" customWidth="1"/>
    <col min="9728" max="9728" width="30.88671875" style="2" customWidth="1"/>
    <col min="9729" max="9729" width="27.44140625" style="2" customWidth="1"/>
    <col min="9730" max="9730" width="31.88671875" style="2" customWidth="1"/>
    <col min="9731" max="9731" width="0" style="2" hidden="1" customWidth="1"/>
    <col min="9732" max="9732" width="22.33203125" style="2" customWidth="1"/>
    <col min="9733" max="9733" width="15.44140625" style="2" bestFit="1" customWidth="1"/>
    <col min="9734" max="9979" width="11.5546875" style="2"/>
    <col min="9980" max="9980" width="8.33203125" style="2" customWidth="1"/>
    <col min="9981" max="9981" width="22.33203125" style="2" customWidth="1"/>
    <col min="9982" max="9982" width="51.6640625" style="2" customWidth="1"/>
    <col min="9983" max="9983" width="67.6640625" style="2" customWidth="1"/>
    <col min="9984" max="9984" width="30.88671875" style="2" customWidth="1"/>
    <col min="9985" max="9985" width="27.44140625" style="2" customWidth="1"/>
    <col min="9986" max="9986" width="31.88671875" style="2" customWidth="1"/>
    <col min="9987" max="9987" width="0" style="2" hidden="1" customWidth="1"/>
    <col min="9988" max="9988" width="22.33203125" style="2" customWidth="1"/>
    <col min="9989" max="9989" width="15.44140625" style="2" bestFit="1" customWidth="1"/>
    <col min="9990" max="10235" width="11.5546875" style="2"/>
    <col min="10236" max="10236" width="8.33203125" style="2" customWidth="1"/>
    <col min="10237" max="10237" width="22.33203125" style="2" customWidth="1"/>
    <col min="10238" max="10238" width="51.6640625" style="2" customWidth="1"/>
    <col min="10239" max="10239" width="67.6640625" style="2" customWidth="1"/>
    <col min="10240" max="10240" width="30.88671875" style="2" customWidth="1"/>
    <col min="10241" max="10241" width="27.44140625" style="2" customWidth="1"/>
    <col min="10242" max="10242" width="31.88671875" style="2" customWidth="1"/>
    <col min="10243" max="10243" width="0" style="2" hidden="1" customWidth="1"/>
    <col min="10244" max="10244" width="22.33203125" style="2" customWidth="1"/>
    <col min="10245" max="10245" width="15.44140625" style="2" bestFit="1" customWidth="1"/>
    <col min="10246" max="10491" width="11.5546875" style="2"/>
    <col min="10492" max="10492" width="8.33203125" style="2" customWidth="1"/>
    <col min="10493" max="10493" width="22.33203125" style="2" customWidth="1"/>
    <col min="10494" max="10494" width="51.6640625" style="2" customWidth="1"/>
    <col min="10495" max="10495" width="67.6640625" style="2" customWidth="1"/>
    <col min="10496" max="10496" width="30.88671875" style="2" customWidth="1"/>
    <col min="10497" max="10497" width="27.44140625" style="2" customWidth="1"/>
    <col min="10498" max="10498" width="31.88671875" style="2" customWidth="1"/>
    <col min="10499" max="10499" width="0" style="2" hidden="1" customWidth="1"/>
    <col min="10500" max="10500" width="22.33203125" style="2" customWidth="1"/>
    <col min="10501" max="10501" width="15.44140625" style="2" bestFit="1" customWidth="1"/>
    <col min="10502" max="10747" width="11.5546875" style="2"/>
    <col min="10748" max="10748" width="8.33203125" style="2" customWidth="1"/>
    <col min="10749" max="10749" width="22.33203125" style="2" customWidth="1"/>
    <col min="10750" max="10750" width="51.6640625" style="2" customWidth="1"/>
    <col min="10751" max="10751" width="67.6640625" style="2" customWidth="1"/>
    <col min="10752" max="10752" width="30.88671875" style="2" customWidth="1"/>
    <col min="10753" max="10753" width="27.44140625" style="2" customWidth="1"/>
    <col min="10754" max="10754" width="31.88671875" style="2" customWidth="1"/>
    <col min="10755" max="10755" width="0" style="2" hidden="1" customWidth="1"/>
    <col min="10756" max="10756" width="22.33203125" style="2" customWidth="1"/>
    <col min="10757" max="10757" width="15.44140625" style="2" bestFit="1" customWidth="1"/>
    <col min="10758" max="11003" width="11.5546875" style="2"/>
    <col min="11004" max="11004" width="8.33203125" style="2" customWidth="1"/>
    <col min="11005" max="11005" width="22.33203125" style="2" customWidth="1"/>
    <col min="11006" max="11006" width="51.6640625" style="2" customWidth="1"/>
    <col min="11007" max="11007" width="67.6640625" style="2" customWidth="1"/>
    <col min="11008" max="11008" width="30.88671875" style="2" customWidth="1"/>
    <col min="11009" max="11009" width="27.44140625" style="2" customWidth="1"/>
    <col min="11010" max="11010" width="31.88671875" style="2" customWidth="1"/>
    <col min="11011" max="11011" width="0" style="2" hidden="1" customWidth="1"/>
    <col min="11012" max="11012" width="22.33203125" style="2" customWidth="1"/>
    <col min="11013" max="11013" width="15.44140625" style="2" bestFit="1" customWidth="1"/>
    <col min="11014" max="11259" width="11.5546875" style="2"/>
    <col min="11260" max="11260" width="8.33203125" style="2" customWidth="1"/>
    <col min="11261" max="11261" width="22.33203125" style="2" customWidth="1"/>
    <col min="11262" max="11262" width="51.6640625" style="2" customWidth="1"/>
    <col min="11263" max="11263" width="67.6640625" style="2" customWidth="1"/>
    <col min="11264" max="11264" width="30.88671875" style="2" customWidth="1"/>
    <col min="11265" max="11265" width="27.44140625" style="2" customWidth="1"/>
    <col min="11266" max="11266" width="31.88671875" style="2" customWidth="1"/>
    <col min="11267" max="11267" width="0" style="2" hidden="1" customWidth="1"/>
    <col min="11268" max="11268" width="22.33203125" style="2" customWidth="1"/>
    <col min="11269" max="11269" width="15.44140625" style="2" bestFit="1" customWidth="1"/>
    <col min="11270" max="11515" width="11.5546875" style="2"/>
    <col min="11516" max="11516" width="8.33203125" style="2" customWidth="1"/>
    <col min="11517" max="11517" width="22.33203125" style="2" customWidth="1"/>
    <col min="11518" max="11518" width="51.6640625" style="2" customWidth="1"/>
    <col min="11519" max="11519" width="67.6640625" style="2" customWidth="1"/>
    <col min="11520" max="11520" width="30.88671875" style="2" customWidth="1"/>
    <col min="11521" max="11521" width="27.44140625" style="2" customWidth="1"/>
    <col min="11522" max="11522" width="31.88671875" style="2" customWidth="1"/>
    <col min="11523" max="11523" width="0" style="2" hidden="1" customWidth="1"/>
    <col min="11524" max="11524" width="22.33203125" style="2" customWidth="1"/>
    <col min="11525" max="11525" width="15.44140625" style="2" bestFit="1" customWidth="1"/>
    <col min="11526" max="11771" width="11.5546875" style="2"/>
    <col min="11772" max="11772" width="8.33203125" style="2" customWidth="1"/>
    <col min="11773" max="11773" width="22.33203125" style="2" customWidth="1"/>
    <col min="11774" max="11774" width="51.6640625" style="2" customWidth="1"/>
    <col min="11775" max="11775" width="67.6640625" style="2" customWidth="1"/>
    <col min="11776" max="11776" width="30.88671875" style="2" customWidth="1"/>
    <col min="11777" max="11777" width="27.44140625" style="2" customWidth="1"/>
    <col min="11778" max="11778" width="31.88671875" style="2" customWidth="1"/>
    <col min="11779" max="11779" width="0" style="2" hidden="1" customWidth="1"/>
    <col min="11780" max="11780" width="22.33203125" style="2" customWidth="1"/>
    <col min="11781" max="11781" width="15.44140625" style="2" bestFit="1" customWidth="1"/>
    <col min="11782" max="12027" width="11.5546875" style="2"/>
    <col min="12028" max="12028" width="8.33203125" style="2" customWidth="1"/>
    <col min="12029" max="12029" width="22.33203125" style="2" customWidth="1"/>
    <col min="12030" max="12030" width="51.6640625" style="2" customWidth="1"/>
    <col min="12031" max="12031" width="67.6640625" style="2" customWidth="1"/>
    <col min="12032" max="12032" width="30.88671875" style="2" customWidth="1"/>
    <col min="12033" max="12033" width="27.44140625" style="2" customWidth="1"/>
    <col min="12034" max="12034" width="31.88671875" style="2" customWidth="1"/>
    <col min="12035" max="12035" width="0" style="2" hidden="1" customWidth="1"/>
    <col min="12036" max="12036" width="22.33203125" style="2" customWidth="1"/>
    <col min="12037" max="12037" width="15.44140625" style="2" bestFit="1" customWidth="1"/>
    <col min="12038" max="12283" width="11.5546875" style="2"/>
    <col min="12284" max="12284" width="8.33203125" style="2" customWidth="1"/>
    <col min="12285" max="12285" width="22.33203125" style="2" customWidth="1"/>
    <col min="12286" max="12286" width="51.6640625" style="2" customWidth="1"/>
    <col min="12287" max="12287" width="67.6640625" style="2" customWidth="1"/>
    <col min="12288" max="12288" width="30.88671875" style="2" customWidth="1"/>
    <col min="12289" max="12289" width="27.44140625" style="2" customWidth="1"/>
    <col min="12290" max="12290" width="31.88671875" style="2" customWidth="1"/>
    <col min="12291" max="12291" width="0" style="2" hidden="1" customWidth="1"/>
    <col min="12292" max="12292" width="22.33203125" style="2" customWidth="1"/>
    <col min="12293" max="12293" width="15.44140625" style="2" bestFit="1" customWidth="1"/>
    <col min="12294" max="12539" width="11.5546875" style="2"/>
    <col min="12540" max="12540" width="8.33203125" style="2" customWidth="1"/>
    <col min="12541" max="12541" width="22.33203125" style="2" customWidth="1"/>
    <col min="12542" max="12542" width="51.6640625" style="2" customWidth="1"/>
    <col min="12543" max="12543" width="67.6640625" style="2" customWidth="1"/>
    <col min="12544" max="12544" width="30.88671875" style="2" customWidth="1"/>
    <col min="12545" max="12545" width="27.44140625" style="2" customWidth="1"/>
    <col min="12546" max="12546" width="31.88671875" style="2" customWidth="1"/>
    <col min="12547" max="12547" width="0" style="2" hidden="1" customWidth="1"/>
    <col min="12548" max="12548" width="22.33203125" style="2" customWidth="1"/>
    <col min="12549" max="12549" width="15.44140625" style="2" bestFit="1" customWidth="1"/>
    <col min="12550" max="12795" width="11.5546875" style="2"/>
    <col min="12796" max="12796" width="8.33203125" style="2" customWidth="1"/>
    <col min="12797" max="12797" width="22.33203125" style="2" customWidth="1"/>
    <col min="12798" max="12798" width="51.6640625" style="2" customWidth="1"/>
    <col min="12799" max="12799" width="67.6640625" style="2" customWidth="1"/>
    <col min="12800" max="12800" width="30.88671875" style="2" customWidth="1"/>
    <col min="12801" max="12801" width="27.44140625" style="2" customWidth="1"/>
    <col min="12802" max="12802" width="31.88671875" style="2" customWidth="1"/>
    <col min="12803" max="12803" width="0" style="2" hidden="1" customWidth="1"/>
    <col min="12804" max="12804" width="22.33203125" style="2" customWidth="1"/>
    <col min="12805" max="12805" width="15.44140625" style="2" bestFit="1" customWidth="1"/>
    <col min="12806" max="13051" width="11.5546875" style="2"/>
    <col min="13052" max="13052" width="8.33203125" style="2" customWidth="1"/>
    <col min="13053" max="13053" width="22.33203125" style="2" customWidth="1"/>
    <col min="13054" max="13054" width="51.6640625" style="2" customWidth="1"/>
    <col min="13055" max="13055" width="67.6640625" style="2" customWidth="1"/>
    <col min="13056" max="13056" width="30.88671875" style="2" customWidth="1"/>
    <col min="13057" max="13057" width="27.44140625" style="2" customWidth="1"/>
    <col min="13058" max="13058" width="31.88671875" style="2" customWidth="1"/>
    <col min="13059" max="13059" width="0" style="2" hidden="1" customWidth="1"/>
    <col min="13060" max="13060" width="22.33203125" style="2" customWidth="1"/>
    <col min="13061" max="13061" width="15.44140625" style="2" bestFit="1" customWidth="1"/>
    <col min="13062" max="13307" width="11.5546875" style="2"/>
    <col min="13308" max="13308" width="8.33203125" style="2" customWidth="1"/>
    <col min="13309" max="13309" width="22.33203125" style="2" customWidth="1"/>
    <col min="13310" max="13310" width="51.6640625" style="2" customWidth="1"/>
    <col min="13311" max="13311" width="67.6640625" style="2" customWidth="1"/>
    <col min="13312" max="13312" width="30.88671875" style="2" customWidth="1"/>
    <col min="13313" max="13313" width="27.44140625" style="2" customWidth="1"/>
    <col min="13314" max="13314" width="31.88671875" style="2" customWidth="1"/>
    <col min="13315" max="13315" width="0" style="2" hidden="1" customWidth="1"/>
    <col min="13316" max="13316" width="22.33203125" style="2" customWidth="1"/>
    <col min="13317" max="13317" width="15.44140625" style="2" bestFit="1" customWidth="1"/>
    <col min="13318" max="13563" width="11.5546875" style="2"/>
    <col min="13564" max="13564" width="8.33203125" style="2" customWidth="1"/>
    <col min="13565" max="13565" width="22.33203125" style="2" customWidth="1"/>
    <col min="13566" max="13566" width="51.6640625" style="2" customWidth="1"/>
    <col min="13567" max="13567" width="67.6640625" style="2" customWidth="1"/>
    <col min="13568" max="13568" width="30.88671875" style="2" customWidth="1"/>
    <col min="13569" max="13569" width="27.44140625" style="2" customWidth="1"/>
    <col min="13570" max="13570" width="31.88671875" style="2" customWidth="1"/>
    <col min="13571" max="13571" width="0" style="2" hidden="1" customWidth="1"/>
    <col min="13572" max="13572" width="22.33203125" style="2" customWidth="1"/>
    <col min="13573" max="13573" width="15.44140625" style="2" bestFit="1" customWidth="1"/>
    <col min="13574" max="13819" width="11.5546875" style="2"/>
    <col min="13820" max="13820" width="8.33203125" style="2" customWidth="1"/>
    <col min="13821" max="13821" width="22.33203125" style="2" customWidth="1"/>
    <col min="13822" max="13822" width="51.6640625" style="2" customWidth="1"/>
    <col min="13823" max="13823" width="67.6640625" style="2" customWidth="1"/>
    <col min="13824" max="13824" width="30.88671875" style="2" customWidth="1"/>
    <col min="13825" max="13825" width="27.44140625" style="2" customWidth="1"/>
    <col min="13826" max="13826" width="31.88671875" style="2" customWidth="1"/>
    <col min="13827" max="13827" width="0" style="2" hidden="1" customWidth="1"/>
    <col min="13828" max="13828" width="22.33203125" style="2" customWidth="1"/>
    <col min="13829" max="13829" width="15.44140625" style="2" bestFit="1" customWidth="1"/>
    <col min="13830" max="14075" width="11.5546875" style="2"/>
    <col min="14076" max="14076" width="8.33203125" style="2" customWidth="1"/>
    <col min="14077" max="14077" width="22.33203125" style="2" customWidth="1"/>
    <col min="14078" max="14078" width="51.6640625" style="2" customWidth="1"/>
    <col min="14079" max="14079" width="67.6640625" style="2" customWidth="1"/>
    <col min="14080" max="14080" width="30.88671875" style="2" customWidth="1"/>
    <col min="14081" max="14081" width="27.44140625" style="2" customWidth="1"/>
    <col min="14082" max="14082" width="31.88671875" style="2" customWidth="1"/>
    <col min="14083" max="14083" width="0" style="2" hidden="1" customWidth="1"/>
    <col min="14084" max="14084" width="22.33203125" style="2" customWidth="1"/>
    <col min="14085" max="14085" width="15.44140625" style="2" bestFit="1" customWidth="1"/>
    <col min="14086" max="14331" width="11.5546875" style="2"/>
    <col min="14332" max="14332" width="8.33203125" style="2" customWidth="1"/>
    <col min="14333" max="14333" width="22.33203125" style="2" customWidth="1"/>
    <col min="14334" max="14334" width="51.6640625" style="2" customWidth="1"/>
    <col min="14335" max="14335" width="67.6640625" style="2" customWidth="1"/>
    <col min="14336" max="14336" width="30.88671875" style="2" customWidth="1"/>
    <col min="14337" max="14337" width="27.44140625" style="2" customWidth="1"/>
    <col min="14338" max="14338" width="31.88671875" style="2" customWidth="1"/>
    <col min="14339" max="14339" width="0" style="2" hidden="1" customWidth="1"/>
    <col min="14340" max="14340" width="22.33203125" style="2" customWidth="1"/>
    <col min="14341" max="14341" width="15.44140625" style="2" bestFit="1" customWidth="1"/>
    <col min="14342" max="14587" width="11.5546875" style="2"/>
    <col min="14588" max="14588" width="8.33203125" style="2" customWidth="1"/>
    <col min="14589" max="14589" width="22.33203125" style="2" customWidth="1"/>
    <col min="14590" max="14590" width="51.6640625" style="2" customWidth="1"/>
    <col min="14591" max="14591" width="67.6640625" style="2" customWidth="1"/>
    <col min="14592" max="14592" width="30.88671875" style="2" customWidth="1"/>
    <col min="14593" max="14593" width="27.44140625" style="2" customWidth="1"/>
    <col min="14594" max="14594" width="31.88671875" style="2" customWidth="1"/>
    <col min="14595" max="14595" width="0" style="2" hidden="1" customWidth="1"/>
    <col min="14596" max="14596" width="22.33203125" style="2" customWidth="1"/>
    <col min="14597" max="14597" width="15.44140625" style="2" bestFit="1" customWidth="1"/>
    <col min="14598" max="14843" width="11.5546875" style="2"/>
    <col min="14844" max="14844" width="8.33203125" style="2" customWidth="1"/>
    <col min="14845" max="14845" width="22.33203125" style="2" customWidth="1"/>
    <col min="14846" max="14846" width="51.6640625" style="2" customWidth="1"/>
    <col min="14847" max="14847" width="67.6640625" style="2" customWidth="1"/>
    <col min="14848" max="14848" width="30.88671875" style="2" customWidth="1"/>
    <col min="14849" max="14849" width="27.44140625" style="2" customWidth="1"/>
    <col min="14850" max="14850" width="31.88671875" style="2" customWidth="1"/>
    <col min="14851" max="14851" width="0" style="2" hidden="1" customWidth="1"/>
    <col min="14852" max="14852" width="22.33203125" style="2" customWidth="1"/>
    <col min="14853" max="14853" width="15.44140625" style="2" bestFit="1" customWidth="1"/>
    <col min="14854" max="15099" width="11.5546875" style="2"/>
    <col min="15100" max="15100" width="8.33203125" style="2" customWidth="1"/>
    <col min="15101" max="15101" width="22.33203125" style="2" customWidth="1"/>
    <col min="15102" max="15102" width="51.6640625" style="2" customWidth="1"/>
    <col min="15103" max="15103" width="67.6640625" style="2" customWidth="1"/>
    <col min="15104" max="15104" width="30.88671875" style="2" customWidth="1"/>
    <col min="15105" max="15105" width="27.44140625" style="2" customWidth="1"/>
    <col min="15106" max="15106" width="31.88671875" style="2" customWidth="1"/>
    <col min="15107" max="15107" width="0" style="2" hidden="1" customWidth="1"/>
    <col min="15108" max="15108" width="22.33203125" style="2" customWidth="1"/>
    <col min="15109" max="15109" width="15.44140625" style="2" bestFit="1" customWidth="1"/>
    <col min="15110" max="15355" width="11.5546875" style="2"/>
    <col min="15356" max="15356" width="8.33203125" style="2" customWidth="1"/>
    <col min="15357" max="15357" width="22.33203125" style="2" customWidth="1"/>
    <col min="15358" max="15358" width="51.6640625" style="2" customWidth="1"/>
    <col min="15359" max="15359" width="67.6640625" style="2" customWidth="1"/>
    <col min="15360" max="15360" width="30.88671875" style="2" customWidth="1"/>
    <col min="15361" max="15361" width="27.44140625" style="2" customWidth="1"/>
    <col min="15362" max="15362" width="31.88671875" style="2" customWidth="1"/>
    <col min="15363" max="15363" width="0" style="2" hidden="1" customWidth="1"/>
    <col min="15364" max="15364" width="22.33203125" style="2" customWidth="1"/>
    <col min="15365" max="15365" width="15.44140625" style="2" bestFit="1" customWidth="1"/>
    <col min="15366" max="15611" width="11.5546875" style="2"/>
    <col min="15612" max="15612" width="8.33203125" style="2" customWidth="1"/>
    <col min="15613" max="15613" width="22.33203125" style="2" customWidth="1"/>
    <col min="15614" max="15614" width="51.6640625" style="2" customWidth="1"/>
    <col min="15615" max="15615" width="67.6640625" style="2" customWidth="1"/>
    <col min="15616" max="15616" width="30.88671875" style="2" customWidth="1"/>
    <col min="15617" max="15617" width="27.44140625" style="2" customWidth="1"/>
    <col min="15618" max="15618" width="31.88671875" style="2" customWidth="1"/>
    <col min="15619" max="15619" width="0" style="2" hidden="1" customWidth="1"/>
    <col min="15620" max="15620" width="22.33203125" style="2" customWidth="1"/>
    <col min="15621" max="15621" width="15.44140625" style="2" bestFit="1" customWidth="1"/>
    <col min="15622" max="15867" width="11.5546875" style="2"/>
    <col min="15868" max="15868" width="8.33203125" style="2" customWidth="1"/>
    <col min="15869" max="15869" width="22.33203125" style="2" customWidth="1"/>
    <col min="15870" max="15870" width="51.6640625" style="2" customWidth="1"/>
    <col min="15871" max="15871" width="67.6640625" style="2" customWidth="1"/>
    <col min="15872" max="15872" width="30.88671875" style="2" customWidth="1"/>
    <col min="15873" max="15873" width="27.44140625" style="2" customWidth="1"/>
    <col min="15874" max="15874" width="31.88671875" style="2" customWidth="1"/>
    <col min="15875" max="15875" width="0" style="2" hidden="1" customWidth="1"/>
    <col min="15876" max="15876" width="22.33203125" style="2" customWidth="1"/>
    <col min="15877" max="15877" width="15.44140625" style="2" bestFit="1" customWidth="1"/>
    <col min="15878" max="16123" width="11.5546875" style="2"/>
    <col min="16124" max="16124" width="8.33203125" style="2" customWidth="1"/>
    <col min="16125" max="16125" width="22.33203125" style="2" customWidth="1"/>
    <col min="16126" max="16126" width="51.6640625" style="2" customWidth="1"/>
    <col min="16127" max="16127" width="67.6640625" style="2" customWidth="1"/>
    <col min="16128" max="16128" width="30.88671875" style="2" customWidth="1"/>
    <col min="16129" max="16129" width="27.44140625" style="2" customWidth="1"/>
    <col min="16130" max="16130" width="31.88671875" style="2" customWidth="1"/>
    <col min="16131" max="16131" width="0" style="2" hidden="1" customWidth="1"/>
    <col min="16132" max="16132" width="22.33203125" style="2" customWidth="1"/>
    <col min="16133" max="16133" width="15.44140625" style="2" bestFit="1" customWidth="1"/>
    <col min="16134" max="16384" width="11.5546875" style="2"/>
  </cols>
  <sheetData>
    <row r="1" spans="1:7" x14ac:dyDescent="0.3">
      <c r="A1" s="1" t="s">
        <v>0</v>
      </c>
      <c r="B1" s="1"/>
      <c r="C1" s="1"/>
      <c r="D1" s="1"/>
      <c r="E1" s="17"/>
      <c r="F1" s="1"/>
    </row>
    <row r="2" spans="1:7" x14ac:dyDescent="0.3">
      <c r="A2" s="1" t="s">
        <v>9</v>
      </c>
      <c r="B2" s="1"/>
      <c r="C2" s="1"/>
      <c r="D2" s="1"/>
      <c r="E2" s="17"/>
      <c r="F2" s="1"/>
    </row>
    <row r="3" spans="1:7" x14ac:dyDescent="0.3">
      <c r="A3" s="3" t="s">
        <v>240</v>
      </c>
      <c r="B3" s="3"/>
      <c r="C3" s="3"/>
      <c r="D3" s="3"/>
      <c r="E3" s="17"/>
      <c r="F3" s="3"/>
    </row>
    <row r="4" spans="1:7" x14ac:dyDescent="0.3">
      <c r="A4" s="3" t="s">
        <v>14</v>
      </c>
      <c r="B4" s="3"/>
      <c r="C4" s="3"/>
      <c r="D4" s="3"/>
      <c r="E4" s="17"/>
      <c r="F4" s="3"/>
    </row>
    <row r="5" spans="1:7" x14ac:dyDescent="0.3">
      <c r="C5" s="6"/>
      <c r="D5" s="7"/>
    </row>
    <row r="6" spans="1:7" s="11" customFormat="1" ht="15" thickBot="1" x14ac:dyDescent="0.35">
      <c r="A6" s="9"/>
      <c r="B6" s="9"/>
      <c r="C6" s="9"/>
      <c r="D6" s="9"/>
      <c r="E6" s="19"/>
      <c r="F6" s="10"/>
    </row>
    <row r="7" spans="1:7" s="11" customFormat="1" ht="36" customHeight="1" thickTop="1" x14ac:dyDescent="0.3">
      <c r="A7" s="20" t="s">
        <v>2</v>
      </c>
      <c r="B7" s="21" t="s">
        <v>3</v>
      </c>
      <c r="C7" s="21" t="s">
        <v>4</v>
      </c>
      <c r="D7" s="21" t="s">
        <v>5</v>
      </c>
      <c r="E7" s="32" t="s">
        <v>10</v>
      </c>
      <c r="F7" s="22" t="s">
        <v>6</v>
      </c>
    </row>
    <row r="8" spans="1:7" s="12" customFormat="1" ht="28.8" x14ac:dyDescent="0.3">
      <c r="A8" s="34">
        <v>1</v>
      </c>
      <c r="B8" s="29" t="s">
        <v>202</v>
      </c>
      <c r="C8" s="30" t="s">
        <v>214</v>
      </c>
      <c r="D8" s="36" t="s">
        <v>226</v>
      </c>
      <c r="E8" s="31">
        <v>44481</v>
      </c>
      <c r="F8" s="44">
        <v>1561061486</v>
      </c>
      <c r="G8" s="38"/>
    </row>
    <row r="9" spans="1:7" s="12" customFormat="1" ht="43.2" x14ac:dyDescent="0.3">
      <c r="A9" s="34">
        <v>2</v>
      </c>
      <c r="B9" s="39" t="s">
        <v>203</v>
      </c>
      <c r="C9" s="40" t="s">
        <v>215</v>
      </c>
      <c r="D9" s="41" t="s">
        <v>227</v>
      </c>
      <c r="E9" s="31">
        <v>44481</v>
      </c>
      <c r="F9" s="43">
        <v>147419241</v>
      </c>
      <c r="G9" s="38"/>
    </row>
    <row r="10" spans="1:7" s="12" customFormat="1" ht="28.8" x14ac:dyDescent="0.3">
      <c r="A10" s="34">
        <v>3</v>
      </c>
      <c r="B10" s="39" t="s">
        <v>204</v>
      </c>
      <c r="C10" s="40" t="s">
        <v>216</v>
      </c>
      <c r="D10" s="41" t="s">
        <v>228</v>
      </c>
      <c r="E10" s="31">
        <v>44482</v>
      </c>
      <c r="F10" s="43">
        <v>4071870949</v>
      </c>
      <c r="G10" s="38"/>
    </row>
    <row r="11" spans="1:7" s="12" customFormat="1" ht="72" x14ac:dyDescent="0.3">
      <c r="A11" s="34">
        <v>4</v>
      </c>
      <c r="B11" s="39" t="s">
        <v>205</v>
      </c>
      <c r="C11" s="40" t="s">
        <v>217</v>
      </c>
      <c r="D11" s="41" t="s">
        <v>229</v>
      </c>
      <c r="E11" s="31">
        <v>44489</v>
      </c>
      <c r="F11" s="43">
        <v>1096248019</v>
      </c>
      <c r="G11" s="38"/>
    </row>
    <row r="12" spans="1:7" s="12" customFormat="1" ht="28.8" x14ac:dyDescent="0.3">
      <c r="A12" s="34">
        <v>5</v>
      </c>
      <c r="B12" s="39" t="s">
        <v>206</v>
      </c>
      <c r="C12" s="40" t="s">
        <v>218</v>
      </c>
      <c r="D12" s="41" t="s">
        <v>230</v>
      </c>
      <c r="E12" s="31">
        <v>44491</v>
      </c>
      <c r="F12" s="43">
        <v>4820000</v>
      </c>
      <c r="G12" s="38"/>
    </row>
    <row r="13" spans="1:7" s="12" customFormat="1" ht="57.6" x14ac:dyDescent="0.3">
      <c r="A13" s="34">
        <v>6</v>
      </c>
      <c r="B13" s="39" t="s">
        <v>207</v>
      </c>
      <c r="C13" s="40" t="s">
        <v>219</v>
      </c>
      <c r="D13" s="41" t="s">
        <v>231</v>
      </c>
      <c r="E13" s="31">
        <v>44495</v>
      </c>
      <c r="F13" s="43" t="s">
        <v>232</v>
      </c>
      <c r="G13" s="38">
        <f>45340809899+41104436934+41670996759</f>
        <v>128116243592</v>
      </c>
    </row>
    <row r="14" spans="1:7" s="12" customFormat="1" x14ac:dyDescent="0.3">
      <c r="A14" s="34">
        <v>7</v>
      </c>
      <c r="B14" s="39" t="s">
        <v>208</v>
      </c>
      <c r="C14" s="40" t="s">
        <v>220</v>
      </c>
      <c r="D14" s="41" t="s">
        <v>233</v>
      </c>
      <c r="E14" s="31">
        <v>44495</v>
      </c>
      <c r="F14" s="43">
        <v>1856400</v>
      </c>
      <c r="G14" s="38"/>
    </row>
    <row r="15" spans="1:7" s="12" customFormat="1" ht="28.8" x14ac:dyDescent="0.3">
      <c r="A15" s="34">
        <v>8</v>
      </c>
      <c r="B15" s="39" t="s">
        <v>209</v>
      </c>
      <c r="C15" s="40" t="s">
        <v>221</v>
      </c>
      <c r="D15" s="41" t="s">
        <v>234</v>
      </c>
      <c r="E15" s="31">
        <v>44496</v>
      </c>
      <c r="F15" s="43">
        <v>20197147</v>
      </c>
      <c r="G15" s="38"/>
    </row>
    <row r="16" spans="1:7" s="12" customFormat="1" ht="28.8" x14ac:dyDescent="0.3">
      <c r="A16" s="34">
        <v>9</v>
      </c>
      <c r="B16" s="39" t="s">
        <v>210</v>
      </c>
      <c r="C16" s="40" t="s">
        <v>222</v>
      </c>
      <c r="D16" s="41" t="s">
        <v>235</v>
      </c>
      <c r="E16" s="31">
        <v>44496</v>
      </c>
      <c r="F16" s="43">
        <v>445015673</v>
      </c>
      <c r="G16" s="38"/>
    </row>
    <row r="17" spans="1:7" s="12" customFormat="1" ht="28.8" x14ac:dyDescent="0.3">
      <c r="A17" s="34">
        <v>10</v>
      </c>
      <c r="B17" s="39" t="s">
        <v>211</v>
      </c>
      <c r="C17" s="40" t="s">
        <v>223</v>
      </c>
      <c r="D17" s="41" t="s">
        <v>236</v>
      </c>
      <c r="E17" s="31">
        <v>44496</v>
      </c>
      <c r="F17" s="43">
        <v>1116045341</v>
      </c>
      <c r="G17" s="38"/>
    </row>
    <row r="18" spans="1:7" s="12" customFormat="1" x14ac:dyDescent="0.3">
      <c r="A18" s="34">
        <v>11</v>
      </c>
      <c r="B18" s="39" t="s">
        <v>212</v>
      </c>
      <c r="C18" s="40" t="s">
        <v>224</v>
      </c>
      <c r="D18" s="41" t="s">
        <v>237</v>
      </c>
      <c r="E18" s="31">
        <v>44497</v>
      </c>
      <c r="F18" s="43">
        <v>36514511977</v>
      </c>
      <c r="G18" s="38"/>
    </row>
    <row r="19" spans="1:7" s="12" customFormat="1" ht="57.6" x14ac:dyDescent="0.3">
      <c r="A19" s="34">
        <v>12</v>
      </c>
      <c r="B19" s="39" t="s">
        <v>213</v>
      </c>
      <c r="C19" s="40" t="s">
        <v>225</v>
      </c>
      <c r="D19" s="41" t="s">
        <v>238</v>
      </c>
      <c r="E19" s="31">
        <v>44498</v>
      </c>
      <c r="F19" s="43" t="s">
        <v>239</v>
      </c>
      <c r="G19" s="38">
        <f>41310427316+44232339529+42412637743</f>
        <v>127955404588</v>
      </c>
    </row>
    <row r="20" spans="1:7" s="12" customFormat="1" ht="15" thickBot="1" x14ac:dyDescent="0.35">
      <c r="A20" s="24"/>
      <c r="B20" s="25"/>
      <c r="C20" s="26"/>
      <c r="D20" s="27"/>
      <c r="E20" s="28"/>
      <c r="F20" s="33"/>
    </row>
    <row r="21" spans="1:7" ht="15" thickTop="1" x14ac:dyDescent="0.3"/>
    <row r="23" spans="1:7" x14ac:dyDescent="0.3">
      <c r="C23" s="13" t="s">
        <v>7</v>
      </c>
      <c r="D23" s="14">
        <f>+COUNT(A8:A20)</f>
        <v>12</v>
      </c>
    </row>
    <row r="25" spans="1:7" s="18" customFormat="1" x14ac:dyDescent="0.3">
      <c r="A25" s="4"/>
      <c r="B25" s="5"/>
      <c r="C25" s="13" t="s">
        <v>8</v>
      </c>
      <c r="D25" s="16">
        <f>SUM(F8:F20)+G13+G19</f>
        <v>301050694413</v>
      </c>
      <c r="F25" s="8"/>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4A821-9079-4B1E-8798-AD79281C8C0B}">
  <dimension ref="A1:G48"/>
  <sheetViews>
    <sheetView topLeftCell="B1" zoomScale="70" zoomScaleNormal="70" workbookViewId="0">
      <selection activeCell="B8" sqref="A8:XFD8"/>
    </sheetView>
  </sheetViews>
  <sheetFormatPr baseColWidth="10" defaultRowHeight="14.4" x14ac:dyDescent="0.3"/>
  <cols>
    <col min="1" max="1" width="6.6640625" style="4" customWidth="1"/>
    <col min="2" max="2" width="31.109375" style="5" bestFit="1" customWidth="1"/>
    <col min="3" max="3" width="97" style="15" customWidth="1"/>
    <col min="4" max="4" width="100" style="2" customWidth="1"/>
    <col min="5" max="5" width="23.109375" style="18" customWidth="1"/>
    <col min="6" max="6" width="23.6640625" style="8" customWidth="1"/>
    <col min="7" max="7" width="15.44140625" style="2" bestFit="1" customWidth="1"/>
    <col min="8" max="251" width="11.5546875" style="2"/>
    <col min="252" max="252" width="8.33203125" style="2" customWidth="1"/>
    <col min="253" max="253" width="22.33203125" style="2" customWidth="1"/>
    <col min="254" max="254" width="51.6640625" style="2" customWidth="1"/>
    <col min="255" max="255" width="67.6640625" style="2" customWidth="1"/>
    <col min="256" max="256" width="30.88671875" style="2" customWidth="1"/>
    <col min="257" max="257" width="27.44140625" style="2" customWidth="1"/>
    <col min="258" max="258" width="31.88671875" style="2" customWidth="1"/>
    <col min="259" max="259" width="0" style="2" hidden="1" customWidth="1"/>
    <col min="260" max="260" width="22.33203125" style="2" customWidth="1"/>
    <col min="261" max="261" width="15.44140625" style="2" bestFit="1" customWidth="1"/>
    <col min="262" max="507" width="11.5546875" style="2"/>
    <col min="508" max="508" width="8.33203125" style="2" customWidth="1"/>
    <col min="509" max="509" width="22.33203125" style="2" customWidth="1"/>
    <col min="510" max="510" width="51.6640625" style="2" customWidth="1"/>
    <col min="511" max="511" width="67.6640625" style="2" customWidth="1"/>
    <col min="512" max="512" width="30.88671875" style="2" customWidth="1"/>
    <col min="513" max="513" width="27.44140625" style="2" customWidth="1"/>
    <col min="514" max="514" width="31.88671875" style="2" customWidth="1"/>
    <col min="515" max="515" width="0" style="2" hidden="1" customWidth="1"/>
    <col min="516" max="516" width="22.33203125" style="2" customWidth="1"/>
    <col min="517" max="517" width="15.44140625" style="2" bestFit="1" customWidth="1"/>
    <col min="518" max="763" width="11.5546875" style="2"/>
    <col min="764" max="764" width="8.33203125" style="2" customWidth="1"/>
    <col min="765" max="765" width="22.33203125" style="2" customWidth="1"/>
    <col min="766" max="766" width="51.6640625" style="2" customWidth="1"/>
    <col min="767" max="767" width="67.6640625" style="2" customWidth="1"/>
    <col min="768" max="768" width="30.88671875" style="2" customWidth="1"/>
    <col min="769" max="769" width="27.44140625" style="2" customWidth="1"/>
    <col min="770" max="770" width="31.88671875" style="2" customWidth="1"/>
    <col min="771" max="771" width="0" style="2" hidden="1" customWidth="1"/>
    <col min="772" max="772" width="22.33203125" style="2" customWidth="1"/>
    <col min="773" max="773" width="15.44140625" style="2" bestFit="1" customWidth="1"/>
    <col min="774" max="1019" width="11.5546875" style="2"/>
    <col min="1020" max="1020" width="8.33203125" style="2" customWidth="1"/>
    <col min="1021" max="1021" width="22.33203125" style="2" customWidth="1"/>
    <col min="1022" max="1022" width="51.6640625" style="2" customWidth="1"/>
    <col min="1023" max="1023" width="67.6640625" style="2" customWidth="1"/>
    <col min="1024" max="1024" width="30.88671875" style="2" customWidth="1"/>
    <col min="1025" max="1025" width="27.44140625" style="2" customWidth="1"/>
    <col min="1026" max="1026" width="31.88671875" style="2" customWidth="1"/>
    <col min="1027" max="1027" width="0" style="2" hidden="1" customWidth="1"/>
    <col min="1028" max="1028" width="22.33203125" style="2" customWidth="1"/>
    <col min="1029" max="1029" width="15.44140625" style="2" bestFit="1" customWidth="1"/>
    <col min="1030" max="1275" width="11.5546875" style="2"/>
    <col min="1276" max="1276" width="8.33203125" style="2" customWidth="1"/>
    <col min="1277" max="1277" width="22.33203125" style="2" customWidth="1"/>
    <col min="1278" max="1278" width="51.6640625" style="2" customWidth="1"/>
    <col min="1279" max="1279" width="67.6640625" style="2" customWidth="1"/>
    <col min="1280" max="1280" width="30.88671875" style="2" customWidth="1"/>
    <col min="1281" max="1281" width="27.44140625" style="2" customWidth="1"/>
    <col min="1282" max="1282" width="31.88671875" style="2" customWidth="1"/>
    <col min="1283" max="1283" width="0" style="2" hidden="1" customWidth="1"/>
    <col min="1284" max="1284" width="22.33203125" style="2" customWidth="1"/>
    <col min="1285" max="1285" width="15.44140625" style="2" bestFit="1" customWidth="1"/>
    <col min="1286" max="1531" width="11.5546875" style="2"/>
    <col min="1532" max="1532" width="8.33203125" style="2" customWidth="1"/>
    <col min="1533" max="1533" width="22.33203125" style="2" customWidth="1"/>
    <col min="1534" max="1534" width="51.6640625" style="2" customWidth="1"/>
    <col min="1535" max="1535" width="67.6640625" style="2" customWidth="1"/>
    <col min="1536" max="1536" width="30.88671875" style="2" customWidth="1"/>
    <col min="1537" max="1537" width="27.44140625" style="2" customWidth="1"/>
    <col min="1538" max="1538" width="31.88671875" style="2" customWidth="1"/>
    <col min="1539" max="1539" width="0" style="2" hidden="1" customWidth="1"/>
    <col min="1540" max="1540" width="22.33203125" style="2" customWidth="1"/>
    <col min="1541" max="1541" width="15.44140625" style="2" bestFit="1" customWidth="1"/>
    <col min="1542" max="1787" width="11.5546875" style="2"/>
    <col min="1788" max="1788" width="8.33203125" style="2" customWidth="1"/>
    <col min="1789" max="1789" width="22.33203125" style="2" customWidth="1"/>
    <col min="1790" max="1790" width="51.6640625" style="2" customWidth="1"/>
    <col min="1791" max="1791" width="67.6640625" style="2" customWidth="1"/>
    <col min="1792" max="1792" width="30.88671875" style="2" customWidth="1"/>
    <col min="1793" max="1793" width="27.44140625" style="2" customWidth="1"/>
    <col min="1794" max="1794" width="31.88671875" style="2" customWidth="1"/>
    <col min="1795" max="1795" width="0" style="2" hidden="1" customWidth="1"/>
    <col min="1796" max="1796" width="22.33203125" style="2" customWidth="1"/>
    <col min="1797" max="1797" width="15.44140625" style="2" bestFit="1" customWidth="1"/>
    <col min="1798" max="2043" width="11.5546875" style="2"/>
    <col min="2044" max="2044" width="8.33203125" style="2" customWidth="1"/>
    <col min="2045" max="2045" width="22.33203125" style="2" customWidth="1"/>
    <col min="2046" max="2046" width="51.6640625" style="2" customWidth="1"/>
    <col min="2047" max="2047" width="67.6640625" style="2" customWidth="1"/>
    <col min="2048" max="2048" width="30.88671875" style="2" customWidth="1"/>
    <col min="2049" max="2049" width="27.44140625" style="2" customWidth="1"/>
    <col min="2050" max="2050" width="31.88671875" style="2" customWidth="1"/>
    <col min="2051" max="2051" width="0" style="2" hidden="1" customWidth="1"/>
    <col min="2052" max="2052" width="22.33203125" style="2" customWidth="1"/>
    <col min="2053" max="2053" width="15.44140625" style="2" bestFit="1" customWidth="1"/>
    <col min="2054" max="2299" width="11.5546875" style="2"/>
    <col min="2300" max="2300" width="8.33203125" style="2" customWidth="1"/>
    <col min="2301" max="2301" width="22.33203125" style="2" customWidth="1"/>
    <col min="2302" max="2302" width="51.6640625" style="2" customWidth="1"/>
    <col min="2303" max="2303" width="67.6640625" style="2" customWidth="1"/>
    <col min="2304" max="2304" width="30.88671875" style="2" customWidth="1"/>
    <col min="2305" max="2305" width="27.44140625" style="2" customWidth="1"/>
    <col min="2306" max="2306" width="31.88671875" style="2" customWidth="1"/>
    <col min="2307" max="2307" width="0" style="2" hidden="1" customWidth="1"/>
    <col min="2308" max="2308" width="22.33203125" style="2" customWidth="1"/>
    <col min="2309" max="2309" width="15.44140625" style="2" bestFit="1" customWidth="1"/>
    <col min="2310" max="2555" width="11.5546875" style="2"/>
    <col min="2556" max="2556" width="8.33203125" style="2" customWidth="1"/>
    <col min="2557" max="2557" width="22.33203125" style="2" customWidth="1"/>
    <col min="2558" max="2558" width="51.6640625" style="2" customWidth="1"/>
    <col min="2559" max="2559" width="67.6640625" style="2" customWidth="1"/>
    <col min="2560" max="2560" width="30.88671875" style="2" customWidth="1"/>
    <col min="2561" max="2561" width="27.44140625" style="2" customWidth="1"/>
    <col min="2562" max="2562" width="31.88671875" style="2" customWidth="1"/>
    <col min="2563" max="2563" width="0" style="2" hidden="1" customWidth="1"/>
    <col min="2564" max="2564" width="22.33203125" style="2" customWidth="1"/>
    <col min="2565" max="2565" width="15.44140625" style="2" bestFit="1" customWidth="1"/>
    <col min="2566" max="2811" width="11.5546875" style="2"/>
    <col min="2812" max="2812" width="8.33203125" style="2" customWidth="1"/>
    <col min="2813" max="2813" width="22.33203125" style="2" customWidth="1"/>
    <col min="2814" max="2814" width="51.6640625" style="2" customWidth="1"/>
    <col min="2815" max="2815" width="67.6640625" style="2" customWidth="1"/>
    <col min="2816" max="2816" width="30.88671875" style="2" customWidth="1"/>
    <col min="2817" max="2817" width="27.44140625" style="2" customWidth="1"/>
    <col min="2818" max="2818" width="31.88671875" style="2" customWidth="1"/>
    <col min="2819" max="2819" width="0" style="2" hidden="1" customWidth="1"/>
    <col min="2820" max="2820" width="22.33203125" style="2" customWidth="1"/>
    <col min="2821" max="2821" width="15.44140625" style="2" bestFit="1" customWidth="1"/>
    <col min="2822" max="3067" width="11.5546875" style="2"/>
    <col min="3068" max="3068" width="8.33203125" style="2" customWidth="1"/>
    <col min="3069" max="3069" width="22.33203125" style="2" customWidth="1"/>
    <col min="3070" max="3070" width="51.6640625" style="2" customWidth="1"/>
    <col min="3071" max="3071" width="67.6640625" style="2" customWidth="1"/>
    <col min="3072" max="3072" width="30.88671875" style="2" customWidth="1"/>
    <col min="3073" max="3073" width="27.44140625" style="2" customWidth="1"/>
    <col min="3074" max="3074" width="31.88671875" style="2" customWidth="1"/>
    <col min="3075" max="3075" width="0" style="2" hidden="1" customWidth="1"/>
    <col min="3076" max="3076" width="22.33203125" style="2" customWidth="1"/>
    <col min="3077" max="3077" width="15.44140625" style="2" bestFit="1" customWidth="1"/>
    <col min="3078" max="3323" width="11.5546875" style="2"/>
    <col min="3324" max="3324" width="8.33203125" style="2" customWidth="1"/>
    <col min="3325" max="3325" width="22.33203125" style="2" customWidth="1"/>
    <col min="3326" max="3326" width="51.6640625" style="2" customWidth="1"/>
    <col min="3327" max="3327" width="67.6640625" style="2" customWidth="1"/>
    <col min="3328" max="3328" width="30.88671875" style="2" customWidth="1"/>
    <col min="3329" max="3329" width="27.44140625" style="2" customWidth="1"/>
    <col min="3330" max="3330" width="31.88671875" style="2" customWidth="1"/>
    <col min="3331" max="3331" width="0" style="2" hidden="1" customWidth="1"/>
    <col min="3332" max="3332" width="22.33203125" style="2" customWidth="1"/>
    <col min="3333" max="3333" width="15.44140625" style="2" bestFit="1" customWidth="1"/>
    <col min="3334" max="3579" width="11.5546875" style="2"/>
    <col min="3580" max="3580" width="8.33203125" style="2" customWidth="1"/>
    <col min="3581" max="3581" width="22.33203125" style="2" customWidth="1"/>
    <col min="3582" max="3582" width="51.6640625" style="2" customWidth="1"/>
    <col min="3583" max="3583" width="67.6640625" style="2" customWidth="1"/>
    <col min="3584" max="3584" width="30.88671875" style="2" customWidth="1"/>
    <col min="3585" max="3585" width="27.44140625" style="2" customWidth="1"/>
    <col min="3586" max="3586" width="31.88671875" style="2" customWidth="1"/>
    <col min="3587" max="3587" width="0" style="2" hidden="1" customWidth="1"/>
    <col min="3588" max="3588" width="22.33203125" style="2" customWidth="1"/>
    <col min="3589" max="3589" width="15.44140625" style="2" bestFit="1" customWidth="1"/>
    <col min="3590" max="3835" width="11.5546875" style="2"/>
    <col min="3836" max="3836" width="8.33203125" style="2" customWidth="1"/>
    <col min="3837" max="3837" width="22.33203125" style="2" customWidth="1"/>
    <col min="3838" max="3838" width="51.6640625" style="2" customWidth="1"/>
    <col min="3839" max="3839" width="67.6640625" style="2" customWidth="1"/>
    <col min="3840" max="3840" width="30.88671875" style="2" customWidth="1"/>
    <col min="3841" max="3841" width="27.44140625" style="2" customWidth="1"/>
    <col min="3842" max="3842" width="31.88671875" style="2" customWidth="1"/>
    <col min="3843" max="3843" width="0" style="2" hidden="1" customWidth="1"/>
    <col min="3844" max="3844" width="22.33203125" style="2" customWidth="1"/>
    <col min="3845" max="3845" width="15.44140625" style="2" bestFit="1" customWidth="1"/>
    <col min="3846" max="4091" width="11.5546875" style="2"/>
    <col min="4092" max="4092" width="8.33203125" style="2" customWidth="1"/>
    <col min="4093" max="4093" width="22.33203125" style="2" customWidth="1"/>
    <col min="4094" max="4094" width="51.6640625" style="2" customWidth="1"/>
    <col min="4095" max="4095" width="67.6640625" style="2" customWidth="1"/>
    <col min="4096" max="4096" width="30.88671875" style="2" customWidth="1"/>
    <col min="4097" max="4097" width="27.44140625" style="2" customWidth="1"/>
    <col min="4098" max="4098" width="31.88671875" style="2" customWidth="1"/>
    <col min="4099" max="4099" width="0" style="2" hidden="1" customWidth="1"/>
    <col min="4100" max="4100" width="22.33203125" style="2" customWidth="1"/>
    <col min="4101" max="4101" width="15.44140625" style="2" bestFit="1" customWidth="1"/>
    <col min="4102" max="4347" width="11.5546875" style="2"/>
    <col min="4348" max="4348" width="8.33203125" style="2" customWidth="1"/>
    <col min="4349" max="4349" width="22.33203125" style="2" customWidth="1"/>
    <col min="4350" max="4350" width="51.6640625" style="2" customWidth="1"/>
    <col min="4351" max="4351" width="67.6640625" style="2" customWidth="1"/>
    <col min="4352" max="4352" width="30.88671875" style="2" customWidth="1"/>
    <col min="4353" max="4353" width="27.44140625" style="2" customWidth="1"/>
    <col min="4354" max="4354" width="31.88671875" style="2" customWidth="1"/>
    <col min="4355" max="4355" width="0" style="2" hidden="1" customWidth="1"/>
    <col min="4356" max="4356" width="22.33203125" style="2" customWidth="1"/>
    <col min="4357" max="4357" width="15.44140625" style="2" bestFit="1" customWidth="1"/>
    <col min="4358" max="4603" width="11.5546875" style="2"/>
    <col min="4604" max="4604" width="8.33203125" style="2" customWidth="1"/>
    <col min="4605" max="4605" width="22.33203125" style="2" customWidth="1"/>
    <col min="4606" max="4606" width="51.6640625" style="2" customWidth="1"/>
    <col min="4607" max="4607" width="67.6640625" style="2" customWidth="1"/>
    <col min="4608" max="4608" width="30.88671875" style="2" customWidth="1"/>
    <col min="4609" max="4609" width="27.44140625" style="2" customWidth="1"/>
    <col min="4610" max="4610" width="31.88671875" style="2" customWidth="1"/>
    <col min="4611" max="4611" width="0" style="2" hidden="1" customWidth="1"/>
    <col min="4612" max="4612" width="22.33203125" style="2" customWidth="1"/>
    <col min="4613" max="4613" width="15.44140625" style="2" bestFit="1" customWidth="1"/>
    <col min="4614" max="4859" width="11.5546875" style="2"/>
    <col min="4860" max="4860" width="8.33203125" style="2" customWidth="1"/>
    <col min="4861" max="4861" width="22.33203125" style="2" customWidth="1"/>
    <col min="4862" max="4862" width="51.6640625" style="2" customWidth="1"/>
    <col min="4863" max="4863" width="67.6640625" style="2" customWidth="1"/>
    <col min="4864" max="4864" width="30.88671875" style="2" customWidth="1"/>
    <col min="4865" max="4865" width="27.44140625" style="2" customWidth="1"/>
    <col min="4866" max="4866" width="31.88671875" style="2" customWidth="1"/>
    <col min="4867" max="4867" width="0" style="2" hidden="1" customWidth="1"/>
    <col min="4868" max="4868" width="22.33203125" style="2" customWidth="1"/>
    <col min="4869" max="4869" width="15.44140625" style="2" bestFit="1" customWidth="1"/>
    <col min="4870" max="5115" width="11.5546875" style="2"/>
    <col min="5116" max="5116" width="8.33203125" style="2" customWidth="1"/>
    <col min="5117" max="5117" width="22.33203125" style="2" customWidth="1"/>
    <col min="5118" max="5118" width="51.6640625" style="2" customWidth="1"/>
    <col min="5119" max="5119" width="67.6640625" style="2" customWidth="1"/>
    <col min="5120" max="5120" width="30.88671875" style="2" customWidth="1"/>
    <col min="5121" max="5121" width="27.44140625" style="2" customWidth="1"/>
    <col min="5122" max="5122" width="31.88671875" style="2" customWidth="1"/>
    <col min="5123" max="5123" width="0" style="2" hidden="1" customWidth="1"/>
    <col min="5124" max="5124" width="22.33203125" style="2" customWidth="1"/>
    <col min="5125" max="5125" width="15.44140625" style="2" bestFit="1" customWidth="1"/>
    <col min="5126" max="5371" width="11.5546875" style="2"/>
    <col min="5372" max="5372" width="8.33203125" style="2" customWidth="1"/>
    <col min="5373" max="5373" width="22.33203125" style="2" customWidth="1"/>
    <col min="5374" max="5374" width="51.6640625" style="2" customWidth="1"/>
    <col min="5375" max="5375" width="67.6640625" style="2" customWidth="1"/>
    <col min="5376" max="5376" width="30.88671875" style="2" customWidth="1"/>
    <col min="5377" max="5377" width="27.44140625" style="2" customWidth="1"/>
    <col min="5378" max="5378" width="31.88671875" style="2" customWidth="1"/>
    <col min="5379" max="5379" width="0" style="2" hidden="1" customWidth="1"/>
    <col min="5380" max="5380" width="22.33203125" style="2" customWidth="1"/>
    <col min="5381" max="5381" width="15.44140625" style="2" bestFit="1" customWidth="1"/>
    <col min="5382" max="5627" width="11.5546875" style="2"/>
    <col min="5628" max="5628" width="8.33203125" style="2" customWidth="1"/>
    <col min="5629" max="5629" width="22.33203125" style="2" customWidth="1"/>
    <col min="5630" max="5630" width="51.6640625" style="2" customWidth="1"/>
    <col min="5631" max="5631" width="67.6640625" style="2" customWidth="1"/>
    <col min="5632" max="5632" width="30.88671875" style="2" customWidth="1"/>
    <col min="5633" max="5633" width="27.44140625" style="2" customWidth="1"/>
    <col min="5634" max="5634" width="31.88671875" style="2" customWidth="1"/>
    <col min="5635" max="5635" width="0" style="2" hidden="1" customWidth="1"/>
    <col min="5636" max="5636" width="22.33203125" style="2" customWidth="1"/>
    <col min="5637" max="5637" width="15.44140625" style="2" bestFit="1" customWidth="1"/>
    <col min="5638" max="5883" width="11.5546875" style="2"/>
    <col min="5884" max="5884" width="8.33203125" style="2" customWidth="1"/>
    <col min="5885" max="5885" width="22.33203125" style="2" customWidth="1"/>
    <col min="5886" max="5886" width="51.6640625" style="2" customWidth="1"/>
    <col min="5887" max="5887" width="67.6640625" style="2" customWidth="1"/>
    <col min="5888" max="5888" width="30.88671875" style="2" customWidth="1"/>
    <col min="5889" max="5889" width="27.44140625" style="2" customWidth="1"/>
    <col min="5890" max="5890" width="31.88671875" style="2" customWidth="1"/>
    <col min="5891" max="5891" width="0" style="2" hidden="1" customWidth="1"/>
    <col min="5892" max="5892" width="22.33203125" style="2" customWidth="1"/>
    <col min="5893" max="5893" width="15.44140625" style="2" bestFit="1" customWidth="1"/>
    <col min="5894" max="6139" width="11.5546875" style="2"/>
    <col min="6140" max="6140" width="8.33203125" style="2" customWidth="1"/>
    <col min="6141" max="6141" width="22.33203125" style="2" customWidth="1"/>
    <col min="6142" max="6142" width="51.6640625" style="2" customWidth="1"/>
    <col min="6143" max="6143" width="67.6640625" style="2" customWidth="1"/>
    <col min="6144" max="6144" width="30.88671875" style="2" customWidth="1"/>
    <col min="6145" max="6145" width="27.44140625" style="2" customWidth="1"/>
    <col min="6146" max="6146" width="31.88671875" style="2" customWidth="1"/>
    <col min="6147" max="6147" width="0" style="2" hidden="1" customWidth="1"/>
    <col min="6148" max="6148" width="22.33203125" style="2" customWidth="1"/>
    <col min="6149" max="6149" width="15.44140625" style="2" bestFit="1" customWidth="1"/>
    <col min="6150" max="6395" width="11.5546875" style="2"/>
    <col min="6396" max="6396" width="8.33203125" style="2" customWidth="1"/>
    <col min="6397" max="6397" width="22.33203125" style="2" customWidth="1"/>
    <col min="6398" max="6398" width="51.6640625" style="2" customWidth="1"/>
    <col min="6399" max="6399" width="67.6640625" style="2" customWidth="1"/>
    <col min="6400" max="6400" width="30.88671875" style="2" customWidth="1"/>
    <col min="6401" max="6401" width="27.44140625" style="2" customWidth="1"/>
    <col min="6402" max="6402" width="31.88671875" style="2" customWidth="1"/>
    <col min="6403" max="6403" width="0" style="2" hidden="1" customWidth="1"/>
    <col min="6404" max="6404" width="22.33203125" style="2" customWidth="1"/>
    <col min="6405" max="6405" width="15.44140625" style="2" bestFit="1" customWidth="1"/>
    <col min="6406" max="6651" width="11.5546875" style="2"/>
    <col min="6652" max="6652" width="8.33203125" style="2" customWidth="1"/>
    <col min="6653" max="6653" width="22.33203125" style="2" customWidth="1"/>
    <col min="6654" max="6654" width="51.6640625" style="2" customWidth="1"/>
    <col min="6655" max="6655" width="67.6640625" style="2" customWidth="1"/>
    <col min="6656" max="6656" width="30.88671875" style="2" customWidth="1"/>
    <col min="6657" max="6657" width="27.44140625" style="2" customWidth="1"/>
    <col min="6658" max="6658" width="31.88671875" style="2" customWidth="1"/>
    <col min="6659" max="6659" width="0" style="2" hidden="1" customWidth="1"/>
    <col min="6660" max="6660" width="22.33203125" style="2" customWidth="1"/>
    <col min="6661" max="6661" width="15.44140625" style="2" bestFit="1" customWidth="1"/>
    <col min="6662" max="6907" width="11.5546875" style="2"/>
    <col min="6908" max="6908" width="8.33203125" style="2" customWidth="1"/>
    <col min="6909" max="6909" width="22.33203125" style="2" customWidth="1"/>
    <col min="6910" max="6910" width="51.6640625" style="2" customWidth="1"/>
    <col min="6911" max="6911" width="67.6640625" style="2" customWidth="1"/>
    <col min="6912" max="6912" width="30.88671875" style="2" customWidth="1"/>
    <col min="6913" max="6913" width="27.44140625" style="2" customWidth="1"/>
    <col min="6914" max="6914" width="31.88671875" style="2" customWidth="1"/>
    <col min="6915" max="6915" width="0" style="2" hidden="1" customWidth="1"/>
    <col min="6916" max="6916" width="22.33203125" style="2" customWidth="1"/>
    <col min="6917" max="6917" width="15.44140625" style="2" bestFit="1" customWidth="1"/>
    <col min="6918" max="7163" width="11.5546875" style="2"/>
    <col min="7164" max="7164" width="8.33203125" style="2" customWidth="1"/>
    <col min="7165" max="7165" width="22.33203125" style="2" customWidth="1"/>
    <col min="7166" max="7166" width="51.6640625" style="2" customWidth="1"/>
    <col min="7167" max="7167" width="67.6640625" style="2" customWidth="1"/>
    <col min="7168" max="7168" width="30.88671875" style="2" customWidth="1"/>
    <col min="7169" max="7169" width="27.44140625" style="2" customWidth="1"/>
    <col min="7170" max="7170" width="31.88671875" style="2" customWidth="1"/>
    <col min="7171" max="7171" width="0" style="2" hidden="1" customWidth="1"/>
    <col min="7172" max="7172" width="22.33203125" style="2" customWidth="1"/>
    <col min="7173" max="7173" width="15.44140625" style="2" bestFit="1" customWidth="1"/>
    <col min="7174" max="7419" width="11.5546875" style="2"/>
    <col min="7420" max="7420" width="8.33203125" style="2" customWidth="1"/>
    <col min="7421" max="7421" width="22.33203125" style="2" customWidth="1"/>
    <col min="7422" max="7422" width="51.6640625" style="2" customWidth="1"/>
    <col min="7423" max="7423" width="67.6640625" style="2" customWidth="1"/>
    <col min="7424" max="7424" width="30.88671875" style="2" customWidth="1"/>
    <col min="7425" max="7425" width="27.44140625" style="2" customWidth="1"/>
    <col min="7426" max="7426" width="31.88671875" style="2" customWidth="1"/>
    <col min="7427" max="7427" width="0" style="2" hidden="1" customWidth="1"/>
    <col min="7428" max="7428" width="22.33203125" style="2" customWidth="1"/>
    <col min="7429" max="7429" width="15.44140625" style="2" bestFit="1" customWidth="1"/>
    <col min="7430" max="7675" width="11.5546875" style="2"/>
    <col min="7676" max="7676" width="8.33203125" style="2" customWidth="1"/>
    <col min="7677" max="7677" width="22.33203125" style="2" customWidth="1"/>
    <col min="7678" max="7678" width="51.6640625" style="2" customWidth="1"/>
    <col min="7679" max="7679" width="67.6640625" style="2" customWidth="1"/>
    <col min="7680" max="7680" width="30.88671875" style="2" customWidth="1"/>
    <col min="7681" max="7681" width="27.44140625" style="2" customWidth="1"/>
    <col min="7682" max="7682" width="31.88671875" style="2" customWidth="1"/>
    <col min="7683" max="7683" width="0" style="2" hidden="1" customWidth="1"/>
    <col min="7684" max="7684" width="22.33203125" style="2" customWidth="1"/>
    <col min="7685" max="7685" width="15.44140625" style="2" bestFit="1" customWidth="1"/>
    <col min="7686" max="7931" width="11.5546875" style="2"/>
    <col min="7932" max="7932" width="8.33203125" style="2" customWidth="1"/>
    <col min="7933" max="7933" width="22.33203125" style="2" customWidth="1"/>
    <col min="7934" max="7934" width="51.6640625" style="2" customWidth="1"/>
    <col min="7935" max="7935" width="67.6640625" style="2" customWidth="1"/>
    <col min="7936" max="7936" width="30.88671875" style="2" customWidth="1"/>
    <col min="7937" max="7937" width="27.44140625" style="2" customWidth="1"/>
    <col min="7938" max="7938" width="31.88671875" style="2" customWidth="1"/>
    <col min="7939" max="7939" width="0" style="2" hidden="1" customWidth="1"/>
    <col min="7940" max="7940" width="22.33203125" style="2" customWidth="1"/>
    <col min="7941" max="7941" width="15.44140625" style="2" bestFit="1" customWidth="1"/>
    <col min="7942" max="8187" width="11.5546875" style="2"/>
    <col min="8188" max="8188" width="8.33203125" style="2" customWidth="1"/>
    <col min="8189" max="8189" width="22.33203125" style="2" customWidth="1"/>
    <col min="8190" max="8190" width="51.6640625" style="2" customWidth="1"/>
    <col min="8191" max="8191" width="67.6640625" style="2" customWidth="1"/>
    <col min="8192" max="8192" width="30.88671875" style="2" customWidth="1"/>
    <col min="8193" max="8193" width="27.44140625" style="2" customWidth="1"/>
    <col min="8194" max="8194" width="31.88671875" style="2" customWidth="1"/>
    <col min="8195" max="8195" width="0" style="2" hidden="1" customWidth="1"/>
    <col min="8196" max="8196" width="22.33203125" style="2" customWidth="1"/>
    <col min="8197" max="8197" width="15.44140625" style="2" bestFit="1" customWidth="1"/>
    <col min="8198" max="8443" width="11.5546875" style="2"/>
    <col min="8444" max="8444" width="8.33203125" style="2" customWidth="1"/>
    <col min="8445" max="8445" width="22.33203125" style="2" customWidth="1"/>
    <col min="8446" max="8446" width="51.6640625" style="2" customWidth="1"/>
    <col min="8447" max="8447" width="67.6640625" style="2" customWidth="1"/>
    <col min="8448" max="8448" width="30.88671875" style="2" customWidth="1"/>
    <col min="8449" max="8449" width="27.44140625" style="2" customWidth="1"/>
    <col min="8450" max="8450" width="31.88671875" style="2" customWidth="1"/>
    <col min="8451" max="8451" width="0" style="2" hidden="1" customWidth="1"/>
    <col min="8452" max="8452" width="22.33203125" style="2" customWidth="1"/>
    <col min="8453" max="8453" width="15.44140625" style="2" bestFit="1" customWidth="1"/>
    <col min="8454" max="8699" width="11.5546875" style="2"/>
    <col min="8700" max="8700" width="8.33203125" style="2" customWidth="1"/>
    <col min="8701" max="8701" width="22.33203125" style="2" customWidth="1"/>
    <col min="8702" max="8702" width="51.6640625" style="2" customWidth="1"/>
    <col min="8703" max="8703" width="67.6640625" style="2" customWidth="1"/>
    <col min="8704" max="8704" width="30.88671875" style="2" customWidth="1"/>
    <col min="8705" max="8705" width="27.44140625" style="2" customWidth="1"/>
    <col min="8706" max="8706" width="31.88671875" style="2" customWidth="1"/>
    <col min="8707" max="8707" width="0" style="2" hidden="1" customWidth="1"/>
    <col min="8708" max="8708" width="22.33203125" style="2" customWidth="1"/>
    <col min="8709" max="8709" width="15.44140625" style="2" bestFit="1" customWidth="1"/>
    <col min="8710" max="8955" width="11.5546875" style="2"/>
    <col min="8956" max="8956" width="8.33203125" style="2" customWidth="1"/>
    <col min="8957" max="8957" width="22.33203125" style="2" customWidth="1"/>
    <col min="8958" max="8958" width="51.6640625" style="2" customWidth="1"/>
    <col min="8959" max="8959" width="67.6640625" style="2" customWidth="1"/>
    <col min="8960" max="8960" width="30.88671875" style="2" customWidth="1"/>
    <col min="8961" max="8961" width="27.44140625" style="2" customWidth="1"/>
    <col min="8962" max="8962" width="31.88671875" style="2" customWidth="1"/>
    <col min="8963" max="8963" width="0" style="2" hidden="1" customWidth="1"/>
    <col min="8964" max="8964" width="22.33203125" style="2" customWidth="1"/>
    <col min="8965" max="8965" width="15.44140625" style="2" bestFit="1" customWidth="1"/>
    <col min="8966" max="9211" width="11.5546875" style="2"/>
    <col min="9212" max="9212" width="8.33203125" style="2" customWidth="1"/>
    <col min="9213" max="9213" width="22.33203125" style="2" customWidth="1"/>
    <col min="9214" max="9214" width="51.6640625" style="2" customWidth="1"/>
    <col min="9215" max="9215" width="67.6640625" style="2" customWidth="1"/>
    <col min="9216" max="9216" width="30.88671875" style="2" customWidth="1"/>
    <col min="9217" max="9217" width="27.44140625" style="2" customWidth="1"/>
    <col min="9218" max="9218" width="31.88671875" style="2" customWidth="1"/>
    <col min="9219" max="9219" width="0" style="2" hidden="1" customWidth="1"/>
    <col min="9220" max="9220" width="22.33203125" style="2" customWidth="1"/>
    <col min="9221" max="9221" width="15.44140625" style="2" bestFit="1" customWidth="1"/>
    <col min="9222" max="9467" width="11.5546875" style="2"/>
    <col min="9468" max="9468" width="8.33203125" style="2" customWidth="1"/>
    <col min="9469" max="9469" width="22.33203125" style="2" customWidth="1"/>
    <col min="9470" max="9470" width="51.6640625" style="2" customWidth="1"/>
    <col min="9471" max="9471" width="67.6640625" style="2" customWidth="1"/>
    <col min="9472" max="9472" width="30.88671875" style="2" customWidth="1"/>
    <col min="9473" max="9473" width="27.44140625" style="2" customWidth="1"/>
    <col min="9474" max="9474" width="31.88671875" style="2" customWidth="1"/>
    <col min="9475" max="9475" width="0" style="2" hidden="1" customWidth="1"/>
    <col min="9476" max="9476" width="22.33203125" style="2" customWidth="1"/>
    <col min="9477" max="9477" width="15.44140625" style="2" bestFit="1" customWidth="1"/>
    <col min="9478" max="9723" width="11.5546875" style="2"/>
    <col min="9724" max="9724" width="8.33203125" style="2" customWidth="1"/>
    <col min="9725" max="9725" width="22.33203125" style="2" customWidth="1"/>
    <col min="9726" max="9726" width="51.6640625" style="2" customWidth="1"/>
    <col min="9727" max="9727" width="67.6640625" style="2" customWidth="1"/>
    <col min="9728" max="9728" width="30.88671875" style="2" customWidth="1"/>
    <col min="9729" max="9729" width="27.44140625" style="2" customWidth="1"/>
    <col min="9730" max="9730" width="31.88671875" style="2" customWidth="1"/>
    <col min="9731" max="9731" width="0" style="2" hidden="1" customWidth="1"/>
    <col min="9732" max="9732" width="22.33203125" style="2" customWidth="1"/>
    <col min="9733" max="9733" width="15.44140625" style="2" bestFit="1" customWidth="1"/>
    <col min="9734" max="9979" width="11.5546875" style="2"/>
    <col min="9980" max="9980" width="8.33203125" style="2" customWidth="1"/>
    <col min="9981" max="9981" width="22.33203125" style="2" customWidth="1"/>
    <col min="9982" max="9982" width="51.6640625" style="2" customWidth="1"/>
    <col min="9983" max="9983" width="67.6640625" style="2" customWidth="1"/>
    <col min="9984" max="9984" width="30.88671875" style="2" customWidth="1"/>
    <col min="9985" max="9985" width="27.44140625" style="2" customWidth="1"/>
    <col min="9986" max="9986" width="31.88671875" style="2" customWidth="1"/>
    <col min="9987" max="9987" width="0" style="2" hidden="1" customWidth="1"/>
    <col min="9988" max="9988" width="22.33203125" style="2" customWidth="1"/>
    <col min="9989" max="9989" width="15.44140625" style="2" bestFit="1" customWidth="1"/>
    <col min="9990" max="10235" width="11.5546875" style="2"/>
    <col min="10236" max="10236" width="8.33203125" style="2" customWidth="1"/>
    <col min="10237" max="10237" width="22.33203125" style="2" customWidth="1"/>
    <col min="10238" max="10238" width="51.6640625" style="2" customWidth="1"/>
    <col min="10239" max="10239" width="67.6640625" style="2" customWidth="1"/>
    <col min="10240" max="10240" width="30.88671875" style="2" customWidth="1"/>
    <col min="10241" max="10241" width="27.44140625" style="2" customWidth="1"/>
    <col min="10242" max="10242" width="31.88671875" style="2" customWidth="1"/>
    <col min="10243" max="10243" width="0" style="2" hidden="1" customWidth="1"/>
    <col min="10244" max="10244" width="22.33203125" style="2" customWidth="1"/>
    <col min="10245" max="10245" width="15.44140625" style="2" bestFit="1" customWidth="1"/>
    <col min="10246" max="10491" width="11.5546875" style="2"/>
    <col min="10492" max="10492" width="8.33203125" style="2" customWidth="1"/>
    <col min="10493" max="10493" width="22.33203125" style="2" customWidth="1"/>
    <col min="10494" max="10494" width="51.6640625" style="2" customWidth="1"/>
    <col min="10495" max="10495" width="67.6640625" style="2" customWidth="1"/>
    <col min="10496" max="10496" width="30.88671875" style="2" customWidth="1"/>
    <col min="10497" max="10497" width="27.44140625" style="2" customWidth="1"/>
    <col min="10498" max="10498" width="31.88671875" style="2" customWidth="1"/>
    <col min="10499" max="10499" width="0" style="2" hidden="1" customWidth="1"/>
    <col min="10500" max="10500" width="22.33203125" style="2" customWidth="1"/>
    <col min="10501" max="10501" width="15.44140625" style="2" bestFit="1" customWidth="1"/>
    <col min="10502" max="10747" width="11.5546875" style="2"/>
    <col min="10748" max="10748" width="8.33203125" style="2" customWidth="1"/>
    <col min="10749" max="10749" width="22.33203125" style="2" customWidth="1"/>
    <col min="10750" max="10750" width="51.6640625" style="2" customWidth="1"/>
    <col min="10751" max="10751" width="67.6640625" style="2" customWidth="1"/>
    <col min="10752" max="10752" width="30.88671875" style="2" customWidth="1"/>
    <col min="10753" max="10753" width="27.44140625" style="2" customWidth="1"/>
    <col min="10754" max="10754" width="31.88671875" style="2" customWidth="1"/>
    <col min="10755" max="10755" width="0" style="2" hidden="1" customWidth="1"/>
    <col min="10756" max="10756" width="22.33203125" style="2" customWidth="1"/>
    <col min="10757" max="10757" width="15.44140625" style="2" bestFit="1" customWidth="1"/>
    <col min="10758" max="11003" width="11.5546875" style="2"/>
    <col min="11004" max="11004" width="8.33203125" style="2" customWidth="1"/>
    <col min="11005" max="11005" width="22.33203125" style="2" customWidth="1"/>
    <col min="11006" max="11006" width="51.6640625" style="2" customWidth="1"/>
    <col min="11007" max="11007" width="67.6640625" style="2" customWidth="1"/>
    <col min="11008" max="11008" width="30.88671875" style="2" customWidth="1"/>
    <col min="11009" max="11009" width="27.44140625" style="2" customWidth="1"/>
    <col min="11010" max="11010" width="31.88671875" style="2" customWidth="1"/>
    <col min="11011" max="11011" width="0" style="2" hidden="1" customWidth="1"/>
    <col min="11012" max="11012" width="22.33203125" style="2" customWidth="1"/>
    <col min="11013" max="11013" width="15.44140625" style="2" bestFit="1" customWidth="1"/>
    <col min="11014" max="11259" width="11.5546875" style="2"/>
    <col min="11260" max="11260" width="8.33203125" style="2" customWidth="1"/>
    <col min="11261" max="11261" width="22.33203125" style="2" customWidth="1"/>
    <col min="11262" max="11262" width="51.6640625" style="2" customWidth="1"/>
    <col min="11263" max="11263" width="67.6640625" style="2" customWidth="1"/>
    <col min="11264" max="11264" width="30.88671875" style="2" customWidth="1"/>
    <col min="11265" max="11265" width="27.44140625" style="2" customWidth="1"/>
    <col min="11266" max="11266" width="31.88671875" style="2" customWidth="1"/>
    <col min="11267" max="11267" width="0" style="2" hidden="1" customWidth="1"/>
    <col min="11268" max="11268" width="22.33203125" style="2" customWidth="1"/>
    <col min="11269" max="11269" width="15.44140625" style="2" bestFit="1" customWidth="1"/>
    <col min="11270" max="11515" width="11.5546875" style="2"/>
    <col min="11516" max="11516" width="8.33203125" style="2" customWidth="1"/>
    <col min="11517" max="11517" width="22.33203125" style="2" customWidth="1"/>
    <col min="11518" max="11518" width="51.6640625" style="2" customWidth="1"/>
    <col min="11519" max="11519" width="67.6640625" style="2" customWidth="1"/>
    <col min="11520" max="11520" width="30.88671875" style="2" customWidth="1"/>
    <col min="11521" max="11521" width="27.44140625" style="2" customWidth="1"/>
    <col min="11522" max="11522" width="31.88671875" style="2" customWidth="1"/>
    <col min="11523" max="11523" width="0" style="2" hidden="1" customWidth="1"/>
    <col min="11524" max="11524" width="22.33203125" style="2" customWidth="1"/>
    <col min="11525" max="11525" width="15.44140625" style="2" bestFit="1" customWidth="1"/>
    <col min="11526" max="11771" width="11.5546875" style="2"/>
    <col min="11772" max="11772" width="8.33203125" style="2" customWidth="1"/>
    <col min="11773" max="11773" width="22.33203125" style="2" customWidth="1"/>
    <col min="11774" max="11774" width="51.6640625" style="2" customWidth="1"/>
    <col min="11775" max="11775" width="67.6640625" style="2" customWidth="1"/>
    <col min="11776" max="11776" width="30.88671875" style="2" customWidth="1"/>
    <col min="11777" max="11777" width="27.44140625" style="2" customWidth="1"/>
    <col min="11778" max="11778" width="31.88671875" style="2" customWidth="1"/>
    <col min="11779" max="11779" width="0" style="2" hidden="1" customWidth="1"/>
    <col min="11780" max="11780" width="22.33203125" style="2" customWidth="1"/>
    <col min="11781" max="11781" width="15.44140625" style="2" bestFit="1" customWidth="1"/>
    <col min="11782" max="12027" width="11.5546875" style="2"/>
    <col min="12028" max="12028" width="8.33203125" style="2" customWidth="1"/>
    <col min="12029" max="12029" width="22.33203125" style="2" customWidth="1"/>
    <col min="12030" max="12030" width="51.6640625" style="2" customWidth="1"/>
    <col min="12031" max="12031" width="67.6640625" style="2" customWidth="1"/>
    <col min="12032" max="12032" width="30.88671875" style="2" customWidth="1"/>
    <col min="12033" max="12033" width="27.44140625" style="2" customWidth="1"/>
    <col min="12034" max="12034" width="31.88671875" style="2" customWidth="1"/>
    <col min="12035" max="12035" width="0" style="2" hidden="1" customWidth="1"/>
    <col min="12036" max="12036" width="22.33203125" style="2" customWidth="1"/>
    <col min="12037" max="12037" width="15.44140625" style="2" bestFit="1" customWidth="1"/>
    <col min="12038" max="12283" width="11.5546875" style="2"/>
    <col min="12284" max="12284" width="8.33203125" style="2" customWidth="1"/>
    <col min="12285" max="12285" width="22.33203125" style="2" customWidth="1"/>
    <col min="12286" max="12286" width="51.6640625" style="2" customWidth="1"/>
    <col min="12287" max="12287" width="67.6640625" style="2" customWidth="1"/>
    <col min="12288" max="12288" width="30.88671875" style="2" customWidth="1"/>
    <col min="12289" max="12289" width="27.44140625" style="2" customWidth="1"/>
    <col min="12290" max="12290" width="31.88671875" style="2" customWidth="1"/>
    <col min="12291" max="12291" width="0" style="2" hidden="1" customWidth="1"/>
    <col min="12292" max="12292" width="22.33203125" style="2" customWidth="1"/>
    <col min="12293" max="12293" width="15.44140625" style="2" bestFit="1" customWidth="1"/>
    <col min="12294" max="12539" width="11.5546875" style="2"/>
    <col min="12540" max="12540" width="8.33203125" style="2" customWidth="1"/>
    <col min="12541" max="12541" width="22.33203125" style="2" customWidth="1"/>
    <col min="12542" max="12542" width="51.6640625" style="2" customWidth="1"/>
    <col min="12543" max="12543" width="67.6640625" style="2" customWidth="1"/>
    <col min="12544" max="12544" width="30.88671875" style="2" customWidth="1"/>
    <col min="12545" max="12545" width="27.44140625" style="2" customWidth="1"/>
    <col min="12546" max="12546" width="31.88671875" style="2" customWidth="1"/>
    <col min="12547" max="12547" width="0" style="2" hidden="1" customWidth="1"/>
    <col min="12548" max="12548" width="22.33203125" style="2" customWidth="1"/>
    <col min="12549" max="12549" width="15.44140625" style="2" bestFit="1" customWidth="1"/>
    <col min="12550" max="12795" width="11.5546875" style="2"/>
    <col min="12796" max="12796" width="8.33203125" style="2" customWidth="1"/>
    <col min="12797" max="12797" width="22.33203125" style="2" customWidth="1"/>
    <col min="12798" max="12798" width="51.6640625" style="2" customWidth="1"/>
    <col min="12799" max="12799" width="67.6640625" style="2" customWidth="1"/>
    <col min="12800" max="12800" width="30.88671875" style="2" customWidth="1"/>
    <col min="12801" max="12801" width="27.44140625" style="2" customWidth="1"/>
    <col min="12802" max="12802" width="31.88671875" style="2" customWidth="1"/>
    <col min="12803" max="12803" width="0" style="2" hidden="1" customWidth="1"/>
    <col min="12804" max="12804" width="22.33203125" style="2" customWidth="1"/>
    <col min="12805" max="12805" width="15.44140625" style="2" bestFit="1" customWidth="1"/>
    <col min="12806" max="13051" width="11.5546875" style="2"/>
    <col min="13052" max="13052" width="8.33203125" style="2" customWidth="1"/>
    <col min="13053" max="13053" width="22.33203125" style="2" customWidth="1"/>
    <col min="13054" max="13054" width="51.6640625" style="2" customWidth="1"/>
    <col min="13055" max="13055" width="67.6640625" style="2" customWidth="1"/>
    <col min="13056" max="13056" width="30.88671875" style="2" customWidth="1"/>
    <col min="13057" max="13057" width="27.44140625" style="2" customWidth="1"/>
    <col min="13058" max="13058" width="31.88671875" style="2" customWidth="1"/>
    <col min="13059" max="13059" width="0" style="2" hidden="1" customWidth="1"/>
    <col min="13060" max="13060" width="22.33203125" style="2" customWidth="1"/>
    <col min="13061" max="13061" width="15.44140625" style="2" bestFit="1" customWidth="1"/>
    <col min="13062" max="13307" width="11.5546875" style="2"/>
    <col min="13308" max="13308" width="8.33203125" style="2" customWidth="1"/>
    <col min="13309" max="13309" width="22.33203125" style="2" customWidth="1"/>
    <col min="13310" max="13310" width="51.6640625" style="2" customWidth="1"/>
    <col min="13311" max="13311" width="67.6640625" style="2" customWidth="1"/>
    <col min="13312" max="13312" width="30.88671875" style="2" customWidth="1"/>
    <col min="13313" max="13313" width="27.44140625" style="2" customWidth="1"/>
    <col min="13314" max="13314" width="31.88671875" style="2" customWidth="1"/>
    <col min="13315" max="13315" width="0" style="2" hidden="1" customWidth="1"/>
    <col min="13316" max="13316" width="22.33203125" style="2" customWidth="1"/>
    <col min="13317" max="13317" width="15.44140625" style="2" bestFit="1" customWidth="1"/>
    <col min="13318" max="13563" width="11.5546875" style="2"/>
    <col min="13564" max="13564" width="8.33203125" style="2" customWidth="1"/>
    <col min="13565" max="13565" width="22.33203125" style="2" customWidth="1"/>
    <col min="13566" max="13566" width="51.6640625" style="2" customWidth="1"/>
    <col min="13567" max="13567" width="67.6640625" style="2" customWidth="1"/>
    <col min="13568" max="13568" width="30.88671875" style="2" customWidth="1"/>
    <col min="13569" max="13569" width="27.44140625" style="2" customWidth="1"/>
    <col min="13570" max="13570" width="31.88671875" style="2" customWidth="1"/>
    <col min="13571" max="13571" width="0" style="2" hidden="1" customWidth="1"/>
    <col min="13572" max="13572" width="22.33203125" style="2" customWidth="1"/>
    <col min="13573" max="13573" width="15.44140625" style="2" bestFit="1" customWidth="1"/>
    <col min="13574" max="13819" width="11.5546875" style="2"/>
    <col min="13820" max="13820" width="8.33203125" style="2" customWidth="1"/>
    <col min="13821" max="13821" width="22.33203125" style="2" customWidth="1"/>
    <col min="13822" max="13822" width="51.6640625" style="2" customWidth="1"/>
    <col min="13823" max="13823" width="67.6640625" style="2" customWidth="1"/>
    <col min="13824" max="13824" width="30.88671875" style="2" customWidth="1"/>
    <col min="13825" max="13825" width="27.44140625" style="2" customWidth="1"/>
    <col min="13826" max="13826" width="31.88671875" style="2" customWidth="1"/>
    <col min="13827" max="13827" width="0" style="2" hidden="1" customWidth="1"/>
    <col min="13828" max="13828" width="22.33203125" style="2" customWidth="1"/>
    <col min="13829" max="13829" width="15.44140625" style="2" bestFit="1" customWidth="1"/>
    <col min="13830" max="14075" width="11.5546875" style="2"/>
    <col min="14076" max="14076" width="8.33203125" style="2" customWidth="1"/>
    <col min="14077" max="14077" width="22.33203125" style="2" customWidth="1"/>
    <col min="14078" max="14078" width="51.6640625" style="2" customWidth="1"/>
    <col min="14079" max="14079" width="67.6640625" style="2" customWidth="1"/>
    <col min="14080" max="14080" width="30.88671875" style="2" customWidth="1"/>
    <col min="14081" max="14081" width="27.44140625" style="2" customWidth="1"/>
    <col min="14082" max="14082" width="31.88671875" style="2" customWidth="1"/>
    <col min="14083" max="14083" width="0" style="2" hidden="1" customWidth="1"/>
    <col min="14084" max="14084" width="22.33203125" style="2" customWidth="1"/>
    <col min="14085" max="14085" width="15.44140625" style="2" bestFit="1" customWidth="1"/>
    <col min="14086" max="14331" width="11.5546875" style="2"/>
    <col min="14332" max="14332" width="8.33203125" style="2" customWidth="1"/>
    <col min="14333" max="14333" width="22.33203125" style="2" customWidth="1"/>
    <col min="14334" max="14334" width="51.6640625" style="2" customWidth="1"/>
    <col min="14335" max="14335" width="67.6640625" style="2" customWidth="1"/>
    <col min="14336" max="14336" width="30.88671875" style="2" customWidth="1"/>
    <col min="14337" max="14337" width="27.44140625" style="2" customWidth="1"/>
    <col min="14338" max="14338" width="31.88671875" style="2" customWidth="1"/>
    <col min="14339" max="14339" width="0" style="2" hidden="1" customWidth="1"/>
    <col min="14340" max="14340" width="22.33203125" style="2" customWidth="1"/>
    <col min="14341" max="14341" width="15.44140625" style="2" bestFit="1" customWidth="1"/>
    <col min="14342" max="14587" width="11.5546875" style="2"/>
    <col min="14588" max="14588" width="8.33203125" style="2" customWidth="1"/>
    <col min="14589" max="14589" width="22.33203125" style="2" customWidth="1"/>
    <col min="14590" max="14590" width="51.6640625" style="2" customWidth="1"/>
    <col min="14591" max="14591" width="67.6640625" style="2" customWidth="1"/>
    <col min="14592" max="14592" width="30.88671875" style="2" customWidth="1"/>
    <col min="14593" max="14593" width="27.44140625" style="2" customWidth="1"/>
    <col min="14594" max="14594" width="31.88671875" style="2" customWidth="1"/>
    <col min="14595" max="14595" width="0" style="2" hidden="1" customWidth="1"/>
    <col min="14596" max="14596" width="22.33203125" style="2" customWidth="1"/>
    <col min="14597" max="14597" width="15.44140625" style="2" bestFit="1" customWidth="1"/>
    <col min="14598" max="14843" width="11.5546875" style="2"/>
    <col min="14844" max="14844" width="8.33203125" style="2" customWidth="1"/>
    <col min="14845" max="14845" width="22.33203125" style="2" customWidth="1"/>
    <col min="14846" max="14846" width="51.6640625" style="2" customWidth="1"/>
    <col min="14847" max="14847" width="67.6640625" style="2" customWidth="1"/>
    <col min="14848" max="14848" width="30.88671875" style="2" customWidth="1"/>
    <col min="14849" max="14849" width="27.44140625" style="2" customWidth="1"/>
    <col min="14850" max="14850" width="31.88671875" style="2" customWidth="1"/>
    <col min="14851" max="14851" width="0" style="2" hidden="1" customWidth="1"/>
    <col min="14852" max="14852" width="22.33203125" style="2" customWidth="1"/>
    <col min="14853" max="14853" width="15.44140625" style="2" bestFit="1" customWidth="1"/>
    <col min="14854" max="15099" width="11.5546875" style="2"/>
    <col min="15100" max="15100" width="8.33203125" style="2" customWidth="1"/>
    <col min="15101" max="15101" width="22.33203125" style="2" customWidth="1"/>
    <col min="15102" max="15102" width="51.6640625" style="2" customWidth="1"/>
    <col min="15103" max="15103" width="67.6640625" style="2" customWidth="1"/>
    <col min="15104" max="15104" width="30.88671875" style="2" customWidth="1"/>
    <col min="15105" max="15105" width="27.44140625" style="2" customWidth="1"/>
    <col min="15106" max="15106" width="31.88671875" style="2" customWidth="1"/>
    <col min="15107" max="15107" width="0" style="2" hidden="1" customWidth="1"/>
    <col min="15108" max="15108" width="22.33203125" style="2" customWidth="1"/>
    <col min="15109" max="15109" width="15.44140625" style="2" bestFit="1" customWidth="1"/>
    <col min="15110" max="15355" width="11.5546875" style="2"/>
    <col min="15356" max="15356" width="8.33203125" style="2" customWidth="1"/>
    <col min="15357" max="15357" width="22.33203125" style="2" customWidth="1"/>
    <col min="15358" max="15358" width="51.6640625" style="2" customWidth="1"/>
    <col min="15359" max="15359" width="67.6640625" style="2" customWidth="1"/>
    <col min="15360" max="15360" width="30.88671875" style="2" customWidth="1"/>
    <col min="15361" max="15361" width="27.44140625" style="2" customWidth="1"/>
    <col min="15362" max="15362" width="31.88671875" style="2" customWidth="1"/>
    <col min="15363" max="15363" width="0" style="2" hidden="1" customWidth="1"/>
    <col min="15364" max="15364" width="22.33203125" style="2" customWidth="1"/>
    <col min="15365" max="15365" width="15.44140625" style="2" bestFit="1" customWidth="1"/>
    <col min="15366" max="15611" width="11.5546875" style="2"/>
    <col min="15612" max="15612" width="8.33203125" style="2" customWidth="1"/>
    <col min="15613" max="15613" width="22.33203125" style="2" customWidth="1"/>
    <col min="15614" max="15614" width="51.6640625" style="2" customWidth="1"/>
    <col min="15615" max="15615" width="67.6640625" style="2" customWidth="1"/>
    <col min="15616" max="15616" width="30.88671875" style="2" customWidth="1"/>
    <col min="15617" max="15617" width="27.44140625" style="2" customWidth="1"/>
    <col min="15618" max="15618" width="31.88671875" style="2" customWidth="1"/>
    <col min="15619" max="15619" width="0" style="2" hidden="1" customWidth="1"/>
    <col min="15620" max="15620" width="22.33203125" style="2" customWidth="1"/>
    <col min="15621" max="15621" width="15.44140625" style="2" bestFit="1" customWidth="1"/>
    <col min="15622" max="15867" width="11.5546875" style="2"/>
    <col min="15868" max="15868" width="8.33203125" style="2" customWidth="1"/>
    <col min="15869" max="15869" width="22.33203125" style="2" customWidth="1"/>
    <col min="15870" max="15870" width="51.6640625" style="2" customWidth="1"/>
    <col min="15871" max="15871" width="67.6640625" style="2" customWidth="1"/>
    <col min="15872" max="15872" width="30.88671875" style="2" customWidth="1"/>
    <col min="15873" max="15873" width="27.44140625" style="2" customWidth="1"/>
    <col min="15874" max="15874" width="31.88671875" style="2" customWidth="1"/>
    <col min="15875" max="15875" width="0" style="2" hidden="1" customWidth="1"/>
    <col min="15876" max="15876" width="22.33203125" style="2" customWidth="1"/>
    <col min="15877" max="15877" width="15.44140625" style="2" bestFit="1" customWidth="1"/>
    <col min="15878" max="16123" width="11.5546875" style="2"/>
    <col min="16124" max="16124" width="8.33203125" style="2" customWidth="1"/>
    <col min="16125" max="16125" width="22.33203125" style="2" customWidth="1"/>
    <col min="16126" max="16126" width="51.6640625" style="2" customWidth="1"/>
    <col min="16127" max="16127" width="67.6640625" style="2" customWidth="1"/>
    <col min="16128" max="16128" width="30.88671875" style="2" customWidth="1"/>
    <col min="16129" max="16129" width="27.44140625" style="2" customWidth="1"/>
    <col min="16130" max="16130" width="31.88671875" style="2" customWidth="1"/>
    <col min="16131" max="16131" width="0" style="2" hidden="1" customWidth="1"/>
    <col min="16132" max="16132" width="22.33203125" style="2" customWidth="1"/>
    <col min="16133" max="16133" width="15.44140625" style="2" bestFit="1" customWidth="1"/>
    <col min="16134" max="16384" width="11.5546875" style="2"/>
  </cols>
  <sheetData>
    <row r="1" spans="1:7" x14ac:dyDescent="0.3">
      <c r="A1" s="1" t="s">
        <v>0</v>
      </c>
      <c r="B1" s="1"/>
      <c r="C1" s="1"/>
      <c r="D1" s="1"/>
      <c r="E1" s="17"/>
      <c r="F1" s="1"/>
    </row>
    <row r="2" spans="1:7" x14ac:dyDescent="0.3">
      <c r="A2" s="1" t="s">
        <v>9</v>
      </c>
      <c r="B2" s="1"/>
      <c r="C2" s="1"/>
      <c r="D2" s="1"/>
      <c r="E2" s="17"/>
      <c r="F2" s="1"/>
    </row>
    <row r="3" spans="1:7" x14ac:dyDescent="0.3">
      <c r="A3" s="3" t="s">
        <v>241</v>
      </c>
      <c r="B3" s="3"/>
      <c r="C3" s="3"/>
      <c r="D3" s="3"/>
      <c r="E3" s="17"/>
      <c r="F3" s="3"/>
    </row>
    <row r="4" spans="1:7" x14ac:dyDescent="0.3">
      <c r="A4" s="3" t="s">
        <v>14</v>
      </c>
      <c r="B4" s="3"/>
      <c r="C4" s="3"/>
      <c r="D4" s="3"/>
      <c r="E4" s="17"/>
      <c r="F4" s="3"/>
    </row>
    <row r="5" spans="1:7" x14ac:dyDescent="0.3">
      <c r="C5" s="6"/>
      <c r="D5" s="7"/>
    </row>
    <row r="6" spans="1:7" s="11" customFormat="1" ht="15" thickBot="1" x14ac:dyDescent="0.35">
      <c r="A6" s="9"/>
      <c r="B6" s="9"/>
      <c r="C6" s="9"/>
      <c r="D6" s="9"/>
      <c r="E6" s="19"/>
      <c r="F6" s="10"/>
    </row>
    <row r="7" spans="1:7" s="11" customFormat="1" ht="36" customHeight="1" thickTop="1" x14ac:dyDescent="0.3">
      <c r="A7" s="20" t="s">
        <v>2</v>
      </c>
      <c r="B7" s="21" t="s">
        <v>3</v>
      </c>
      <c r="C7" s="21" t="s">
        <v>4</v>
      </c>
      <c r="D7" s="21" t="s">
        <v>5</v>
      </c>
      <c r="E7" s="32" t="s">
        <v>10</v>
      </c>
      <c r="F7" s="22" t="s">
        <v>6</v>
      </c>
    </row>
    <row r="8" spans="1:7" s="12" customFormat="1" ht="43.2" x14ac:dyDescent="0.3">
      <c r="A8" s="34">
        <v>1</v>
      </c>
      <c r="B8" s="29" t="s">
        <v>356</v>
      </c>
      <c r="C8" s="30" t="s">
        <v>357</v>
      </c>
      <c r="D8" s="36" t="s">
        <v>358</v>
      </c>
      <c r="E8" s="31">
        <v>44502</v>
      </c>
      <c r="F8" s="44" t="s">
        <v>359</v>
      </c>
      <c r="G8" s="38">
        <f>25220271655
+17599990223
+17840112189</f>
        <v>60660374067</v>
      </c>
    </row>
    <row r="9" spans="1:7" s="12" customFormat="1" ht="72" x14ac:dyDescent="0.3">
      <c r="A9" s="34">
        <v>2</v>
      </c>
      <c r="B9" s="29" t="s">
        <v>242</v>
      </c>
      <c r="C9" s="30" t="s">
        <v>277</v>
      </c>
      <c r="D9" s="36" t="s">
        <v>312</v>
      </c>
      <c r="E9" s="31">
        <v>44503</v>
      </c>
      <c r="F9" s="44" t="s">
        <v>313</v>
      </c>
      <c r="G9" s="38">
        <f>5487545092
+5513948216
+5513948216</f>
        <v>16515441524</v>
      </c>
    </row>
    <row r="10" spans="1:7" s="12" customFormat="1" ht="43.2" x14ac:dyDescent="0.3">
      <c r="A10" s="34">
        <v>3</v>
      </c>
      <c r="B10" s="39" t="s">
        <v>243</v>
      </c>
      <c r="C10" s="40" t="s">
        <v>278</v>
      </c>
      <c r="D10" s="41" t="s">
        <v>314</v>
      </c>
      <c r="E10" s="31">
        <v>44504</v>
      </c>
      <c r="F10" s="43">
        <v>158185812</v>
      </c>
      <c r="G10" s="38"/>
    </row>
    <row r="11" spans="1:7" s="12" customFormat="1" ht="43.2" x14ac:dyDescent="0.3">
      <c r="A11" s="34">
        <v>4</v>
      </c>
      <c r="B11" s="39" t="s">
        <v>244</v>
      </c>
      <c r="C11" s="40" t="s">
        <v>279</v>
      </c>
      <c r="D11" s="41" t="s">
        <v>315</v>
      </c>
      <c r="E11" s="31">
        <v>44505</v>
      </c>
      <c r="F11" s="43">
        <v>46725766622</v>
      </c>
      <c r="G11" s="38"/>
    </row>
    <row r="12" spans="1:7" s="12" customFormat="1" ht="57.6" x14ac:dyDescent="0.3">
      <c r="A12" s="34">
        <v>5</v>
      </c>
      <c r="B12" s="39" t="s">
        <v>245</v>
      </c>
      <c r="C12" s="40" t="s">
        <v>280</v>
      </c>
      <c r="D12" s="41" t="s">
        <v>316</v>
      </c>
      <c r="E12" s="31">
        <v>44505</v>
      </c>
      <c r="F12" s="43" t="s">
        <v>317</v>
      </c>
      <c r="G12" s="38">
        <f>3518213111
+2308632683
+2308632683</f>
        <v>8135478477</v>
      </c>
    </row>
    <row r="13" spans="1:7" s="12" customFormat="1" ht="72" x14ac:dyDescent="0.3">
      <c r="A13" s="34">
        <v>6</v>
      </c>
      <c r="B13" s="39" t="s">
        <v>246</v>
      </c>
      <c r="C13" s="40" t="s">
        <v>281</v>
      </c>
      <c r="D13" s="41" t="s">
        <v>318</v>
      </c>
      <c r="E13" s="31">
        <v>44509</v>
      </c>
      <c r="F13" s="43" t="s">
        <v>319</v>
      </c>
      <c r="G13" s="38">
        <f>36329992124
+35287480245
+35437342710</f>
        <v>107054815079</v>
      </c>
    </row>
    <row r="14" spans="1:7" s="12" customFormat="1" ht="28.8" x14ac:dyDescent="0.3">
      <c r="A14" s="34">
        <v>7</v>
      </c>
      <c r="B14" s="39" t="s">
        <v>247</v>
      </c>
      <c r="C14" s="40" t="s">
        <v>282</v>
      </c>
      <c r="D14" s="41" t="s">
        <v>320</v>
      </c>
      <c r="E14" s="31">
        <v>44509</v>
      </c>
      <c r="F14" s="43">
        <v>3402935496</v>
      </c>
      <c r="G14" s="38"/>
    </row>
    <row r="15" spans="1:7" s="12" customFormat="1" ht="57.6" x14ac:dyDescent="0.3">
      <c r="A15" s="34">
        <v>8</v>
      </c>
      <c r="B15" s="39" t="s">
        <v>248</v>
      </c>
      <c r="C15" s="40" t="s">
        <v>283</v>
      </c>
      <c r="D15" s="41" t="s">
        <v>321</v>
      </c>
      <c r="E15" s="31">
        <v>44510</v>
      </c>
      <c r="F15" s="43" t="s">
        <v>322</v>
      </c>
      <c r="G15" s="38">
        <f>32746569014
+50793789333</f>
        <v>83540358347</v>
      </c>
    </row>
    <row r="16" spans="1:7" s="12" customFormat="1" ht="28.8" x14ac:dyDescent="0.3">
      <c r="A16" s="34">
        <v>9</v>
      </c>
      <c r="B16" s="39" t="s">
        <v>249</v>
      </c>
      <c r="C16" s="40" t="s">
        <v>284</v>
      </c>
      <c r="D16" s="41" t="s">
        <v>323</v>
      </c>
      <c r="E16" s="31">
        <v>44511</v>
      </c>
      <c r="F16" s="43">
        <v>4833754353</v>
      </c>
      <c r="G16" s="38"/>
    </row>
    <row r="17" spans="1:7" s="12" customFormat="1" ht="43.2" x14ac:dyDescent="0.3">
      <c r="A17" s="34">
        <v>10</v>
      </c>
      <c r="B17" s="39" t="s">
        <v>250</v>
      </c>
      <c r="C17" s="40" t="s">
        <v>285</v>
      </c>
      <c r="D17" s="41" t="s">
        <v>324</v>
      </c>
      <c r="E17" s="31">
        <v>44512</v>
      </c>
      <c r="F17" s="43" t="s">
        <v>325</v>
      </c>
      <c r="G17" s="38">
        <f>5529098253
+5529098253
+5529098253</f>
        <v>16587294759</v>
      </c>
    </row>
    <row r="18" spans="1:7" s="12" customFormat="1" ht="43.2" x14ac:dyDescent="0.3">
      <c r="A18" s="34">
        <v>11</v>
      </c>
      <c r="B18" s="39" t="s">
        <v>251</v>
      </c>
      <c r="C18" s="40" t="s">
        <v>286</v>
      </c>
      <c r="D18" s="41" t="s">
        <v>326</v>
      </c>
      <c r="E18" s="31">
        <v>44512</v>
      </c>
      <c r="F18" s="43" t="s">
        <v>327</v>
      </c>
      <c r="G18" s="38">
        <f>4814028597+5911786069</f>
        <v>10725814666</v>
      </c>
    </row>
    <row r="19" spans="1:7" s="12" customFormat="1" ht="28.8" x14ac:dyDescent="0.3">
      <c r="A19" s="34">
        <v>12</v>
      </c>
      <c r="B19" s="39" t="s">
        <v>252</v>
      </c>
      <c r="C19" s="40" t="s">
        <v>287</v>
      </c>
      <c r="D19" s="41" t="s">
        <v>328</v>
      </c>
      <c r="E19" s="31">
        <v>44516</v>
      </c>
      <c r="F19" s="43">
        <v>94144511782</v>
      </c>
      <c r="G19" s="38"/>
    </row>
    <row r="20" spans="1:7" s="12" customFormat="1" ht="28.8" x14ac:dyDescent="0.3">
      <c r="A20" s="34">
        <v>13</v>
      </c>
      <c r="B20" s="39" t="s">
        <v>253</v>
      </c>
      <c r="C20" s="40" t="s">
        <v>288</v>
      </c>
      <c r="D20" s="41" t="s">
        <v>329</v>
      </c>
      <c r="E20" s="31">
        <v>44516</v>
      </c>
      <c r="F20" s="43">
        <v>5615156918</v>
      </c>
      <c r="G20" s="38"/>
    </row>
    <row r="21" spans="1:7" s="12" customFormat="1" ht="43.2" x14ac:dyDescent="0.3">
      <c r="A21" s="34">
        <v>14</v>
      </c>
      <c r="B21" s="39" t="s">
        <v>254</v>
      </c>
      <c r="C21" s="40" t="s">
        <v>289</v>
      </c>
      <c r="D21" s="41" t="s">
        <v>330</v>
      </c>
      <c r="E21" s="31">
        <v>44516</v>
      </c>
      <c r="F21" s="43">
        <v>92035128443</v>
      </c>
      <c r="G21" s="38"/>
    </row>
    <row r="22" spans="1:7" s="12" customFormat="1" ht="28.8" x14ac:dyDescent="0.3">
      <c r="A22" s="34">
        <v>15</v>
      </c>
      <c r="B22" s="39" t="s">
        <v>255</v>
      </c>
      <c r="C22" s="40" t="s">
        <v>290</v>
      </c>
      <c r="D22" s="41" t="s">
        <v>331</v>
      </c>
      <c r="E22" s="31">
        <v>44516</v>
      </c>
      <c r="F22" s="43">
        <v>43298283877</v>
      </c>
      <c r="G22" s="38"/>
    </row>
    <row r="23" spans="1:7" s="12" customFormat="1" ht="43.2" x14ac:dyDescent="0.3">
      <c r="A23" s="34">
        <v>16</v>
      </c>
      <c r="B23" s="39" t="s">
        <v>256</v>
      </c>
      <c r="C23" s="40" t="s">
        <v>291</v>
      </c>
      <c r="D23" s="41" t="s">
        <v>332</v>
      </c>
      <c r="E23" s="31">
        <v>44517</v>
      </c>
      <c r="F23" s="43">
        <v>7549697562</v>
      </c>
      <c r="G23" s="38"/>
    </row>
    <row r="24" spans="1:7" s="12" customFormat="1" ht="43.2" x14ac:dyDescent="0.3">
      <c r="A24" s="34">
        <v>17</v>
      </c>
      <c r="B24" s="39" t="s">
        <v>257</v>
      </c>
      <c r="C24" s="40" t="s">
        <v>292</v>
      </c>
      <c r="D24" s="41" t="s">
        <v>333</v>
      </c>
      <c r="E24" s="31">
        <v>44517</v>
      </c>
      <c r="F24" s="43" t="s">
        <v>334</v>
      </c>
      <c r="G24" s="38">
        <f>5370479388
+5461531293
+5461532007</f>
        <v>16293542688</v>
      </c>
    </row>
    <row r="25" spans="1:7" s="12" customFormat="1" ht="28.8" x14ac:dyDescent="0.3">
      <c r="A25" s="34">
        <v>18</v>
      </c>
      <c r="B25" s="39" t="s">
        <v>258</v>
      </c>
      <c r="C25" s="40" t="s">
        <v>293</v>
      </c>
      <c r="D25" s="41" t="s">
        <v>335</v>
      </c>
      <c r="E25" s="31">
        <v>44517</v>
      </c>
      <c r="F25" s="43">
        <v>72334682056</v>
      </c>
      <c r="G25" s="38"/>
    </row>
    <row r="26" spans="1:7" s="12" customFormat="1" ht="28.8" x14ac:dyDescent="0.3">
      <c r="A26" s="34">
        <v>19</v>
      </c>
      <c r="B26" s="39" t="s">
        <v>259</v>
      </c>
      <c r="C26" s="40" t="s">
        <v>294</v>
      </c>
      <c r="D26" s="41" t="s">
        <v>336</v>
      </c>
      <c r="E26" s="31">
        <v>44518</v>
      </c>
      <c r="F26" s="43">
        <v>15658095207</v>
      </c>
      <c r="G26" s="38"/>
    </row>
    <row r="27" spans="1:7" s="12" customFormat="1" ht="28.8" x14ac:dyDescent="0.3">
      <c r="A27" s="34">
        <v>20</v>
      </c>
      <c r="B27" s="39" t="s">
        <v>260</v>
      </c>
      <c r="C27" s="40" t="s">
        <v>295</v>
      </c>
      <c r="D27" s="41" t="s">
        <v>337</v>
      </c>
      <c r="E27" s="31">
        <v>44518</v>
      </c>
      <c r="F27" s="43">
        <v>48971461437</v>
      </c>
      <c r="G27" s="38"/>
    </row>
    <row r="28" spans="1:7" s="12" customFormat="1" ht="28.8" x14ac:dyDescent="0.3">
      <c r="A28" s="34">
        <v>21</v>
      </c>
      <c r="B28" s="39" t="s">
        <v>261</v>
      </c>
      <c r="C28" s="40" t="s">
        <v>296</v>
      </c>
      <c r="D28" s="41" t="s">
        <v>338</v>
      </c>
      <c r="E28" s="31">
        <v>44522</v>
      </c>
      <c r="F28" s="43">
        <v>2474879379</v>
      </c>
      <c r="G28" s="38"/>
    </row>
    <row r="29" spans="1:7" s="12" customFormat="1" ht="28.8" x14ac:dyDescent="0.3">
      <c r="A29" s="34">
        <v>22</v>
      </c>
      <c r="B29" s="39" t="s">
        <v>262</v>
      </c>
      <c r="C29" s="40" t="s">
        <v>297</v>
      </c>
      <c r="D29" s="41" t="s">
        <v>339</v>
      </c>
      <c r="E29" s="31">
        <v>44522</v>
      </c>
      <c r="F29" s="43">
        <v>4085450589</v>
      </c>
      <c r="G29" s="38"/>
    </row>
    <row r="30" spans="1:7" s="12" customFormat="1" ht="28.8" x14ac:dyDescent="0.3">
      <c r="A30" s="34">
        <v>23</v>
      </c>
      <c r="B30" s="39" t="s">
        <v>263</v>
      </c>
      <c r="C30" s="40" t="s">
        <v>298</v>
      </c>
      <c r="D30" s="41" t="s">
        <v>340</v>
      </c>
      <c r="E30" s="31">
        <v>44523</v>
      </c>
      <c r="F30" s="43">
        <v>4505634587</v>
      </c>
      <c r="G30" s="38"/>
    </row>
    <row r="31" spans="1:7" s="12" customFormat="1" ht="43.2" x14ac:dyDescent="0.3">
      <c r="A31" s="34">
        <v>24</v>
      </c>
      <c r="B31" s="39" t="s">
        <v>264</v>
      </c>
      <c r="C31" s="40" t="s">
        <v>299</v>
      </c>
      <c r="D31" s="41" t="s">
        <v>341</v>
      </c>
      <c r="E31" s="31">
        <v>44523</v>
      </c>
      <c r="F31" s="43">
        <v>4050538009</v>
      </c>
      <c r="G31" s="38"/>
    </row>
    <row r="32" spans="1:7" s="12" customFormat="1" x14ac:dyDescent="0.3">
      <c r="A32" s="34">
        <v>25</v>
      </c>
      <c r="B32" s="39" t="s">
        <v>265</v>
      </c>
      <c r="C32" s="40" t="s">
        <v>300</v>
      </c>
      <c r="D32" s="41" t="s">
        <v>342</v>
      </c>
      <c r="E32" s="31">
        <v>44523</v>
      </c>
      <c r="F32" s="43">
        <v>89990434</v>
      </c>
      <c r="G32" s="38"/>
    </row>
    <row r="33" spans="1:7" s="12" customFormat="1" ht="28.8" x14ac:dyDescent="0.3">
      <c r="A33" s="34">
        <v>26</v>
      </c>
      <c r="B33" s="39" t="s">
        <v>266</v>
      </c>
      <c r="C33" s="40" t="s">
        <v>301</v>
      </c>
      <c r="D33" s="41" t="s">
        <v>343</v>
      </c>
      <c r="E33" s="31">
        <v>44524</v>
      </c>
      <c r="F33" s="43">
        <v>2491695367</v>
      </c>
      <c r="G33" s="38"/>
    </row>
    <row r="34" spans="1:7" s="12" customFormat="1" ht="43.2" x14ac:dyDescent="0.3">
      <c r="A34" s="34">
        <v>27</v>
      </c>
      <c r="B34" s="39" t="s">
        <v>267</v>
      </c>
      <c r="C34" s="40" t="s">
        <v>302</v>
      </c>
      <c r="D34" s="41" t="s">
        <v>344</v>
      </c>
      <c r="E34" s="31">
        <v>44524</v>
      </c>
      <c r="F34" s="43">
        <v>2336088794</v>
      </c>
      <c r="G34" s="38"/>
    </row>
    <row r="35" spans="1:7" s="12" customFormat="1" ht="115.2" x14ac:dyDescent="0.3">
      <c r="A35" s="34">
        <v>28</v>
      </c>
      <c r="B35" s="39" t="s">
        <v>268</v>
      </c>
      <c r="C35" s="40" t="s">
        <v>303</v>
      </c>
      <c r="D35" s="41" t="s">
        <v>345</v>
      </c>
      <c r="E35" s="31">
        <v>44524</v>
      </c>
      <c r="F35" s="43" t="s">
        <v>346</v>
      </c>
      <c r="G35" s="38">
        <f>26994000990
+26993716503
+26993820320
+27086194236
+35527195214
+24123738608</f>
        <v>167718665871</v>
      </c>
    </row>
    <row r="36" spans="1:7" s="12" customFormat="1" ht="43.2" x14ac:dyDescent="0.3">
      <c r="A36" s="34">
        <v>29</v>
      </c>
      <c r="B36" s="39" t="s">
        <v>269</v>
      </c>
      <c r="C36" s="40" t="s">
        <v>304</v>
      </c>
      <c r="D36" s="41" t="s">
        <v>347</v>
      </c>
      <c r="E36" s="31">
        <v>44525</v>
      </c>
      <c r="F36" s="43" t="s">
        <v>348</v>
      </c>
      <c r="G36" s="38">
        <f>903172253
+944963152</f>
        <v>1848135405</v>
      </c>
    </row>
    <row r="37" spans="1:7" s="12" customFormat="1" ht="28.8" x14ac:dyDescent="0.3">
      <c r="A37" s="34">
        <v>30</v>
      </c>
      <c r="B37" s="39" t="s">
        <v>270</v>
      </c>
      <c r="C37" s="40" t="s">
        <v>305</v>
      </c>
      <c r="D37" s="41" t="s">
        <v>349</v>
      </c>
      <c r="E37" s="31">
        <v>44525</v>
      </c>
      <c r="F37" s="43">
        <v>1559534718</v>
      </c>
      <c r="G37" s="38"/>
    </row>
    <row r="38" spans="1:7" s="12" customFormat="1" ht="43.2" x14ac:dyDescent="0.3">
      <c r="A38" s="34">
        <v>31</v>
      </c>
      <c r="B38" s="39" t="s">
        <v>271</v>
      </c>
      <c r="C38" s="40" t="s">
        <v>306</v>
      </c>
      <c r="D38" s="41" t="s">
        <v>323</v>
      </c>
      <c r="E38" s="31">
        <v>44526</v>
      </c>
      <c r="F38" s="43">
        <v>1197812940</v>
      </c>
      <c r="G38" s="38"/>
    </row>
    <row r="39" spans="1:7" s="12" customFormat="1" ht="28.8" x14ac:dyDescent="0.3">
      <c r="A39" s="34">
        <v>32</v>
      </c>
      <c r="B39" s="39" t="s">
        <v>272</v>
      </c>
      <c r="C39" s="40" t="s">
        <v>307</v>
      </c>
      <c r="D39" s="41" t="s">
        <v>350</v>
      </c>
      <c r="E39" s="31">
        <v>44529</v>
      </c>
      <c r="F39" s="43">
        <v>808494266</v>
      </c>
      <c r="G39" s="38"/>
    </row>
    <row r="40" spans="1:7" s="12" customFormat="1" ht="28.8" x14ac:dyDescent="0.3">
      <c r="A40" s="34">
        <v>33</v>
      </c>
      <c r="B40" s="39" t="s">
        <v>273</v>
      </c>
      <c r="C40" s="40" t="s">
        <v>308</v>
      </c>
      <c r="D40" s="41" t="s">
        <v>351</v>
      </c>
      <c r="E40" s="31">
        <v>44529</v>
      </c>
      <c r="F40" s="43">
        <v>41188755</v>
      </c>
      <c r="G40" s="38"/>
    </row>
    <row r="41" spans="1:7" s="12" customFormat="1" ht="28.8" x14ac:dyDescent="0.3">
      <c r="A41" s="34">
        <v>34</v>
      </c>
      <c r="B41" s="39" t="s">
        <v>274</v>
      </c>
      <c r="C41" s="40" t="s">
        <v>309</v>
      </c>
      <c r="D41" s="41" t="s">
        <v>352</v>
      </c>
      <c r="E41" s="31">
        <v>44530</v>
      </c>
      <c r="F41" s="43">
        <v>377999730</v>
      </c>
      <c r="G41" s="38"/>
    </row>
    <row r="42" spans="1:7" s="12" customFormat="1" ht="43.2" x14ac:dyDescent="0.3">
      <c r="A42" s="34">
        <v>35</v>
      </c>
      <c r="B42" s="39" t="s">
        <v>275</v>
      </c>
      <c r="C42" s="40" t="s">
        <v>310</v>
      </c>
      <c r="D42" s="41" t="s">
        <v>353</v>
      </c>
      <c r="E42" s="31">
        <v>44530</v>
      </c>
      <c r="F42" s="43">
        <v>21779705484</v>
      </c>
      <c r="G42" s="38"/>
    </row>
    <row r="43" spans="1:7" s="12" customFormat="1" ht="129.6" x14ac:dyDescent="0.3">
      <c r="A43" s="34">
        <v>36</v>
      </c>
      <c r="B43" s="39" t="s">
        <v>276</v>
      </c>
      <c r="C43" s="40" t="s">
        <v>311</v>
      </c>
      <c r="D43" s="41" t="s">
        <v>354</v>
      </c>
      <c r="E43" s="31">
        <v>44530</v>
      </c>
      <c r="F43" s="43" t="s">
        <v>355</v>
      </c>
      <c r="G43" s="38">
        <f>4019058497
+4019058497
+4019058497
+4019058261
+4093508524
+4019058497</f>
        <v>24188800773</v>
      </c>
    </row>
    <row r="44" spans="1:7" s="12" customFormat="1" ht="15" thickBot="1" x14ac:dyDescent="0.35">
      <c r="A44" s="24"/>
      <c r="B44" s="25"/>
      <c r="C44" s="26"/>
      <c r="D44" s="27"/>
      <c r="E44" s="28"/>
      <c r="F44" s="33"/>
    </row>
    <row r="45" spans="1:7" ht="15" thickTop="1" x14ac:dyDescent="0.3"/>
    <row r="46" spans="1:7" x14ac:dyDescent="0.3">
      <c r="C46" s="13" t="s">
        <v>7</v>
      </c>
      <c r="D46" s="14">
        <f>+COUNT(A8:A43)</f>
        <v>36</v>
      </c>
    </row>
    <row r="48" spans="1:7" x14ac:dyDescent="0.3">
      <c r="C48" s="13" t="s">
        <v>8</v>
      </c>
      <c r="D48" s="16">
        <f>SUM(F8:F43)+G43+G36+G35+G24+G18+G17+G15+G12+G13+G9+G8</f>
        <v>993795394273</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4EA-7B3C-44CD-883C-148EC3AFA7DF}">
  <dimension ref="A1:G42"/>
  <sheetViews>
    <sheetView topLeftCell="B24" zoomScale="70" zoomScaleNormal="70" workbookViewId="0">
      <selection activeCell="B8" sqref="B8:G37"/>
    </sheetView>
  </sheetViews>
  <sheetFormatPr baseColWidth="10" defaultRowHeight="14.4" x14ac:dyDescent="0.3"/>
  <cols>
    <col min="1" max="1" width="6.6640625" style="4" customWidth="1"/>
    <col min="2" max="2" width="31.109375" style="5" bestFit="1" customWidth="1"/>
    <col min="3" max="3" width="97" style="15" customWidth="1"/>
    <col min="4" max="4" width="100" style="2" customWidth="1"/>
    <col min="5" max="5" width="23.109375" style="18" customWidth="1"/>
    <col min="6" max="6" width="23.6640625" style="8" customWidth="1"/>
    <col min="7" max="7" width="15.44140625" style="2" bestFit="1" customWidth="1"/>
    <col min="8" max="251" width="11.5546875" style="2"/>
    <col min="252" max="252" width="8.33203125" style="2" customWidth="1"/>
    <col min="253" max="253" width="22.33203125" style="2" customWidth="1"/>
    <col min="254" max="254" width="51.6640625" style="2" customWidth="1"/>
    <col min="255" max="255" width="67.6640625" style="2" customWidth="1"/>
    <col min="256" max="256" width="30.88671875" style="2" customWidth="1"/>
    <col min="257" max="257" width="27.44140625" style="2" customWidth="1"/>
    <col min="258" max="258" width="31.88671875" style="2" customWidth="1"/>
    <col min="259" max="259" width="0" style="2" hidden="1" customWidth="1"/>
    <col min="260" max="260" width="22.33203125" style="2" customWidth="1"/>
    <col min="261" max="261" width="15.44140625" style="2" bestFit="1" customWidth="1"/>
    <col min="262" max="507" width="11.5546875" style="2"/>
    <col min="508" max="508" width="8.33203125" style="2" customWidth="1"/>
    <col min="509" max="509" width="22.33203125" style="2" customWidth="1"/>
    <col min="510" max="510" width="51.6640625" style="2" customWidth="1"/>
    <col min="511" max="511" width="67.6640625" style="2" customWidth="1"/>
    <col min="512" max="512" width="30.88671875" style="2" customWidth="1"/>
    <col min="513" max="513" width="27.44140625" style="2" customWidth="1"/>
    <col min="514" max="514" width="31.88671875" style="2" customWidth="1"/>
    <col min="515" max="515" width="0" style="2" hidden="1" customWidth="1"/>
    <col min="516" max="516" width="22.33203125" style="2" customWidth="1"/>
    <col min="517" max="517" width="15.44140625" style="2" bestFit="1" customWidth="1"/>
    <col min="518" max="763" width="11.5546875" style="2"/>
    <col min="764" max="764" width="8.33203125" style="2" customWidth="1"/>
    <col min="765" max="765" width="22.33203125" style="2" customWidth="1"/>
    <col min="766" max="766" width="51.6640625" style="2" customWidth="1"/>
    <col min="767" max="767" width="67.6640625" style="2" customWidth="1"/>
    <col min="768" max="768" width="30.88671875" style="2" customWidth="1"/>
    <col min="769" max="769" width="27.44140625" style="2" customWidth="1"/>
    <col min="770" max="770" width="31.88671875" style="2" customWidth="1"/>
    <col min="771" max="771" width="0" style="2" hidden="1" customWidth="1"/>
    <col min="772" max="772" width="22.33203125" style="2" customWidth="1"/>
    <col min="773" max="773" width="15.44140625" style="2" bestFit="1" customWidth="1"/>
    <col min="774" max="1019" width="11.5546875" style="2"/>
    <col min="1020" max="1020" width="8.33203125" style="2" customWidth="1"/>
    <col min="1021" max="1021" width="22.33203125" style="2" customWidth="1"/>
    <col min="1022" max="1022" width="51.6640625" style="2" customWidth="1"/>
    <col min="1023" max="1023" width="67.6640625" style="2" customWidth="1"/>
    <col min="1024" max="1024" width="30.88671875" style="2" customWidth="1"/>
    <col min="1025" max="1025" width="27.44140625" style="2" customWidth="1"/>
    <col min="1026" max="1026" width="31.88671875" style="2" customWidth="1"/>
    <col min="1027" max="1027" width="0" style="2" hidden="1" customWidth="1"/>
    <col min="1028" max="1028" width="22.33203125" style="2" customWidth="1"/>
    <col min="1029" max="1029" width="15.44140625" style="2" bestFit="1" customWidth="1"/>
    <col min="1030" max="1275" width="11.5546875" style="2"/>
    <col min="1276" max="1276" width="8.33203125" style="2" customWidth="1"/>
    <col min="1277" max="1277" width="22.33203125" style="2" customWidth="1"/>
    <col min="1278" max="1278" width="51.6640625" style="2" customWidth="1"/>
    <col min="1279" max="1279" width="67.6640625" style="2" customWidth="1"/>
    <col min="1280" max="1280" width="30.88671875" style="2" customWidth="1"/>
    <col min="1281" max="1281" width="27.44140625" style="2" customWidth="1"/>
    <col min="1282" max="1282" width="31.88671875" style="2" customWidth="1"/>
    <col min="1283" max="1283" width="0" style="2" hidden="1" customWidth="1"/>
    <col min="1284" max="1284" width="22.33203125" style="2" customWidth="1"/>
    <col min="1285" max="1285" width="15.44140625" style="2" bestFit="1" customWidth="1"/>
    <col min="1286" max="1531" width="11.5546875" style="2"/>
    <col min="1532" max="1532" width="8.33203125" style="2" customWidth="1"/>
    <col min="1533" max="1533" width="22.33203125" style="2" customWidth="1"/>
    <col min="1534" max="1534" width="51.6640625" style="2" customWidth="1"/>
    <col min="1535" max="1535" width="67.6640625" style="2" customWidth="1"/>
    <col min="1536" max="1536" width="30.88671875" style="2" customWidth="1"/>
    <col min="1537" max="1537" width="27.44140625" style="2" customWidth="1"/>
    <col min="1538" max="1538" width="31.88671875" style="2" customWidth="1"/>
    <col min="1539" max="1539" width="0" style="2" hidden="1" customWidth="1"/>
    <col min="1540" max="1540" width="22.33203125" style="2" customWidth="1"/>
    <col min="1541" max="1541" width="15.44140625" style="2" bestFit="1" customWidth="1"/>
    <col min="1542" max="1787" width="11.5546875" style="2"/>
    <col min="1788" max="1788" width="8.33203125" style="2" customWidth="1"/>
    <col min="1789" max="1789" width="22.33203125" style="2" customWidth="1"/>
    <col min="1790" max="1790" width="51.6640625" style="2" customWidth="1"/>
    <col min="1791" max="1791" width="67.6640625" style="2" customWidth="1"/>
    <col min="1792" max="1792" width="30.88671875" style="2" customWidth="1"/>
    <col min="1793" max="1793" width="27.44140625" style="2" customWidth="1"/>
    <col min="1794" max="1794" width="31.88671875" style="2" customWidth="1"/>
    <col min="1795" max="1795" width="0" style="2" hidden="1" customWidth="1"/>
    <col min="1796" max="1796" width="22.33203125" style="2" customWidth="1"/>
    <col min="1797" max="1797" width="15.44140625" style="2" bestFit="1" customWidth="1"/>
    <col min="1798" max="2043" width="11.5546875" style="2"/>
    <col min="2044" max="2044" width="8.33203125" style="2" customWidth="1"/>
    <col min="2045" max="2045" width="22.33203125" style="2" customWidth="1"/>
    <col min="2046" max="2046" width="51.6640625" style="2" customWidth="1"/>
    <col min="2047" max="2047" width="67.6640625" style="2" customWidth="1"/>
    <col min="2048" max="2048" width="30.88671875" style="2" customWidth="1"/>
    <col min="2049" max="2049" width="27.44140625" style="2" customWidth="1"/>
    <col min="2050" max="2050" width="31.88671875" style="2" customWidth="1"/>
    <col min="2051" max="2051" width="0" style="2" hidden="1" customWidth="1"/>
    <col min="2052" max="2052" width="22.33203125" style="2" customWidth="1"/>
    <col min="2053" max="2053" width="15.44140625" style="2" bestFit="1" customWidth="1"/>
    <col min="2054" max="2299" width="11.5546875" style="2"/>
    <col min="2300" max="2300" width="8.33203125" style="2" customWidth="1"/>
    <col min="2301" max="2301" width="22.33203125" style="2" customWidth="1"/>
    <col min="2302" max="2302" width="51.6640625" style="2" customWidth="1"/>
    <col min="2303" max="2303" width="67.6640625" style="2" customWidth="1"/>
    <col min="2304" max="2304" width="30.88671875" style="2" customWidth="1"/>
    <col min="2305" max="2305" width="27.44140625" style="2" customWidth="1"/>
    <col min="2306" max="2306" width="31.88671875" style="2" customWidth="1"/>
    <col min="2307" max="2307" width="0" style="2" hidden="1" customWidth="1"/>
    <col min="2308" max="2308" width="22.33203125" style="2" customWidth="1"/>
    <col min="2309" max="2309" width="15.44140625" style="2" bestFit="1" customWidth="1"/>
    <col min="2310" max="2555" width="11.5546875" style="2"/>
    <col min="2556" max="2556" width="8.33203125" style="2" customWidth="1"/>
    <col min="2557" max="2557" width="22.33203125" style="2" customWidth="1"/>
    <col min="2558" max="2558" width="51.6640625" style="2" customWidth="1"/>
    <col min="2559" max="2559" width="67.6640625" style="2" customWidth="1"/>
    <col min="2560" max="2560" width="30.88671875" style="2" customWidth="1"/>
    <col min="2561" max="2561" width="27.44140625" style="2" customWidth="1"/>
    <col min="2562" max="2562" width="31.88671875" style="2" customWidth="1"/>
    <col min="2563" max="2563" width="0" style="2" hidden="1" customWidth="1"/>
    <col min="2564" max="2564" width="22.33203125" style="2" customWidth="1"/>
    <col min="2565" max="2565" width="15.44140625" style="2" bestFit="1" customWidth="1"/>
    <col min="2566" max="2811" width="11.5546875" style="2"/>
    <col min="2812" max="2812" width="8.33203125" style="2" customWidth="1"/>
    <col min="2813" max="2813" width="22.33203125" style="2" customWidth="1"/>
    <col min="2814" max="2814" width="51.6640625" style="2" customWidth="1"/>
    <col min="2815" max="2815" width="67.6640625" style="2" customWidth="1"/>
    <col min="2816" max="2816" width="30.88671875" style="2" customWidth="1"/>
    <col min="2817" max="2817" width="27.44140625" style="2" customWidth="1"/>
    <col min="2818" max="2818" width="31.88671875" style="2" customWidth="1"/>
    <col min="2819" max="2819" width="0" style="2" hidden="1" customWidth="1"/>
    <col min="2820" max="2820" width="22.33203125" style="2" customWidth="1"/>
    <col min="2821" max="2821" width="15.44140625" style="2" bestFit="1" customWidth="1"/>
    <col min="2822" max="3067" width="11.5546875" style="2"/>
    <col min="3068" max="3068" width="8.33203125" style="2" customWidth="1"/>
    <col min="3069" max="3069" width="22.33203125" style="2" customWidth="1"/>
    <col min="3070" max="3070" width="51.6640625" style="2" customWidth="1"/>
    <col min="3071" max="3071" width="67.6640625" style="2" customWidth="1"/>
    <col min="3072" max="3072" width="30.88671875" style="2" customWidth="1"/>
    <col min="3073" max="3073" width="27.44140625" style="2" customWidth="1"/>
    <col min="3074" max="3074" width="31.88671875" style="2" customWidth="1"/>
    <col min="3075" max="3075" width="0" style="2" hidden="1" customWidth="1"/>
    <col min="3076" max="3076" width="22.33203125" style="2" customWidth="1"/>
    <col min="3077" max="3077" width="15.44140625" style="2" bestFit="1" customWidth="1"/>
    <col min="3078" max="3323" width="11.5546875" style="2"/>
    <col min="3324" max="3324" width="8.33203125" style="2" customWidth="1"/>
    <col min="3325" max="3325" width="22.33203125" style="2" customWidth="1"/>
    <col min="3326" max="3326" width="51.6640625" style="2" customWidth="1"/>
    <col min="3327" max="3327" width="67.6640625" style="2" customWidth="1"/>
    <col min="3328" max="3328" width="30.88671875" style="2" customWidth="1"/>
    <col min="3329" max="3329" width="27.44140625" style="2" customWidth="1"/>
    <col min="3330" max="3330" width="31.88671875" style="2" customWidth="1"/>
    <col min="3331" max="3331" width="0" style="2" hidden="1" customWidth="1"/>
    <col min="3332" max="3332" width="22.33203125" style="2" customWidth="1"/>
    <col min="3333" max="3333" width="15.44140625" style="2" bestFit="1" customWidth="1"/>
    <col min="3334" max="3579" width="11.5546875" style="2"/>
    <col min="3580" max="3580" width="8.33203125" style="2" customWidth="1"/>
    <col min="3581" max="3581" width="22.33203125" style="2" customWidth="1"/>
    <col min="3582" max="3582" width="51.6640625" style="2" customWidth="1"/>
    <col min="3583" max="3583" width="67.6640625" style="2" customWidth="1"/>
    <col min="3584" max="3584" width="30.88671875" style="2" customWidth="1"/>
    <col min="3585" max="3585" width="27.44140625" style="2" customWidth="1"/>
    <col min="3586" max="3586" width="31.88671875" style="2" customWidth="1"/>
    <col min="3587" max="3587" width="0" style="2" hidden="1" customWidth="1"/>
    <col min="3588" max="3588" width="22.33203125" style="2" customWidth="1"/>
    <col min="3589" max="3589" width="15.44140625" style="2" bestFit="1" customWidth="1"/>
    <col min="3590" max="3835" width="11.5546875" style="2"/>
    <col min="3836" max="3836" width="8.33203125" style="2" customWidth="1"/>
    <col min="3837" max="3837" width="22.33203125" style="2" customWidth="1"/>
    <col min="3838" max="3838" width="51.6640625" style="2" customWidth="1"/>
    <col min="3839" max="3839" width="67.6640625" style="2" customWidth="1"/>
    <col min="3840" max="3840" width="30.88671875" style="2" customWidth="1"/>
    <col min="3841" max="3841" width="27.44140625" style="2" customWidth="1"/>
    <col min="3842" max="3842" width="31.88671875" style="2" customWidth="1"/>
    <col min="3843" max="3843" width="0" style="2" hidden="1" customWidth="1"/>
    <col min="3844" max="3844" width="22.33203125" style="2" customWidth="1"/>
    <col min="3845" max="3845" width="15.44140625" style="2" bestFit="1" customWidth="1"/>
    <col min="3846" max="4091" width="11.5546875" style="2"/>
    <col min="4092" max="4092" width="8.33203125" style="2" customWidth="1"/>
    <col min="4093" max="4093" width="22.33203125" style="2" customWidth="1"/>
    <col min="4094" max="4094" width="51.6640625" style="2" customWidth="1"/>
    <col min="4095" max="4095" width="67.6640625" style="2" customWidth="1"/>
    <col min="4096" max="4096" width="30.88671875" style="2" customWidth="1"/>
    <col min="4097" max="4097" width="27.44140625" style="2" customWidth="1"/>
    <col min="4098" max="4098" width="31.88671875" style="2" customWidth="1"/>
    <col min="4099" max="4099" width="0" style="2" hidden="1" customWidth="1"/>
    <col min="4100" max="4100" width="22.33203125" style="2" customWidth="1"/>
    <col min="4101" max="4101" width="15.44140625" style="2" bestFit="1" customWidth="1"/>
    <col min="4102" max="4347" width="11.5546875" style="2"/>
    <col min="4348" max="4348" width="8.33203125" style="2" customWidth="1"/>
    <col min="4349" max="4349" width="22.33203125" style="2" customWidth="1"/>
    <col min="4350" max="4350" width="51.6640625" style="2" customWidth="1"/>
    <col min="4351" max="4351" width="67.6640625" style="2" customWidth="1"/>
    <col min="4352" max="4352" width="30.88671875" style="2" customWidth="1"/>
    <col min="4353" max="4353" width="27.44140625" style="2" customWidth="1"/>
    <col min="4354" max="4354" width="31.88671875" style="2" customWidth="1"/>
    <col min="4355" max="4355" width="0" style="2" hidden="1" customWidth="1"/>
    <col min="4356" max="4356" width="22.33203125" style="2" customWidth="1"/>
    <col min="4357" max="4357" width="15.44140625" style="2" bestFit="1" customWidth="1"/>
    <col min="4358" max="4603" width="11.5546875" style="2"/>
    <col min="4604" max="4604" width="8.33203125" style="2" customWidth="1"/>
    <col min="4605" max="4605" width="22.33203125" style="2" customWidth="1"/>
    <col min="4606" max="4606" width="51.6640625" style="2" customWidth="1"/>
    <col min="4607" max="4607" width="67.6640625" style="2" customWidth="1"/>
    <col min="4608" max="4608" width="30.88671875" style="2" customWidth="1"/>
    <col min="4609" max="4609" width="27.44140625" style="2" customWidth="1"/>
    <col min="4610" max="4610" width="31.88671875" style="2" customWidth="1"/>
    <col min="4611" max="4611" width="0" style="2" hidden="1" customWidth="1"/>
    <col min="4612" max="4612" width="22.33203125" style="2" customWidth="1"/>
    <col min="4613" max="4613" width="15.44140625" style="2" bestFit="1" customWidth="1"/>
    <col min="4614" max="4859" width="11.5546875" style="2"/>
    <col min="4860" max="4860" width="8.33203125" style="2" customWidth="1"/>
    <col min="4861" max="4861" width="22.33203125" style="2" customWidth="1"/>
    <col min="4862" max="4862" width="51.6640625" style="2" customWidth="1"/>
    <col min="4863" max="4863" width="67.6640625" style="2" customWidth="1"/>
    <col min="4864" max="4864" width="30.88671875" style="2" customWidth="1"/>
    <col min="4865" max="4865" width="27.44140625" style="2" customWidth="1"/>
    <col min="4866" max="4866" width="31.88671875" style="2" customWidth="1"/>
    <col min="4867" max="4867" width="0" style="2" hidden="1" customWidth="1"/>
    <col min="4868" max="4868" width="22.33203125" style="2" customWidth="1"/>
    <col min="4869" max="4869" width="15.44140625" style="2" bestFit="1" customWidth="1"/>
    <col min="4870" max="5115" width="11.5546875" style="2"/>
    <col min="5116" max="5116" width="8.33203125" style="2" customWidth="1"/>
    <col min="5117" max="5117" width="22.33203125" style="2" customWidth="1"/>
    <col min="5118" max="5118" width="51.6640625" style="2" customWidth="1"/>
    <col min="5119" max="5119" width="67.6640625" style="2" customWidth="1"/>
    <col min="5120" max="5120" width="30.88671875" style="2" customWidth="1"/>
    <col min="5121" max="5121" width="27.44140625" style="2" customWidth="1"/>
    <col min="5122" max="5122" width="31.88671875" style="2" customWidth="1"/>
    <col min="5123" max="5123" width="0" style="2" hidden="1" customWidth="1"/>
    <col min="5124" max="5124" width="22.33203125" style="2" customWidth="1"/>
    <col min="5125" max="5125" width="15.44140625" style="2" bestFit="1" customWidth="1"/>
    <col min="5126" max="5371" width="11.5546875" style="2"/>
    <col min="5372" max="5372" width="8.33203125" style="2" customWidth="1"/>
    <col min="5373" max="5373" width="22.33203125" style="2" customWidth="1"/>
    <col min="5374" max="5374" width="51.6640625" style="2" customWidth="1"/>
    <col min="5375" max="5375" width="67.6640625" style="2" customWidth="1"/>
    <col min="5376" max="5376" width="30.88671875" style="2" customWidth="1"/>
    <col min="5377" max="5377" width="27.44140625" style="2" customWidth="1"/>
    <col min="5378" max="5378" width="31.88671875" style="2" customWidth="1"/>
    <col min="5379" max="5379" width="0" style="2" hidden="1" customWidth="1"/>
    <col min="5380" max="5380" width="22.33203125" style="2" customWidth="1"/>
    <col min="5381" max="5381" width="15.44140625" style="2" bestFit="1" customWidth="1"/>
    <col min="5382" max="5627" width="11.5546875" style="2"/>
    <col min="5628" max="5628" width="8.33203125" style="2" customWidth="1"/>
    <col min="5629" max="5629" width="22.33203125" style="2" customWidth="1"/>
    <col min="5630" max="5630" width="51.6640625" style="2" customWidth="1"/>
    <col min="5631" max="5631" width="67.6640625" style="2" customWidth="1"/>
    <col min="5632" max="5632" width="30.88671875" style="2" customWidth="1"/>
    <col min="5633" max="5633" width="27.44140625" style="2" customWidth="1"/>
    <col min="5634" max="5634" width="31.88671875" style="2" customWidth="1"/>
    <col min="5635" max="5635" width="0" style="2" hidden="1" customWidth="1"/>
    <col min="5636" max="5636" width="22.33203125" style="2" customWidth="1"/>
    <col min="5637" max="5637" width="15.44140625" style="2" bestFit="1" customWidth="1"/>
    <col min="5638" max="5883" width="11.5546875" style="2"/>
    <col min="5884" max="5884" width="8.33203125" style="2" customWidth="1"/>
    <col min="5885" max="5885" width="22.33203125" style="2" customWidth="1"/>
    <col min="5886" max="5886" width="51.6640625" style="2" customWidth="1"/>
    <col min="5887" max="5887" width="67.6640625" style="2" customWidth="1"/>
    <col min="5888" max="5888" width="30.88671875" style="2" customWidth="1"/>
    <col min="5889" max="5889" width="27.44140625" style="2" customWidth="1"/>
    <col min="5890" max="5890" width="31.88671875" style="2" customWidth="1"/>
    <col min="5891" max="5891" width="0" style="2" hidden="1" customWidth="1"/>
    <col min="5892" max="5892" width="22.33203125" style="2" customWidth="1"/>
    <col min="5893" max="5893" width="15.44140625" style="2" bestFit="1" customWidth="1"/>
    <col min="5894" max="6139" width="11.5546875" style="2"/>
    <col min="6140" max="6140" width="8.33203125" style="2" customWidth="1"/>
    <col min="6141" max="6141" width="22.33203125" style="2" customWidth="1"/>
    <col min="6142" max="6142" width="51.6640625" style="2" customWidth="1"/>
    <col min="6143" max="6143" width="67.6640625" style="2" customWidth="1"/>
    <col min="6144" max="6144" width="30.88671875" style="2" customWidth="1"/>
    <col min="6145" max="6145" width="27.44140625" style="2" customWidth="1"/>
    <col min="6146" max="6146" width="31.88671875" style="2" customWidth="1"/>
    <col min="6147" max="6147" width="0" style="2" hidden="1" customWidth="1"/>
    <col min="6148" max="6148" width="22.33203125" style="2" customWidth="1"/>
    <col min="6149" max="6149" width="15.44140625" style="2" bestFit="1" customWidth="1"/>
    <col min="6150" max="6395" width="11.5546875" style="2"/>
    <col min="6396" max="6396" width="8.33203125" style="2" customWidth="1"/>
    <col min="6397" max="6397" width="22.33203125" style="2" customWidth="1"/>
    <col min="6398" max="6398" width="51.6640625" style="2" customWidth="1"/>
    <col min="6399" max="6399" width="67.6640625" style="2" customWidth="1"/>
    <col min="6400" max="6400" width="30.88671875" style="2" customWidth="1"/>
    <col min="6401" max="6401" width="27.44140625" style="2" customWidth="1"/>
    <col min="6402" max="6402" width="31.88671875" style="2" customWidth="1"/>
    <col min="6403" max="6403" width="0" style="2" hidden="1" customWidth="1"/>
    <col min="6404" max="6404" width="22.33203125" style="2" customWidth="1"/>
    <col min="6405" max="6405" width="15.44140625" style="2" bestFit="1" customWidth="1"/>
    <col min="6406" max="6651" width="11.5546875" style="2"/>
    <col min="6652" max="6652" width="8.33203125" style="2" customWidth="1"/>
    <col min="6653" max="6653" width="22.33203125" style="2" customWidth="1"/>
    <col min="6654" max="6654" width="51.6640625" style="2" customWidth="1"/>
    <col min="6655" max="6655" width="67.6640625" style="2" customWidth="1"/>
    <col min="6656" max="6656" width="30.88671875" style="2" customWidth="1"/>
    <col min="6657" max="6657" width="27.44140625" style="2" customWidth="1"/>
    <col min="6658" max="6658" width="31.88671875" style="2" customWidth="1"/>
    <col min="6659" max="6659" width="0" style="2" hidden="1" customWidth="1"/>
    <col min="6660" max="6660" width="22.33203125" style="2" customWidth="1"/>
    <col min="6661" max="6661" width="15.44140625" style="2" bestFit="1" customWidth="1"/>
    <col min="6662" max="6907" width="11.5546875" style="2"/>
    <col min="6908" max="6908" width="8.33203125" style="2" customWidth="1"/>
    <col min="6909" max="6909" width="22.33203125" style="2" customWidth="1"/>
    <col min="6910" max="6910" width="51.6640625" style="2" customWidth="1"/>
    <col min="6911" max="6911" width="67.6640625" style="2" customWidth="1"/>
    <col min="6912" max="6912" width="30.88671875" style="2" customWidth="1"/>
    <col min="6913" max="6913" width="27.44140625" style="2" customWidth="1"/>
    <col min="6914" max="6914" width="31.88671875" style="2" customWidth="1"/>
    <col min="6915" max="6915" width="0" style="2" hidden="1" customWidth="1"/>
    <col min="6916" max="6916" width="22.33203125" style="2" customWidth="1"/>
    <col min="6917" max="6917" width="15.44140625" style="2" bestFit="1" customWidth="1"/>
    <col min="6918" max="7163" width="11.5546875" style="2"/>
    <col min="7164" max="7164" width="8.33203125" style="2" customWidth="1"/>
    <col min="7165" max="7165" width="22.33203125" style="2" customWidth="1"/>
    <col min="7166" max="7166" width="51.6640625" style="2" customWidth="1"/>
    <col min="7167" max="7167" width="67.6640625" style="2" customWidth="1"/>
    <col min="7168" max="7168" width="30.88671875" style="2" customWidth="1"/>
    <col min="7169" max="7169" width="27.44140625" style="2" customWidth="1"/>
    <col min="7170" max="7170" width="31.88671875" style="2" customWidth="1"/>
    <col min="7171" max="7171" width="0" style="2" hidden="1" customWidth="1"/>
    <col min="7172" max="7172" width="22.33203125" style="2" customWidth="1"/>
    <col min="7173" max="7173" width="15.44140625" style="2" bestFit="1" customWidth="1"/>
    <col min="7174" max="7419" width="11.5546875" style="2"/>
    <col min="7420" max="7420" width="8.33203125" style="2" customWidth="1"/>
    <col min="7421" max="7421" width="22.33203125" style="2" customWidth="1"/>
    <col min="7422" max="7422" width="51.6640625" style="2" customWidth="1"/>
    <col min="7423" max="7423" width="67.6640625" style="2" customWidth="1"/>
    <col min="7424" max="7424" width="30.88671875" style="2" customWidth="1"/>
    <col min="7425" max="7425" width="27.44140625" style="2" customWidth="1"/>
    <col min="7426" max="7426" width="31.88671875" style="2" customWidth="1"/>
    <col min="7427" max="7427" width="0" style="2" hidden="1" customWidth="1"/>
    <col min="7428" max="7428" width="22.33203125" style="2" customWidth="1"/>
    <col min="7429" max="7429" width="15.44140625" style="2" bestFit="1" customWidth="1"/>
    <col min="7430" max="7675" width="11.5546875" style="2"/>
    <col min="7676" max="7676" width="8.33203125" style="2" customWidth="1"/>
    <col min="7677" max="7677" width="22.33203125" style="2" customWidth="1"/>
    <col min="7678" max="7678" width="51.6640625" style="2" customWidth="1"/>
    <col min="7679" max="7679" width="67.6640625" style="2" customWidth="1"/>
    <col min="7680" max="7680" width="30.88671875" style="2" customWidth="1"/>
    <col min="7681" max="7681" width="27.44140625" style="2" customWidth="1"/>
    <col min="7682" max="7682" width="31.88671875" style="2" customWidth="1"/>
    <col min="7683" max="7683" width="0" style="2" hidden="1" customWidth="1"/>
    <col min="7684" max="7684" width="22.33203125" style="2" customWidth="1"/>
    <col min="7685" max="7685" width="15.44140625" style="2" bestFit="1" customWidth="1"/>
    <col min="7686" max="7931" width="11.5546875" style="2"/>
    <col min="7932" max="7932" width="8.33203125" style="2" customWidth="1"/>
    <col min="7933" max="7933" width="22.33203125" style="2" customWidth="1"/>
    <col min="7934" max="7934" width="51.6640625" style="2" customWidth="1"/>
    <col min="7935" max="7935" width="67.6640625" style="2" customWidth="1"/>
    <col min="7936" max="7936" width="30.88671875" style="2" customWidth="1"/>
    <col min="7937" max="7937" width="27.44140625" style="2" customWidth="1"/>
    <col min="7938" max="7938" width="31.88671875" style="2" customWidth="1"/>
    <col min="7939" max="7939" width="0" style="2" hidden="1" customWidth="1"/>
    <col min="7940" max="7940" width="22.33203125" style="2" customWidth="1"/>
    <col min="7941" max="7941" width="15.44140625" style="2" bestFit="1" customWidth="1"/>
    <col min="7942" max="8187" width="11.5546875" style="2"/>
    <col min="8188" max="8188" width="8.33203125" style="2" customWidth="1"/>
    <col min="8189" max="8189" width="22.33203125" style="2" customWidth="1"/>
    <col min="8190" max="8190" width="51.6640625" style="2" customWidth="1"/>
    <col min="8191" max="8191" width="67.6640625" style="2" customWidth="1"/>
    <col min="8192" max="8192" width="30.88671875" style="2" customWidth="1"/>
    <col min="8193" max="8193" width="27.44140625" style="2" customWidth="1"/>
    <col min="8194" max="8194" width="31.88671875" style="2" customWidth="1"/>
    <col min="8195" max="8195" width="0" style="2" hidden="1" customWidth="1"/>
    <col min="8196" max="8196" width="22.33203125" style="2" customWidth="1"/>
    <col min="8197" max="8197" width="15.44140625" style="2" bestFit="1" customWidth="1"/>
    <col min="8198" max="8443" width="11.5546875" style="2"/>
    <col min="8444" max="8444" width="8.33203125" style="2" customWidth="1"/>
    <col min="8445" max="8445" width="22.33203125" style="2" customWidth="1"/>
    <col min="8446" max="8446" width="51.6640625" style="2" customWidth="1"/>
    <col min="8447" max="8447" width="67.6640625" style="2" customWidth="1"/>
    <col min="8448" max="8448" width="30.88671875" style="2" customWidth="1"/>
    <col min="8449" max="8449" width="27.44140625" style="2" customWidth="1"/>
    <col min="8450" max="8450" width="31.88671875" style="2" customWidth="1"/>
    <col min="8451" max="8451" width="0" style="2" hidden="1" customWidth="1"/>
    <col min="8452" max="8452" width="22.33203125" style="2" customWidth="1"/>
    <col min="8453" max="8453" width="15.44140625" style="2" bestFit="1" customWidth="1"/>
    <col min="8454" max="8699" width="11.5546875" style="2"/>
    <col min="8700" max="8700" width="8.33203125" style="2" customWidth="1"/>
    <col min="8701" max="8701" width="22.33203125" style="2" customWidth="1"/>
    <col min="8702" max="8702" width="51.6640625" style="2" customWidth="1"/>
    <col min="8703" max="8703" width="67.6640625" style="2" customWidth="1"/>
    <col min="8704" max="8704" width="30.88671875" style="2" customWidth="1"/>
    <col min="8705" max="8705" width="27.44140625" style="2" customWidth="1"/>
    <col min="8706" max="8706" width="31.88671875" style="2" customWidth="1"/>
    <col min="8707" max="8707" width="0" style="2" hidden="1" customWidth="1"/>
    <col min="8708" max="8708" width="22.33203125" style="2" customWidth="1"/>
    <col min="8709" max="8709" width="15.44140625" style="2" bestFit="1" customWidth="1"/>
    <col min="8710" max="8955" width="11.5546875" style="2"/>
    <col min="8956" max="8956" width="8.33203125" style="2" customWidth="1"/>
    <col min="8957" max="8957" width="22.33203125" style="2" customWidth="1"/>
    <col min="8958" max="8958" width="51.6640625" style="2" customWidth="1"/>
    <col min="8959" max="8959" width="67.6640625" style="2" customWidth="1"/>
    <col min="8960" max="8960" width="30.88671875" style="2" customWidth="1"/>
    <col min="8961" max="8961" width="27.44140625" style="2" customWidth="1"/>
    <col min="8962" max="8962" width="31.88671875" style="2" customWidth="1"/>
    <col min="8963" max="8963" width="0" style="2" hidden="1" customWidth="1"/>
    <col min="8964" max="8964" width="22.33203125" style="2" customWidth="1"/>
    <col min="8965" max="8965" width="15.44140625" style="2" bestFit="1" customWidth="1"/>
    <col min="8966" max="9211" width="11.5546875" style="2"/>
    <col min="9212" max="9212" width="8.33203125" style="2" customWidth="1"/>
    <col min="9213" max="9213" width="22.33203125" style="2" customWidth="1"/>
    <col min="9214" max="9214" width="51.6640625" style="2" customWidth="1"/>
    <col min="9215" max="9215" width="67.6640625" style="2" customWidth="1"/>
    <col min="9216" max="9216" width="30.88671875" style="2" customWidth="1"/>
    <col min="9217" max="9217" width="27.44140625" style="2" customWidth="1"/>
    <col min="9218" max="9218" width="31.88671875" style="2" customWidth="1"/>
    <col min="9219" max="9219" width="0" style="2" hidden="1" customWidth="1"/>
    <col min="9220" max="9220" width="22.33203125" style="2" customWidth="1"/>
    <col min="9221" max="9221" width="15.44140625" style="2" bestFit="1" customWidth="1"/>
    <col min="9222" max="9467" width="11.5546875" style="2"/>
    <col min="9468" max="9468" width="8.33203125" style="2" customWidth="1"/>
    <col min="9469" max="9469" width="22.33203125" style="2" customWidth="1"/>
    <col min="9470" max="9470" width="51.6640625" style="2" customWidth="1"/>
    <col min="9471" max="9471" width="67.6640625" style="2" customWidth="1"/>
    <col min="9472" max="9472" width="30.88671875" style="2" customWidth="1"/>
    <col min="9473" max="9473" width="27.44140625" style="2" customWidth="1"/>
    <col min="9474" max="9474" width="31.88671875" style="2" customWidth="1"/>
    <col min="9475" max="9475" width="0" style="2" hidden="1" customWidth="1"/>
    <col min="9476" max="9476" width="22.33203125" style="2" customWidth="1"/>
    <col min="9477" max="9477" width="15.44140625" style="2" bestFit="1" customWidth="1"/>
    <col min="9478" max="9723" width="11.5546875" style="2"/>
    <col min="9724" max="9724" width="8.33203125" style="2" customWidth="1"/>
    <col min="9725" max="9725" width="22.33203125" style="2" customWidth="1"/>
    <col min="9726" max="9726" width="51.6640625" style="2" customWidth="1"/>
    <col min="9727" max="9727" width="67.6640625" style="2" customWidth="1"/>
    <col min="9728" max="9728" width="30.88671875" style="2" customWidth="1"/>
    <col min="9729" max="9729" width="27.44140625" style="2" customWidth="1"/>
    <col min="9730" max="9730" width="31.88671875" style="2" customWidth="1"/>
    <col min="9731" max="9731" width="0" style="2" hidden="1" customWidth="1"/>
    <col min="9732" max="9732" width="22.33203125" style="2" customWidth="1"/>
    <col min="9733" max="9733" width="15.44140625" style="2" bestFit="1" customWidth="1"/>
    <col min="9734" max="9979" width="11.5546875" style="2"/>
    <col min="9980" max="9980" width="8.33203125" style="2" customWidth="1"/>
    <col min="9981" max="9981" width="22.33203125" style="2" customWidth="1"/>
    <col min="9982" max="9982" width="51.6640625" style="2" customWidth="1"/>
    <col min="9983" max="9983" width="67.6640625" style="2" customWidth="1"/>
    <col min="9984" max="9984" width="30.88671875" style="2" customWidth="1"/>
    <col min="9985" max="9985" width="27.44140625" style="2" customWidth="1"/>
    <col min="9986" max="9986" width="31.88671875" style="2" customWidth="1"/>
    <col min="9987" max="9987" width="0" style="2" hidden="1" customWidth="1"/>
    <col min="9988" max="9988" width="22.33203125" style="2" customWidth="1"/>
    <col min="9989" max="9989" width="15.44140625" style="2" bestFit="1" customWidth="1"/>
    <col min="9990" max="10235" width="11.5546875" style="2"/>
    <col min="10236" max="10236" width="8.33203125" style="2" customWidth="1"/>
    <col min="10237" max="10237" width="22.33203125" style="2" customWidth="1"/>
    <col min="10238" max="10238" width="51.6640625" style="2" customWidth="1"/>
    <col min="10239" max="10239" width="67.6640625" style="2" customWidth="1"/>
    <col min="10240" max="10240" width="30.88671875" style="2" customWidth="1"/>
    <col min="10241" max="10241" width="27.44140625" style="2" customWidth="1"/>
    <col min="10242" max="10242" width="31.88671875" style="2" customWidth="1"/>
    <col min="10243" max="10243" width="0" style="2" hidden="1" customWidth="1"/>
    <col min="10244" max="10244" width="22.33203125" style="2" customWidth="1"/>
    <col min="10245" max="10245" width="15.44140625" style="2" bestFit="1" customWidth="1"/>
    <col min="10246" max="10491" width="11.5546875" style="2"/>
    <col min="10492" max="10492" width="8.33203125" style="2" customWidth="1"/>
    <col min="10493" max="10493" width="22.33203125" style="2" customWidth="1"/>
    <col min="10494" max="10494" width="51.6640625" style="2" customWidth="1"/>
    <col min="10495" max="10495" width="67.6640625" style="2" customWidth="1"/>
    <col min="10496" max="10496" width="30.88671875" style="2" customWidth="1"/>
    <col min="10497" max="10497" width="27.44140625" style="2" customWidth="1"/>
    <col min="10498" max="10498" width="31.88671875" style="2" customWidth="1"/>
    <col min="10499" max="10499" width="0" style="2" hidden="1" customWidth="1"/>
    <col min="10500" max="10500" width="22.33203125" style="2" customWidth="1"/>
    <col min="10501" max="10501" width="15.44140625" style="2" bestFit="1" customWidth="1"/>
    <col min="10502" max="10747" width="11.5546875" style="2"/>
    <col min="10748" max="10748" width="8.33203125" style="2" customWidth="1"/>
    <col min="10749" max="10749" width="22.33203125" style="2" customWidth="1"/>
    <col min="10750" max="10750" width="51.6640625" style="2" customWidth="1"/>
    <col min="10751" max="10751" width="67.6640625" style="2" customWidth="1"/>
    <col min="10752" max="10752" width="30.88671875" style="2" customWidth="1"/>
    <col min="10753" max="10753" width="27.44140625" style="2" customWidth="1"/>
    <col min="10754" max="10754" width="31.88671875" style="2" customWidth="1"/>
    <col min="10755" max="10755" width="0" style="2" hidden="1" customWidth="1"/>
    <col min="10756" max="10756" width="22.33203125" style="2" customWidth="1"/>
    <col min="10757" max="10757" width="15.44140625" style="2" bestFit="1" customWidth="1"/>
    <col min="10758" max="11003" width="11.5546875" style="2"/>
    <col min="11004" max="11004" width="8.33203125" style="2" customWidth="1"/>
    <col min="11005" max="11005" width="22.33203125" style="2" customWidth="1"/>
    <col min="11006" max="11006" width="51.6640625" style="2" customWidth="1"/>
    <col min="11007" max="11007" width="67.6640625" style="2" customWidth="1"/>
    <col min="11008" max="11008" width="30.88671875" style="2" customWidth="1"/>
    <col min="11009" max="11009" width="27.44140625" style="2" customWidth="1"/>
    <col min="11010" max="11010" width="31.88671875" style="2" customWidth="1"/>
    <col min="11011" max="11011" width="0" style="2" hidden="1" customWidth="1"/>
    <col min="11012" max="11012" width="22.33203125" style="2" customWidth="1"/>
    <col min="11013" max="11013" width="15.44140625" style="2" bestFit="1" customWidth="1"/>
    <col min="11014" max="11259" width="11.5546875" style="2"/>
    <col min="11260" max="11260" width="8.33203125" style="2" customWidth="1"/>
    <col min="11261" max="11261" width="22.33203125" style="2" customWidth="1"/>
    <col min="11262" max="11262" width="51.6640625" style="2" customWidth="1"/>
    <col min="11263" max="11263" width="67.6640625" style="2" customWidth="1"/>
    <col min="11264" max="11264" width="30.88671875" style="2" customWidth="1"/>
    <col min="11265" max="11265" width="27.44140625" style="2" customWidth="1"/>
    <col min="11266" max="11266" width="31.88671875" style="2" customWidth="1"/>
    <col min="11267" max="11267" width="0" style="2" hidden="1" customWidth="1"/>
    <col min="11268" max="11268" width="22.33203125" style="2" customWidth="1"/>
    <col min="11269" max="11269" width="15.44140625" style="2" bestFit="1" customWidth="1"/>
    <col min="11270" max="11515" width="11.5546875" style="2"/>
    <col min="11516" max="11516" width="8.33203125" style="2" customWidth="1"/>
    <col min="11517" max="11517" width="22.33203125" style="2" customWidth="1"/>
    <col min="11518" max="11518" width="51.6640625" style="2" customWidth="1"/>
    <col min="11519" max="11519" width="67.6640625" style="2" customWidth="1"/>
    <col min="11520" max="11520" width="30.88671875" style="2" customWidth="1"/>
    <col min="11521" max="11521" width="27.44140625" style="2" customWidth="1"/>
    <col min="11522" max="11522" width="31.88671875" style="2" customWidth="1"/>
    <col min="11523" max="11523" width="0" style="2" hidden="1" customWidth="1"/>
    <col min="11524" max="11524" width="22.33203125" style="2" customWidth="1"/>
    <col min="11525" max="11525" width="15.44140625" style="2" bestFit="1" customWidth="1"/>
    <col min="11526" max="11771" width="11.5546875" style="2"/>
    <col min="11772" max="11772" width="8.33203125" style="2" customWidth="1"/>
    <col min="11773" max="11773" width="22.33203125" style="2" customWidth="1"/>
    <col min="11774" max="11774" width="51.6640625" style="2" customWidth="1"/>
    <col min="11775" max="11775" width="67.6640625" style="2" customWidth="1"/>
    <col min="11776" max="11776" width="30.88671875" style="2" customWidth="1"/>
    <col min="11777" max="11777" width="27.44140625" style="2" customWidth="1"/>
    <col min="11778" max="11778" width="31.88671875" style="2" customWidth="1"/>
    <col min="11779" max="11779" width="0" style="2" hidden="1" customWidth="1"/>
    <col min="11780" max="11780" width="22.33203125" style="2" customWidth="1"/>
    <col min="11781" max="11781" width="15.44140625" style="2" bestFit="1" customWidth="1"/>
    <col min="11782" max="12027" width="11.5546875" style="2"/>
    <col min="12028" max="12028" width="8.33203125" style="2" customWidth="1"/>
    <col min="12029" max="12029" width="22.33203125" style="2" customWidth="1"/>
    <col min="12030" max="12030" width="51.6640625" style="2" customWidth="1"/>
    <col min="12031" max="12031" width="67.6640625" style="2" customWidth="1"/>
    <col min="12032" max="12032" width="30.88671875" style="2" customWidth="1"/>
    <col min="12033" max="12033" width="27.44140625" style="2" customWidth="1"/>
    <col min="12034" max="12034" width="31.88671875" style="2" customWidth="1"/>
    <col min="12035" max="12035" width="0" style="2" hidden="1" customWidth="1"/>
    <col min="12036" max="12036" width="22.33203125" style="2" customWidth="1"/>
    <col min="12037" max="12037" width="15.44140625" style="2" bestFit="1" customWidth="1"/>
    <col min="12038" max="12283" width="11.5546875" style="2"/>
    <col min="12284" max="12284" width="8.33203125" style="2" customWidth="1"/>
    <col min="12285" max="12285" width="22.33203125" style="2" customWidth="1"/>
    <col min="12286" max="12286" width="51.6640625" style="2" customWidth="1"/>
    <col min="12287" max="12287" width="67.6640625" style="2" customWidth="1"/>
    <col min="12288" max="12288" width="30.88671875" style="2" customWidth="1"/>
    <col min="12289" max="12289" width="27.44140625" style="2" customWidth="1"/>
    <col min="12290" max="12290" width="31.88671875" style="2" customWidth="1"/>
    <col min="12291" max="12291" width="0" style="2" hidden="1" customWidth="1"/>
    <col min="12292" max="12292" width="22.33203125" style="2" customWidth="1"/>
    <col min="12293" max="12293" width="15.44140625" style="2" bestFit="1" customWidth="1"/>
    <col min="12294" max="12539" width="11.5546875" style="2"/>
    <col min="12540" max="12540" width="8.33203125" style="2" customWidth="1"/>
    <col min="12541" max="12541" width="22.33203125" style="2" customWidth="1"/>
    <col min="12542" max="12542" width="51.6640625" style="2" customWidth="1"/>
    <col min="12543" max="12543" width="67.6640625" style="2" customWidth="1"/>
    <col min="12544" max="12544" width="30.88671875" style="2" customWidth="1"/>
    <col min="12545" max="12545" width="27.44140625" style="2" customWidth="1"/>
    <col min="12546" max="12546" width="31.88671875" style="2" customWidth="1"/>
    <col min="12547" max="12547" width="0" style="2" hidden="1" customWidth="1"/>
    <col min="12548" max="12548" width="22.33203125" style="2" customWidth="1"/>
    <col min="12549" max="12549" width="15.44140625" style="2" bestFit="1" customWidth="1"/>
    <col min="12550" max="12795" width="11.5546875" style="2"/>
    <col min="12796" max="12796" width="8.33203125" style="2" customWidth="1"/>
    <col min="12797" max="12797" width="22.33203125" style="2" customWidth="1"/>
    <col min="12798" max="12798" width="51.6640625" style="2" customWidth="1"/>
    <col min="12799" max="12799" width="67.6640625" style="2" customWidth="1"/>
    <col min="12800" max="12800" width="30.88671875" style="2" customWidth="1"/>
    <col min="12801" max="12801" width="27.44140625" style="2" customWidth="1"/>
    <col min="12802" max="12802" width="31.88671875" style="2" customWidth="1"/>
    <col min="12803" max="12803" width="0" style="2" hidden="1" customWidth="1"/>
    <col min="12804" max="12804" width="22.33203125" style="2" customWidth="1"/>
    <col min="12805" max="12805" width="15.44140625" style="2" bestFit="1" customWidth="1"/>
    <col min="12806" max="13051" width="11.5546875" style="2"/>
    <col min="13052" max="13052" width="8.33203125" style="2" customWidth="1"/>
    <col min="13053" max="13053" width="22.33203125" style="2" customWidth="1"/>
    <col min="13054" max="13054" width="51.6640625" style="2" customWidth="1"/>
    <col min="13055" max="13055" width="67.6640625" style="2" customWidth="1"/>
    <col min="13056" max="13056" width="30.88671875" style="2" customWidth="1"/>
    <col min="13057" max="13057" width="27.44140625" style="2" customWidth="1"/>
    <col min="13058" max="13058" width="31.88671875" style="2" customWidth="1"/>
    <col min="13059" max="13059" width="0" style="2" hidden="1" customWidth="1"/>
    <col min="13060" max="13060" width="22.33203125" style="2" customWidth="1"/>
    <col min="13061" max="13061" width="15.44140625" style="2" bestFit="1" customWidth="1"/>
    <col min="13062" max="13307" width="11.5546875" style="2"/>
    <col min="13308" max="13308" width="8.33203125" style="2" customWidth="1"/>
    <col min="13309" max="13309" width="22.33203125" style="2" customWidth="1"/>
    <col min="13310" max="13310" width="51.6640625" style="2" customWidth="1"/>
    <col min="13311" max="13311" width="67.6640625" style="2" customWidth="1"/>
    <col min="13312" max="13312" width="30.88671875" style="2" customWidth="1"/>
    <col min="13313" max="13313" width="27.44140625" style="2" customWidth="1"/>
    <col min="13314" max="13314" width="31.88671875" style="2" customWidth="1"/>
    <col min="13315" max="13315" width="0" style="2" hidden="1" customWidth="1"/>
    <col min="13316" max="13316" width="22.33203125" style="2" customWidth="1"/>
    <col min="13317" max="13317" width="15.44140625" style="2" bestFit="1" customWidth="1"/>
    <col min="13318" max="13563" width="11.5546875" style="2"/>
    <col min="13564" max="13564" width="8.33203125" style="2" customWidth="1"/>
    <col min="13565" max="13565" width="22.33203125" style="2" customWidth="1"/>
    <col min="13566" max="13566" width="51.6640625" style="2" customWidth="1"/>
    <col min="13567" max="13567" width="67.6640625" style="2" customWidth="1"/>
    <col min="13568" max="13568" width="30.88671875" style="2" customWidth="1"/>
    <col min="13569" max="13569" width="27.44140625" style="2" customWidth="1"/>
    <col min="13570" max="13570" width="31.88671875" style="2" customWidth="1"/>
    <col min="13571" max="13571" width="0" style="2" hidden="1" customWidth="1"/>
    <col min="13572" max="13572" width="22.33203125" style="2" customWidth="1"/>
    <col min="13573" max="13573" width="15.44140625" style="2" bestFit="1" customWidth="1"/>
    <col min="13574" max="13819" width="11.5546875" style="2"/>
    <col min="13820" max="13820" width="8.33203125" style="2" customWidth="1"/>
    <col min="13821" max="13821" width="22.33203125" style="2" customWidth="1"/>
    <col min="13822" max="13822" width="51.6640625" style="2" customWidth="1"/>
    <col min="13823" max="13823" width="67.6640625" style="2" customWidth="1"/>
    <col min="13824" max="13824" width="30.88671875" style="2" customWidth="1"/>
    <col min="13825" max="13825" width="27.44140625" style="2" customWidth="1"/>
    <col min="13826" max="13826" width="31.88671875" style="2" customWidth="1"/>
    <col min="13827" max="13827" width="0" style="2" hidden="1" customWidth="1"/>
    <col min="13828" max="13828" width="22.33203125" style="2" customWidth="1"/>
    <col min="13829" max="13829" width="15.44140625" style="2" bestFit="1" customWidth="1"/>
    <col min="13830" max="14075" width="11.5546875" style="2"/>
    <col min="14076" max="14076" width="8.33203125" style="2" customWidth="1"/>
    <col min="14077" max="14077" width="22.33203125" style="2" customWidth="1"/>
    <col min="14078" max="14078" width="51.6640625" style="2" customWidth="1"/>
    <col min="14079" max="14079" width="67.6640625" style="2" customWidth="1"/>
    <col min="14080" max="14080" width="30.88671875" style="2" customWidth="1"/>
    <col min="14081" max="14081" width="27.44140625" style="2" customWidth="1"/>
    <col min="14082" max="14082" width="31.88671875" style="2" customWidth="1"/>
    <col min="14083" max="14083" width="0" style="2" hidden="1" customWidth="1"/>
    <col min="14084" max="14084" width="22.33203125" style="2" customWidth="1"/>
    <col min="14085" max="14085" width="15.44140625" style="2" bestFit="1" customWidth="1"/>
    <col min="14086" max="14331" width="11.5546875" style="2"/>
    <col min="14332" max="14332" width="8.33203125" style="2" customWidth="1"/>
    <col min="14333" max="14333" width="22.33203125" style="2" customWidth="1"/>
    <col min="14334" max="14334" width="51.6640625" style="2" customWidth="1"/>
    <col min="14335" max="14335" width="67.6640625" style="2" customWidth="1"/>
    <col min="14336" max="14336" width="30.88671875" style="2" customWidth="1"/>
    <col min="14337" max="14337" width="27.44140625" style="2" customWidth="1"/>
    <col min="14338" max="14338" width="31.88671875" style="2" customWidth="1"/>
    <col min="14339" max="14339" width="0" style="2" hidden="1" customWidth="1"/>
    <col min="14340" max="14340" width="22.33203125" style="2" customWidth="1"/>
    <col min="14341" max="14341" width="15.44140625" style="2" bestFit="1" customWidth="1"/>
    <col min="14342" max="14587" width="11.5546875" style="2"/>
    <col min="14588" max="14588" width="8.33203125" style="2" customWidth="1"/>
    <col min="14589" max="14589" width="22.33203125" style="2" customWidth="1"/>
    <col min="14590" max="14590" width="51.6640625" style="2" customWidth="1"/>
    <col min="14591" max="14591" width="67.6640625" style="2" customWidth="1"/>
    <col min="14592" max="14592" width="30.88671875" style="2" customWidth="1"/>
    <col min="14593" max="14593" width="27.44140625" style="2" customWidth="1"/>
    <col min="14594" max="14594" width="31.88671875" style="2" customWidth="1"/>
    <col min="14595" max="14595" width="0" style="2" hidden="1" customWidth="1"/>
    <col min="14596" max="14596" width="22.33203125" style="2" customWidth="1"/>
    <col min="14597" max="14597" width="15.44140625" style="2" bestFit="1" customWidth="1"/>
    <col min="14598" max="14843" width="11.5546875" style="2"/>
    <col min="14844" max="14844" width="8.33203125" style="2" customWidth="1"/>
    <col min="14845" max="14845" width="22.33203125" style="2" customWidth="1"/>
    <col min="14846" max="14846" width="51.6640625" style="2" customWidth="1"/>
    <col min="14847" max="14847" width="67.6640625" style="2" customWidth="1"/>
    <col min="14848" max="14848" width="30.88671875" style="2" customWidth="1"/>
    <col min="14849" max="14849" width="27.44140625" style="2" customWidth="1"/>
    <col min="14850" max="14850" width="31.88671875" style="2" customWidth="1"/>
    <col min="14851" max="14851" width="0" style="2" hidden="1" customWidth="1"/>
    <col min="14852" max="14852" width="22.33203125" style="2" customWidth="1"/>
    <col min="14853" max="14853" width="15.44140625" style="2" bestFit="1" customWidth="1"/>
    <col min="14854" max="15099" width="11.5546875" style="2"/>
    <col min="15100" max="15100" width="8.33203125" style="2" customWidth="1"/>
    <col min="15101" max="15101" width="22.33203125" style="2" customWidth="1"/>
    <col min="15102" max="15102" width="51.6640625" style="2" customWidth="1"/>
    <col min="15103" max="15103" width="67.6640625" style="2" customWidth="1"/>
    <col min="15104" max="15104" width="30.88671875" style="2" customWidth="1"/>
    <col min="15105" max="15105" width="27.44140625" style="2" customWidth="1"/>
    <col min="15106" max="15106" width="31.88671875" style="2" customWidth="1"/>
    <col min="15107" max="15107" width="0" style="2" hidden="1" customWidth="1"/>
    <col min="15108" max="15108" width="22.33203125" style="2" customWidth="1"/>
    <col min="15109" max="15109" width="15.44140625" style="2" bestFit="1" customWidth="1"/>
    <col min="15110" max="15355" width="11.5546875" style="2"/>
    <col min="15356" max="15356" width="8.33203125" style="2" customWidth="1"/>
    <col min="15357" max="15357" width="22.33203125" style="2" customWidth="1"/>
    <col min="15358" max="15358" width="51.6640625" style="2" customWidth="1"/>
    <col min="15359" max="15359" width="67.6640625" style="2" customWidth="1"/>
    <col min="15360" max="15360" width="30.88671875" style="2" customWidth="1"/>
    <col min="15361" max="15361" width="27.44140625" style="2" customWidth="1"/>
    <col min="15362" max="15362" width="31.88671875" style="2" customWidth="1"/>
    <col min="15363" max="15363" width="0" style="2" hidden="1" customWidth="1"/>
    <col min="15364" max="15364" width="22.33203125" style="2" customWidth="1"/>
    <col min="15365" max="15365" width="15.44140625" style="2" bestFit="1" customWidth="1"/>
    <col min="15366" max="15611" width="11.5546875" style="2"/>
    <col min="15612" max="15612" width="8.33203125" style="2" customWidth="1"/>
    <col min="15613" max="15613" width="22.33203125" style="2" customWidth="1"/>
    <col min="15614" max="15614" width="51.6640625" style="2" customWidth="1"/>
    <col min="15615" max="15615" width="67.6640625" style="2" customWidth="1"/>
    <col min="15616" max="15616" width="30.88671875" style="2" customWidth="1"/>
    <col min="15617" max="15617" width="27.44140625" style="2" customWidth="1"/>
    <col min="15618" max="15618" width="31.88671875" style="2" customWidth="1"/>
    <col min="15619" max="15619" width="0" style="2" hidden="1" customWidth="1"/>
    <col min="15620" max="15620" width="22.33203125" style="2" customWidth="1"/>
    <col min="15621" max="15621" width="15.44140625" style="2" bestFit="1" customWidth="1"/>
    <col min="15622" max="15867" width="11.5546875" style="2"/>
    <col min="15868" max="15868" width="8.33203125" style="2" customWidth="1"/>
    <col min="15869" max="15869" width="22.33203125" style="2" customWidth="1"/>
    <col min="15870" max="15870" width="51.6640625" style="2" customWidth="1"/>
    <col min="15871" max="15871" width="67.6640625" style="2" customWidth="1"/>
    <col min="15872" max="15872" width="30.88671875" style="2" customWidth="1"/>
    <col min="15873" max="15873" width="27.44140625" style="2" customWidth="1"/>
    <col min="15874" max="15874" width="31.88671875" style="2" customWidth="1"/>
    <col min="15875" max="15875" width="0" style="2" hidden="1" customWidth="1"/>
    <col min="15876" max="15876" width="22.33203125" style="2" customWidth="1"/>
    <col min="15877" max="15877" width="15.44140625" style="2" bestFit="1" customWidth="1"/>
    <col min="15878" max="16123" width="11.5546875" style="2"/>
    <col min="16124" max="16124" width="8.33203125" style="2" customWidth="1"/>
    <col min="16125" max="16125" width="22.33203125" style="2" customWidth="1"/>
    <col min="16126" max="16126" width="51.6640625" style="2" customWidth="1"/>
    <col min="16127" max="16127" width="67.6640625" style="2" customWidth="1"/>
    <col min="16128" max="16128" width="30.88671875" style="2" customWidth="1"/>
    <col min="16129" max="16129" width="27.44140625" style="2" customWidth="1"/>
    <col min="16130" max="16130" width="31.88671875" style="2" customWidth="1"/>
    <col min="16131" max="16131" width="0" style="2" hidden="1" customWidth="1"/>
    <col min="16132" max="16132" width="22.33203125" style="2" customWidth="1"/>
    <col min="16133" max="16133" width="15.44140625" style="2" bestFit="1" customWidth="1"/>
    <col min="16134" max="16384" width="11.5546875" style="2"/>
  </cols>
  <sheetData>
    <row r="1" spans="1:7" x14ac:dyDescent="0.3">
      <c r="A1" s="1" t="s">
        <v>0</v>
      </c>
      <c r="B1" s="1"/>
      <c r="C1" s="1"/>
      <c r="D1" s="1"/>
      <c r="E1" s="17"/>
      <c r="F1" s="1"/>
    </row>
    <row r="2" spans="1:7" x14ac:dyDescent="0.3">
      <c r="A2" s="1" t="s">
        <v>9</v>
      </c>
      <c r="B2" s="1"/>
      <c r="C2" s="1"/>
      <c r="D2" s="1"/>
      <c r="E2" s="17"/>
      <c r="F2" s="1"/>
    </row>
    <row r="3" spans="1:7" x14ac:dyDescent="0.3">
      <c r="A3" s="3" t="s">
        <v>360</v>
      </c>
      <c r="B3" s="3"/>
      <c r="C3" s="3"/>
      <c r="D3" s="3"/>
      <c r="E3" s="17"/>
      <c r="F3" s="3"/>
    </row>
    <row r="4" spans="1:7" x14ac:dyDescent="0.3">
      <c r="A4" s="3" t="s">
        <v>14</v>
      </c>
      <c r="B4" s="3"/>
      <c r="C4" s="3"/>
      <c r="D4" s="3"/>
      <c r="E4" s="17"/>
      <c r="F4" s="3"/>
    </row>
    <row r="5" spans="1:7" x14ac:dyDescent="0.3">
      <c r="C5" s="6"/>
      <c r="D5" s="7"/>
    </row>
    <row r="6" spans="1:7" s="11" customFormat="1" ht="15" thickBot="1" x14ac:dyDescent="0.35">
      <c r="A6" s="9"/>
      <c r="B6" s="9"/>
      <c r="C6" s="9"/>
      <c r="D6" s="9"/>
      <c r="E6" s="19"/>
      <c r="F6" s="10"/>
    </row>
    <row r="7" spans="1:7" s="11" customFormat="1" ht="36" customHeight="1" thickTop="1" x14ac:dyDescent="0.3">
      <c r="A7" s="20" t="s">
        <v>2</v>
      </c>
      <c r="B7" s="21" t="s">
        <v>3</v>
      </c>
      <c r="C7" s="21" t="s">
        <v>4</v>
      </c>
      <c r="D7" s="21" t="s">
        <v>5</v>
      </c>
      <c r="E7" s="32" t="s">
        <v>10</v>
      </c>
      <c r="F7" s="22" t="s">
        <v>6</v>
      </c>
    </row>
    <row r="8" spans="1:7" s="12" customFormat="1" ht="43.2" x14ac:dyDescent="0.3">
      <c r="A8" s="34">
        <v>1</v>
      </c>
      <c r="B8" s="29" t="s">
        <v>361</v>
      </c>
      <c r="C8" s="30" t="s">
        <v>391</v>
      </c>
      <c r="D8" s="36" t="s">
        <v>421</v>
      </c>
      <c r="E8" s="31">
        <v>44531</v>
      </c>
      <c r="F8" s="44">
        <v>1121448192</v>
      </c>
      <c r="G8" s="38"/>
    </row>
    <row r="9" spans="1:7" s="12" customFormat="1" ht="28.8" x14ac:dyDescent="0.3">
      <c r="A9" s="34">
        <v>2</v>
      </c>
      <c r="B9" s="29" t="s">
        <v>362</v>
      </c>
      <c r="C9" s="30" t="s">
        <v>392</v>
      </c>
      <c r="D9" s="36" t="s">
        <v>422</v>
      </c>
      <c r="E9" s="31">
        <v>44531</v>
      </c>
      <c r="F9" s="44">
        <v>8671956073</v>
      </c>
      <c r="G9" s="38"/>
    </row>
    <row r="10" spans="1:7" s="12" customFormat="1" ht="43.2" x14ac:dyDescent="0.3">
      <c r="A10" s="34">
        <v>3</v>
      </c>
      <c r="B10" s="39" t="s">
        <v>363</v>
      </c>
      <c r="C10" s="40" t="s">
        <v>393</v>
      </c>
      <c r="D10" s="36" t="s">
        <v>423</v>
      </c>
      <c r="E10" s="31">
        <v>44532</v>
      </c>
      <c r="F10" s="44">
        <v>2315015995</v>
      </c>
      <c r="G10" s="38"/>
    </row>
    <row r="11" spans="1:7" s="12" customFormat="1" ht="43.2" x14ac:dyDescent="0.3">
      <c r="A11" s="34">
        <v>4</v>
      </c>
      <c r="B11" s="39" t="s">
        <v>364</v>
      </c>
      <c r="C11" s="40" t="s">
        <v>394</v>
      </c>
      <c r="D11" s="36" t="s">
        <v>424</v>
      </c>
      <c r="E11" s="31">
        <v>44533</v>
      </c>
      <c r="F11" s="44">
        <v>3778718980</v>
      </c>
      <c r="G11" s="38"/>
    </row>
    <row r="12" spans="1:7" s="12" customFormat="1" ht="43.2" x14ac:dyDescent="0.3">
      <c r="A12" s="34">
        <v>5</v>
      </c>
      <c r="B12" s="39" t="s">
        <v>365</v>
      </c>
      <c r="C12" s="40" t="s">
        <v>395</v>
      </c>
      <c r="D12" s="36" t="s">
        <v>425</v>
      </c>
      <c r="E12" s="31">
        <v>44533</v>
      </c>
      <c r="F12" s="44">
        <v>24971399146</v>
      </c>
      <c r="G12" s="38"/>
    </row>
    <row r="13" spans="1:7" s="12" customFormat="1" ht="28.8" x14ac:dyDescent="0.3">
      <c r="A13" s="34">
        <v>6</v>
      </c>
      <c r="B13" s="39" t="s">
        <v>366</v>
      </c>
      <c r="C13" s="40" t="s">
        <v>396</v>
      </c>
      <c r="D13" s="36" t="s">
        <v>426</v>
      </c>
      <c r="E13" s="31">
        <v>44533</v>
      </c>
      <c r="F13" s="44">
        <v>39108607766</v>
      </c>
      <c r="G13" s="38"/>
    </row>
    <row r="14" spans="1:7" s="12" customFormat="1" ht="43.2" x14ac:dyDescent="0.3">
      <c r="A14" s="34">
        <v>7</v>
      </c>
      <c r="B14" s="39" t="s">
        <v>367</v>
      </c>
      <c r="C14" s="40" t="s">
        <v>397</v>
      </c>
      <c r="D14" s="36" t="s">
        <v>427</v>
      </c>
      <c r="E14" s="31">
        <v>44536</v>
      </c>
      <c r="F14" s="44">
        <v>2668942515</v>
      </c>
      <c r="G14" s="38"/>
    </row>
    <row r="15" spans="1:7" s="12" customFormat="1" ht="43.2" x14ac:dyDescent="0.3">
      <c r="A15" s="34">
        <v>8</v>
      </c>
      <c r="B15" s="39" t="s">
        <v>368</v>
      </c>
      <c r="C15" s="40" t="s">
        <v>398</v>
      </c>
      <c r="D15" s="36" t="s">
        <v>167</v>
      </c>
      <c r="E15" s="31">
        <v>44536</v>
      </c>
      <c r="F15" s="44">
        <v>1258174926</v>
      </c>
      <c r="G15" s="38"/>
    </row>
    <row r="16" spans="1:7" s="12" customFormat="1" ht="28.8" x14ac:dyDescent="0.3">
      <c r="A16" s="34">
        <v>9</v>
      </c>
      <c r="B16" s="39" t="s">
        <v>369</v>
      </c>
      <c r="C16" s="40" t="s">
        <v>399</v>
      </c>
      <c r="D16" s="36" t="s">
        <v>428</v>
      </c>
      <c r="E16" s="31">
        <v>44536</v>
      </c>
      <c r="F16" s="44">
        <v>4342828162</v>
      </c>
      <c r="G16" s="38"/>
    </row>
    <row r="17" spans="1:7" s="12" customFormat="1" ht="28.8" x14ac:dyDescent="0.3">
      <c r="A17" s="34">
        <v>10</v>
      </c>
      <c r="B17" s="39" t="s">
        <v>370</v>
      </c>
      <c r="C17" s="40" t="s">
        <v>400</v>
      </c>
      <c r="D17" s="36" t="s">
        <v>429</v>
      </c>
      <c r="E17" s="31">
        <v>44536</v>
      </c>
      <c r="F17" s="44">
        <v>13039951981</v>
      </c>
      <c r="G17" s="38"/>
    </row>
    <row r="18" spans="1:7" s="12" customFormat="1" ht="43.2" x14ac:dyDescent="0.3">
      <c r="A18" s="34">
        <v>11</v>
      </c>
      <c r="B18" s="39" t="s">
        <v>371</v>
      </c>
      <c r="C18" s="40" t="s">
        <v>401</v>
      </c>
      <c r="D18" s="36" t="s">
        <v>430</v>
      </c>
      <c r="E18" s="31">
        <v>44537</v>
      </c>
      <c r="F18" s="44">
        <v>1337085929</v>
      </c>
      <c r="G18" s="38"/>
    </row>
    <row r="19" spans="1:7" s="12" customFormat="1" ht="43.2" x14ac:dyDescent="0.3">
      <c r="A19" s="34">
        <v>12</v>
      </c>
      <c r="B19" s="39" t="s">
        <v>372</v>
      </c>
      <c r="C19" s="40" t="s">
        <v>402</v>
      </c>
      <c r="D19" s="36" t="s">
        <v>431</v>
      </c>
      <c r="E19" s="31">
        <v>44537</v>
      </c>
      <c r="F19" s="44" t="s">
        <v>432</v>
      </c>
      <c r="G19" s="38">
        <f>31015475707
+30477432487</f>
        <v>61492908194</v>
      </c>
    </row>
    <row r="20" spans="1:7" s="12" customFormat="1" ht="57.6" x14ac:dyDescent="0.3">
      <c r="A20" s="34">
        <v>13</v>
      </c>
      <c r="B20" s="39" t="s">
        <v>373</v>
      </c>
      <c r="C20" s="40" t="s">
        <v>403</v>
      </c>
      <c r="D20" s="36" t="s">
        <v>433</v>
      </c>
      <c r="E20" s="31">
        <v>44539</v>
      </c>
      <c r="F20" s="44" t="s">
        <v>434</v>
      </c>
      <c r="G20" s="38">
        <f>4536073658
+3170136913</f>
        <v>7706210571</v>
      </c>
    </row>
    <row r="21" spans="1:7" s="12" customFormat="1" ht="43.2" x14ac:dyDescent="0.3">
      <c r="A21" s="34">
        <v>14</v>
      </c>
      <c r="B21" s="39" t="s">
        <v>374</v>
      </c>
      <c r="C21" s="40" t="s">
        <v>404</v>
      </c>
      <c r="D21" s="36" t="s">
        <v>435</v>
      </c>
      <c r="E21" s="31">
        <v>44539</v>
      </c>
      <c r="F21" s="44">
        <v>89451786</v>
      </c>
      <c r="G21" s="38"/>
    </row>
    <row r="22" spans="1:7" s="12" customFormat="1" ht="28.8" x14ac:dyDescent="0.3">
      <c r="A22" s="34">
        <v>15</v>
      </c>
      <c r="B22" s="39" t="s">
        <v>375</v>
      </c>
      <c r="C22" s="40" t="s">
        <v>405</v>
      </c>
      <c r="D22" s="36" t="s">
        <v>436</v>
      </c>
      <c r="E22" s="31">
        <v>44540</v>
      </c>
      <c r="F22" s="44">
        <v>1574620151</v>
      </c>
      <c r="G22" s="38"/>
    </row>
    <row r="23" spans="1:7" s="12" customFormat="1" ht="28.8" x14ac:dyDescent="0.3">
      <c r="A23" s="34">
        <v>16</v>
      </c>
      <c r="B23" s="39" t="s">
        <v>376</v>
      </c>
      <c r="C23" s="40" t="s">
        <v>406</v>
      </c>
      <c r="D23" s="36" t="s">
        <v>437</v>
      </c>
      <c r="E23" s="31">
        <v>44540</v>
      </c>
      <c r="F23" s="44">
        <v>62056249725</v>
      </c>
      <c r="G23" s="38"/>
    </row>
    <row r="24" spans="1:7" s="12" customFormat="1" ht="28.8" x14ac:dyDescent="0.3">
      <c r="A24" s="34">
        <v>17</v>
      </c>
      <c r="B24" s="39" t="s">
        <v>377</v>
      </c>
      <c r="C24" s="40" t="s">
        <v>407</v>
      </c>
      <c r="D24" s="36" t="s">
        <v>438</v>
      </c>
      <c r="E24" s="31">
        <v>44544</v>
      </c>
      <c r="F24" s="44">
        <v>5036810461</v>
      </c>
      <c r="G24" s="38"/>
    </row>
    <row r="25" spans="1:7" s="12" customFormat="1" ht="43.2" x14ac:dyDescent="0.3">
      <c r="A25" s="34">
        <v>18</v>
      </c>
      <c r="B25" s="39" t="s">
        <v>378</v>
      </c>
      <c r="C25" s="40" t="s">
        <v>408</v>
      </c>
      <c r="D25" s="36" t="s">
        <v>439</v>
      </c>
      <c r="E25" s="31">
        <v>44544</v>
      </c>
      <c r="F25" s="44">
        <v>4724070502</v>
      </c>
      <c r="G25" s="38"/>
    </row>
    <row r="26" spans="1:7" s="12" customFormat="1" ht="60.6" customHeight="1" x14ac:dyDescent="0.3">
      <c r="A26" s="34">
        <v>19</v>
      </c>
      <c r="B26" s="39" t="s">
        <v>379</v>
      </c>
      <c r="C26" s="40" t="s">
        <v>409</v>
      </c>
      <c r="D26" s="36" t="s">
        <v>440</v>
      </c>
      <c r="E26" s="31">
        <v>44545</v>
      </c>
      <c r="F26" s="44" t="s">
        <v>441</v>
      </c>
      <c r="G26" s="38">
        <f>51277910993
+49936100522</f>
        <v>101214011515</v>
      </c>
    </row>
    <row r="27" spans="1:7" s="12" customFormat="1" ht="43.2" x14ac:dyDescent="0.3">
      <c r="A27" s="34">
        <v>20</v>
      </c>
      <c r="B27" s="39" t="s">
        <v>380</v>
      </c>
      <c r="C27" s="40" t="s">
        <v>410</v>
      </c>
      <c r="D27" s="36" t="s">
        <v>442</v>
      </c>
      <c r="E27" s="31">
        <v>44546</v>
      </c>
      <c r="F27" s="44" t="s">
        <v>443</v>
      </c>
      <c r="G27" s="38">
        <f>6912352234+6912352234</f>
        <v>13824704468</v>
      </c>
    </row>
    <row r="28" spans="1:7" s="12" customFormat="1" ht="43.2" x14ac:dyDescent="0.3">
      <c r="A28" s="34">
        <v>21</v>
      </c>
      <c r="B28" s="39" t="s">
        <v>381</v>
      </c>
      <c r="C28" s="40" t="s">
        <v>411</v>
      </c>
      <c r="D28" s="36" t="s">
        <v>444</v>
      </c>
      <c r="E28" s="31">
        <v>44547</v>
      </c>
      <c r="F28" s="44">
        <v>1418699616</v>
      </c>
      <c r="G28" s="38"/>
    </row>
    <row r="29" spans="1:7" s="12" customFormat="1" ht="28.8" x14ac:dyDescent="0.3">
      <c r="A29" s="34">
        <v>22</v>
      </c>
      <c r="B29" s="39" t="s">
        <v>382</v>
      </c>
      <c r="C29" s="40" t="s">
        <v>412</v>
      </c>
      <c r="D29" s="36" t="s">
        <v>445</v>
      </c>
      <c r="E29" s="31">
        <v>44547</v>
      </c>
      <c r="F29" s="44">
        <v>25725234309</v>
      </c>
      <c r="G29" s="38"/>
    </row>
    <row r="30" spans="1:7" s="12" customFormat="1" ht="28.8" x14ac:dyDescent="0.3">
      <c r="A30" s="34">
        <v>23</v>
      </c>
      <c r="B30" s="39" t="s">
        <v>383</v>
      </c>
      <c r="C30" s="40" t="s">
        <v>413</v>
      </c>
      <c r="D30" s="36" t="s">
        <v>446</v>
      </c>
      <c r="E30" s="31">
        <v>44547</v>
      </c>
      <c r="F30" s="44">
        <v>57064263</v>
      </c>
      <c r="G30" s="38"/>
    </row>
    <row r="31" spans="1:7" s="12" customFormat="1" ht="28.8" x14ac:dyDescent="0.3">
      <c r="A31" s="34">
        <v>24</v>
      </c>
      <c r="B31" s="39" t="s">
        <v>384</v>
      </c>
      <c r="C31" s="40" t="s">
        <v>414</v>
      </c>
      <c r="D31" s="36" t="s">
        <v>447</v>
      </c>
      <c r="E31" s="31">
        <v>44550</v>
      </c>
      <c r="F31" s="44">
        <v>594518636</v>
      </c>
      <c r="G31" s="38"/>
    </row>
    <row r="32" spans="1:7" s="12" customFormat="1" ht="28.8" x14ac:dyDescent="0.3">
      <c r="A32" s="34">
        <v>25</v>
      </c>
      <c r="B32" s="39" t="s">
        <v>385</v>
      </c>
      <c r="C32" s="40" t="s">
        <v>415</v>
      </c>
      <c r="D32" s="36" t="s">
        <v>448</v>
      </c>
      <c r="E32" s="31">
        <v>44550</v>
      </c>
      <c r="F32" s="44">
        <v>5789756411</v>
      </c>
      <c r="G32" s="38"/>
    </row>
    <row r="33" spans="1:7" s="12" customFormat="1" ht="43.2" x14ac:dyDescent="0.3">
      <c r="A33" s="34">
        <v>26</v>
      </c>
      <c r="B33" s="39" t="s">
        <v>386</v>
      </c>
      <c r="C33" s="40" t="s">
        <v>416</v>
      </c>
      <c r="D33" s="36" t="s">
        <v>449</v>
      </c>
      <c r="E33" s="31">
        <v>44552</v>
      </c>
      <c r="F33" s="44">
        <v>2857718927</v>
      </c>
      <c r="G33" s="38"/>
    </row>
    <row r="34" spans="1:7" s="12" customFormat="1" ht="43.2" x14ac:dyDescent="0.3">
      <c r="A34" s="34">
        <v>27</v>
      </c>
      <c r="B34" s="39" t="s">
        <v>387</v>
      </c>
      <c r="C34" s="40" t="s">
        <v>417</v>
      </c>
      <c r="D34" s="36" t="s">
        <v>450</v>
      </c>
      <c r="E34" s="31">
        <v>44552</v>
      </c>
      <c r="F34" s="44">
        <v>1876386588</v>
      </c>
      <c r="G34" s="38"/>
    </row>
    <row r="35" spans="1:7" s="12" customFormat="1" ht="28.8" x14ac:dyDescent="0.3">
      <c r="A35" s="34">
        <v>28</v>
      </c>
      <c r="B35" s="39" t="s">
        <v>388</v>
      </c>
      <c r="C35" s="40" t="s">
        <v>418</v>
      </c>
      <c r="D35" s="36" t="s">
        <v>451</v>
      </c>
      <c r="E35" s="31">
        <v>44558</v>
      </c>
      <c r="F35" s="44">
        <v>4057686864</v>
      </c>
      <c r="G35" s="38"/>
    </row>
    <row r="36" spans="1:7" s="12" customFormat="1" ht="43.2" x14ac:dyDescent="0.3">
      <c r="A36" s="34">
        <v>29</v>
      </c>
      <c r="B36" s="39" t="s">
        <v>389</v>
      </c>
      <c r="C36" s="40" t="s">
        <v>419</v>
      </c>
      <c r="D36" s="36" t="s">
        <v>452</v>
      </c>
      <c r="E36" s="31">
        <v>44559</v>
      </c>
      <c r="F36" s="44">
        <v>718079429</v>
      </c>
      <c r="G36" s="38"/>
    </row>
    <row r="37" spans="1:7" s="12" customFormat="1" ht="57.6" x14ac:dyDescent="0.3">
      <c r="A37" s="34">
        <v>30</v>
      </c>
      <c r="B37" s="39" t="s">
        <v>390</v>
      </c>
      <c r="C37" s="40" t="s">
        <v>420</v>
      </c>
      <c r="D37" s="36" t="s">
        <v>453</v>
      </c>
      <c r="E37" s="31">
        <v>44559</v>
      </c>
      <c r="F37" s="44">
        <v>7808671419</v>
      </c>
      <c r="G37" s="38"/>
    </row>
    <row r="38" spans="1:7" s="12" customFormat="1" ht="15" thickBot="1" x14ac:dyDescent="0.35">
      <c r="A38" s="24"/>
      <c r="B38" s="25"/>
      <c r="C38" s="26"/>
      <c r="D38" s="27"/>
      <c r="E38" s="28"/>
      <c r="F38" s="33"/>
    </row>
    <row r="39" spans="1:7" ht="15" thickTop="1" x14ac:dyDescent="0.3"/>
    <row r="40" spans="1:7" x14ac:dyDescent="0.3">
      <c r="C40" s="13" t="s">
        <v>7</v>
      </c>
      <c r="D40" s="14">
        <f>+COUNT(A8:A37)</f>
        <v>30</v>
      </c>
    </row>
    <row r="42" spans="1:7" x14ac:dyDescent="0.3">
      <c r="C42" s="13" t="s">
        <v>8</v>
      </c>
      <c r="D42" s="16">
        <f>SUM(F8:F37)+G19+G20+G26+G27</f>
        <v>411236983500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zoomScale="70" zoomScaleNormal="70" workbookViewId="0">
      <selection activeCell="A7" sqref="A7"/>
    </sheetView>
  </sheetViews>
  <sheetFormatPr baseColWidth="10" defaultRowHeight="14.4" x14ac:dyDescent="0.3"/>
  <cols>
    <col min="1" max="1" width="6.6640625" style="4" customWidth="1"/>
    <col min="2" max="2" width="31.109375" style="5" bestFit="1" customWidth="1"/>
    <col min="3" max="3" width="97" style="15" customWidth="1"/>
    <col min="4" max="4" width="100" style="2" customWidth="1"/>
    <col min="5" max="5" width="23.109375" style="18" customWidth="1"/>
    <col min="6" max="6" width="23.6640625" style="8" customWidth="1"/>
    <col min="7" max="7" width="15.44140625" style="2" bestFit="1" customWidth="1"/>
    <col min="8" max="251" width="11.44140625" style="2"/>
    <col min="252" max="252" width="8.33203125" style="2" customWidth="1"/>
    <col min="253" max="253" width="22.33203125" style="2" customWidth="1"/>
    <col min="254" max="254" width="51.6640625" style="2" customWidth="1"/>
    <col min="255" max="255" width="67.6640625" style="2" customWidth="1"/>
    <col min="256" max="256" width="30.88671875" style="2" customWidth="1"/>
    <col min="257" max="257" width="27.44140625" style="2" customWidth="1"/>
    <col min="258" max="258" width="31.88671875" style="2" customWidth="1"/>
    <col min="259" max="259" width="0" style="2" hidden="1" customWidth="1"/>
    <col min="260" max="260" width="22.33203125" style="2" customWidth="1"/>
    <col min="261" max="261" width="15.44140625" style="2" bestFit="1" customWidth="1"/>
    <col min="262" max="507" width="11.44140625" style="2"/>
    <col min="508" max="508" width="8.33203125" style="2" customWidth="1"/>
    <col min="509" max="509" width="22.33203125" style="2" customWidth="1"/>
    <col min="510" max="510" width="51.6640625" style="2" customWidth="1"/>
    <col min="511" max="511" width="67.6640625" style="2" customWidth="1"/>
    <col min="512" max="512" width="30.88671875" style="2" customWidth="1"/>
    <col min="513" max="513" width="27.44140625" style="2" customWidth="1"/>
    <col min="514" max="514" width="31.88671875" style="2" customWidth="1"/>
    <col min="515" max="515" width="0" style="2" hidden="1" customWidth="1"/>
    <col min="516" max="516" width="22.33203125" style="2" customWidth="1"/>
    <col min="517" max="517" width="15.44140625" style="2" bestFit="1" customWidth="1"/>
    <col min="518" max="763" width="11.44140625" style="2"/>
    <col min="764" max="764" width="8.33203125" style="2" customWidth="1"/>
    <col min="765" max="765" width="22.33203125" style="2" customWidth="1"/>
    <col min="766" max="766" width="51.6640625" style="2" customWidth="1"/>
    <col min="767" max="767" width="67.6640625" style="2" customWidth="1"/>
    <col min="768" max="768" width="30.88671875" style="2" customWidth="1"/>
    <col min="769" max="769" width="27.44140625" style="2" customWidth="1"/>
    <col min="770" max="770" width="31.88671875" style="2" customWidth="1"/>
    <col min="771" max="771" width="0" style="2" hidden="1" customWidth="1"/>
    <col min="772" max="772" width="22.33203125" style="2" customWidth="1"/>
    <col min="773" max="773" width="15.44140625" style="2" bestFit="1" customWidth="1"/>
    <col min="774" max="1019" width="11.44140625" style="2"/>
    <col min="1020" max="1020" width="8.33203125" style="2" customWidth="1"/>
    <col min="1021" max="1021" width="22.33203125" style="2" customWidth="1"/>
    <col min="1022" max="1022" width="51.6640625" style="2" customWidth="1"/>
    <col min="1023" max="1023" width="67.6640625" style="2" customWidth="1"/>
    <col min="1024" max="1024" width="30.88671875" style="2" customWidth="1"/>
    <col min="1025" max="1025" width="27.44140625" style="2" customWidth="1"/>
    <col min="1026" max="1026" width="31.88671875" style="2" customWidth="1"/>
    <col min="1027" max="1027" width="0" style="2" hidden="1" customWidth="1"/>
    <col min="1028" max="1028" width="22.33203125" style="2" customWidth="1"/>
    <col min="1029" max="1029" width="15.44140625" style="2" bestFit="1" customWidth="1"/>
    <col min="1030" max="1275" width="11.44140625" style="2"/>
    <col min="1276" max="1276" width="8.33203125" style="2" customWidth="1"/>
    <col min="1277" max="1277" width="22.33203125" style="2" customWidth="1"/>
    <col min="1278" max="1278" width="51.6640625" style="2" customWidth="1"/>
    <col min="1279" max="1279" width="67.6640625" style="2" customWidth="1"/>
    <col min="1280" max="1280" width="30.88671875" style="2" customWidth="1"/>
    <col min="1281" max="1281" width="27.44140625" style="2" customWidth="1"/>
    <col min="1282" max="1282" width="31.88671875" style="2" customWidth="1"/>
    <col min="1283" max="1283" width="0" style="2" hidden="1" customWidth="1"/>
    <col min="1284" max="1284" width="22.33203125" style="2" customWidth="1"/>
    <col min="1285" max="1285" width="15.44140625" style="2" bestFit="1" customWidth="1"/>
    <col min="1286" max="1531" width="11.44140625" style="2"/>
    <col min="1532" max="1532" width="8.33203125" style="2" customWidth="1"/>
    <col min="1533" max="1533" width="22.33203125" style="2" customWidth="1"/>
    <col min="1534" max="1534" width="51.6640625" style="2" customWidth="1"/>
    <col min="1535" max="1535" width="67.6640625" style="2" customWidth="1"/>
    <col min="1536" max="1536" width="30.88671875" style="2" customWidth="1"/>
    <col min="1537" max="1537" width="27.44140625" style="2" customWidth="1"/>
    <col min="1538" max="1538" width="31.88671875" style="2" customWidth="1"/>
    <col min="1539" max="1539" width="0" style="2" hidden="1" customWidth="1"/>
    <col min="1540" max="1540" width="22.33203125" style="2" customWidth="1"/>
    <col min="1541" max="1541" width="15.44140625" style="2" bestFit="1" customWidth="1"/>
    <col min="1542" max="1787" width="11.44140625" style="2"/>
    <col min="1788" max="1788" width="8.33203125" style="2" customWidth="1"/>
    <col min="1789" max="1789" width="22.33203125" style="2" customWidth="1"/>
    <col min="1790" max="1790" width="51.6640625" style="2" customWidth="1"/>
    <col min="1791" max="1791" width="67.6640625" style="2" customWidth="1"/>
    <col min="1792" max="1792" width="30.88671875" style="2" customWidth="1"/>
    <col min="1793" max="1793" width="27.44140625" style="2" customWidth="1"/>
    <col min="1794" max="1794" width="31.88671875" style="2" customWidth="1"/>
    <col min="1795" max="1795" width="0" style="2" hidden="1" customWidth="1"/>
    <col min="1796" max="1796" width="22.33203125" style="2" customWidth="1"/>
    <col min="1797" max="1797" width="15.44140625" style="2" bestFit="1" customWidth="1"/>
    <col min="1798" max="2043" width="11.44140625" style="2"/>
    <col min="2044" max="2044" width="8.33203125" style="2" customWidth="1"/>
    <col min="2045" max="2045" width="22.33203125" style="2" customWidth="1"/>
    <col min="2046" max="2046" width="51.6640625" style="2" customWidth="1"/>
    <col min="2047" max="2047" width="67.6640625" style="2" customWidth="1"/>
    <col min="2048" max="2048" width="30.88671875" style="2" customWidth="1"/>
    <col min="2049" max="2049" width="27.44140625" style="2" customWidth="1"/>
    <col min="2050" max="2050" width="31.88671875" style="2" customWidth="1"/>
    <col min="2051" max="2051" width="0" style="2" hidden="1" customWidth="1"/>
    <col min="2052" max="2052" width="22.33203125" style="2" customWidth="1"/>
    <col min="2053" max="2053" width="15.44140625" style="2" bestFit="1" customWidth="1"/>
    <col min="2054" max="2299" width="11.44140625" style="2"/>
    <col min="2300" max="2300" width="8.33203125" style="2" customWidth="1"/>
    <col min="2301" max="2301" width="22.33203125" style="2" customWidth="1"/>
    <col min="2302" max="2302" width="51.6640625" style="2" customWidth="1"/>
    <col min="2303" max="2303" width="67.6640625" style="2" customWidth="1"/>
    <col min="2304" max="2304" width="30.88671875" style="2" customWidth="1"/>
    <col min="2305" max="2305" width="27.44140625" style="2" customWidth="1"/>
    <col min="2306" max="2306" width="31.88671875" style="2" customWidth="1"/>
    <col min="2307" max="2307" width="0" style="2" hidden="1" customWidth="1"/>
    <col min="2308" max="2308" width="22.33203125" style="2" customWidth="1"/>
    <col min="2309" max="2309" width="15.44140625" style="2" bestFit="1" customWidth="1"/>
    <col min="2310" max="2555" width="11.44140625" style="2"/>
    <col min="2556" max="2556" width="8.33203125" style="2" customWidth="1"/>
    <col min="2557" max="2557" width="22.33203125" style="2" customWidth="1"/>
    <col min="2558" max="2558" width="51.6640625" style="2" customWidth="1"/>
    <col min="2559" max="2559" width="67.6640625" style="2" customWidth="1"/>
    <col min="2560" max="2560" width="30.88671875" style="2" customWidth="1"/>
    <col min="2561" max="2561" width="27.44140625" style="2" customWidth="1"/>
    <col min="2562" max="2562" width="31.88671875" style="2" customWidth="1"/>
    <col min="2563" max="2563" width="0" style="2" hidden="1" customWidth="1"/>
    <col min="2564" max="2564" width="22.33203125" style="2" customWidth="1"/>
    <col min="2565" max="2565" width="15.44140625" style="2" bestFit="1" customWidth="1"/>
    <col min="2566" max="2811" width="11.44140625" style="2"/>
    <col min="2812" max="2812" width="8.33203125" style="2" customWidth="1"/>
    <col min="2813" max="2813" width="22.33203125" style="2" customWidth="1"/>
    <col min="2814" max="2814" width="51.6640625" style="2" customWidth="1"/>
    <col min="2815" max="2815" width="67.6640625" style="2" customWidth="1"/>
    <col min="2816" max="2816" width="30.88671875" style="2" customWidth="1"/>
    <col min="2817" max="2817" width="27.44140625" style="2" customWidth="1"/>
    <col min="2818" max="2818" width="31.88671875" style="2" customWidth="1"/>
    <col min="2819" max="2819" width="0" style="2" hidden="1" customWidth="1"/>
    <col min="2820" max="2820" width="22.33203125" style="2" customWidth="1"/>
    <col min="2821" max="2821" width="15.44140625" style="2" bestFit="1" customWidth="1"/>
    <col min="2822" max="3067" width="11.44140625" style="2"/>
    <col min="3068" max="3068" width="8.33203125" style="2" customWidth="1"/>
    <col min="3069" max="3069" width="22.33203125" style="2" customWidth="1"/>
    <col min="3070" max="3070" width="51.6640625" style="2" customWidth="1"/>
    <col min="3071" max="3071" width="67.6640625" style="2" customWidth="1"/>
    <col min="3072" max="3072" width="30.88671875" style="2" customWidth="1"/>
    <col min="3073" max="3073" width="27.44140625" style="2" customWidth="1"/>
    <col min="3074" max="3074" width="31.88671875" style="2" customWidth="1"/>
    <col min="3075" max="3075" width="0" style="2" hidden="1" customWidth="1"/>
    <col min="3076" max="3076" width="22.33203125" style="2" customWidth="1"/>
    <col min="3077" max="3077" width="15.44140625" style="2" bestFit="1" customWidth="1"/>
    <col min="3078" max="3323" width="11.44140625" style="2"/>
    <col min="3324" max="3324" width="8.33203125" style="2" customWidth="1"/>
    <col min="3325" max="3325" width="22.33203125" style="2" customWidth="1"/>
    <col min="3326" max="3326" width="51.6640625" style="2" customWidth="1"/>
    <col min="3327" max="3327" width="67.6640625" style="2" customWidth="1"/>
    <col min="3328" max="3328" width="30.88671875" style="2" customWidth="1"/>
    <col min="3329" max="3329" width="27.44140625" style="2" customWidth="1"/>
    <col min="3330" max="3330" width="31.88671875" style="2" customWidth="1"/>
    <col min="3331" max="3331" width="0" style="2" hidden="1" customWidth="1"/>
    <col min="3332" max="3332" width="22.33203125" style="2" customWidth="1"/>
    <col min="3333" max="3333" width="15.44140625" style="2" bestFit="1" customWidth="1"/>
    <col min="3334" max="3579" width="11.44140625" style="2"/>
    <col min="3580" max="3580" width="8.33203125" style="2" customWidth="1"/>
    <col min="3581" max="3581" width="22.33203125" style="2" customWidth="1"/>
    <col min="3582" max="3582" width="51.6640625" style="2" customWidth="1"/>
    <col min="3583" max="3583" width="67.6640625" style="2" customWidth="1"/>
    <col min="3584" max="3584" width="30.88671875" style="2" customWidth="1"/>
    <col min="3585" max="3585" width="27.44140625" style="2" customWidth="1"/>
    <col min="3586" max="3586" width="31.88671875" style="2" customWidth="1"/>
    <col min="3587" max="3587" width="0" style="2" hidden="1" customWidth="1"/>
    <col min="3588" max="3588" width="22.33203125" style="2" customWidth="1"/>
    <col min="3589" max="3589" width="15.44140625" style="2" bestFit="1" customWidth="1"/>
    <col min="3590" max="3835" width="11.44140625" style="2"/>
    <col min="3836" max="3836" width="8.33203125" style="2" customWidth="1"/>
    <col min="3837" max="3837" width="22.33203125" style="2" customWidth="1"/>
    <col min="3838" max="3838" width="51.6640625" style="2" customWidth="1"/>
    <col min="3839" max="3839" width="67.6640625" style="2" customWidth="1"/>
    <col min="3840" max="3840" width="30.88671875" style="2" customWidth="1"/>
    <col min="3841" max="3841" width="27.44140625" style="2" customWidth="1"/>
    <col min="3842" max="3842" width="31.88671875" style="2" customWidth="1"/>
    <col min="3843" max="3843" width="0" style="2" hidden="1" customWidth="1"/>
    <col min="3844" max="3844" width="22.33203125" style="2" customWidth="1"/>
    <col min="3845" max="3845" width="15.44140625" style="2" bestFit="1" customWidth="1"/>
    <col min="3846" max="4091" width="11.44140625" style="2"/>
    <col min="4092" max="4092" width="8.33203125" style="2" customWidth="1"/>
    <col min="4093" max="4093" width="22.33203125" style="2" customWidth="1"/>
    <col min="4094" max="4094" width="51.6640625" style="2" customWidth="1"/>
    <col min="4095" max="4095" width="67.6640625" style="2" customWidth="1"/>
    <col min="4096" max="4096" width="30.88671875" style="2" customWidth="1"/>
    <col min="4097" max="4097" width="27.44140625" style="2" customWidth="1"/>
    <col min="4098" max="4098" width="31.88671875" style="2" customWidth="1"/>
    <col min="4099" max="4099" width="0" style="2" hidden="1" customWidth="1"/>
    <col min="4100" max="4100" width="22.33203125" style="2" customWidth="1"/>
    <col min="4101" max="4101" width="15.44140625" style="2" bestFit="1" customWidth="1"/>
    <col min="4102" max="4347" width="11.44140625" style="2"/>
    <col min="4348" max="4348" width="8.33203125" style="2" customWidth="1"/>
    <col min="4349" max="4349" width="22.33203125" style="2" customWidth="1"/>
    <col min="4350" max="4350" width="51.6640625" style="2" customWidth="1"/>
    <col min="4351" max="4351" width="67.6640625" style="2" customWidth="1"/>
    <col min="4352" max="4352" width="30.88671875" style="2" customWidth="1"/>
    <col min="4353" max="4353" width="27.44140625" style="2" customWidth="1"/>
    <col min="4354" max="4354" width="31.88671875" style="2" customWidth="1"/>
    <col min="4355" max="4355" width="0" style="2" hidden="1" customWidth="1"/>
    <col min="4356" max="4356" width="22.33203125" style="2" customWidth="1"/>
    <col min="4357" max="4357" width="15.44140625" style="2" bestFit="1" customWidth="1"/>
    <col min="4358" max="4603" width="11.44140625" style="2"/>
    <col min="4604" max="4604" width="8.33203125" style="2" customWidth="1"/>
    <col min="4605" max="4605" width="22.33203125" style="2" customWidth="1"/>
    <col min="4606" max="4606" width="51.6640625" style="2" customWidth="1"/>
    <col min="4607" max="4607" width="67.6640625" style="2" customWidth="1"/>
    <col min="4608" max="4608" width="30.88671875" style="2" customWidth="1"/>
    <col min="4609" max="4609" width="27.44140625" style="2" customWidth="1"/>
    <col min="4610" max="4610" width="31.88671875" style="2" customWidth="1"/>
    <col min="4611" max="4611" width="0" style="2" hidden="1" customWidth="1"/>
    <col min="4612" max="4612" width="22.33203125" style="2" customWidth="1"/>
    <col min="4613" max="4613" width="15.44140625" style="2" bestFit="1" customWidth="1"/>
    <col min="4614" max="4859" width="11.44140625" style="2"/>
    <col min="4860" max="4860" width="8.33203125" style="2" customWidth="1"/>
    <col min="4861" max="4861" width="22.33203125" style="2" customWidth="1"/>
    <col min="4862" max="4862" width="51.6640625" style="2" customWidth="1"/>
    <col min="4863" max="4863" width="67.6640625" style="2" customWidth="1"/>
    <col min="4864" max="4864" width="30.88671875" style="2" customWidth="1"/>
    <col min="4865" max="4865" width="27.44140625" style="2" customWidth="1"/>
    <col min="4866" max="4866" width="31.88671875" style="2" customWidth="1"/>
    <col min="4867" max="4867" width="0" style="2" hidden="1" customWidth="1"/>
    <col min="4868" max="4868" width="22.33203125" style="2" customWidth="1"/>
    <col min="4869" max="4869" width="15.44140625" style="2" bestFit="1" customWidth="1"/>
    <col min="4870" max="5115" width="11.44140625" style="2"/>
    <col min="5116" max="5116" width="8.33203125" style="2" customWidth="1"/>
    <col min="5117" max="5117" width="22.33203125" style="2" customWidth="1"/>
    <col min="5118" max="5118" width="51.6640625" style="2" customWidth="1"/>
    <col min="5119" max="5119" width="67.6640625" style="2" customWidth="1"/>
    <col min="5120" max="5120" width="30.88671875" style="2" customWidth="1"/>
    <col min="5121" max="5121" width="27.44140625" style="2" customWidth="1"/>
    <col min="5122" max="5122" width="31.88671875" style="2" customWidth="1"/>
    <col min="5123" max="5123" width="0" style="2" hidden="1" customWidth="1"/>
    <col min="5124" max="5124" width="22.33203125" style="2" customWidth="1"/>
    <col min="5125" max="5125" width="15.44140625" style="2" bestFit="1" customWidth="1"/>
    <col min="5126" max="5371" width="11.44140625" style="2"/>
    <col min="5372" max="5372" width="8.33203125" style="2" customWidth="1"/>
    <col min="5373" max="5373" width="22.33203125" style="2" customWidth="1"/>
    <col min="5374" max="5374" width="51.6640625" style="2" customWidth="1"/>
    <col min="5375" max="5375" width="67.6640625" style="2" customWidth="1"/>
    <col min="5376" max="5376" width="30.88671875" style="2" customWidth="1"/>
    <col min="5377" max="5377" width="27.44140625" style="2" customWidth="1"/>
    <col min="5378" max="5378" width="31.88671875" style="2" customWidth="1"/>
    <col min="5379" max="5379" width="0" style="2" hidden="1" customWidth="1"/>
    <col min="5380" max="5380" width="22.33203125" style="2" customWidth="1"/>
    <col min="5381" max="5381" width="15.44140625" style="2" bestFit="1" customWidth="1"/>
    <col min="5382" max="5627" width="11.44140625" style="2"/>
    <col min="5628" max="5628" width="8.33203125" style="2" customWidth="1"/>
    <col min="5629" max="5629" width="22.33203125" style="2" customWidth="1"/>
    <col min="5630" max="5630" width="51.6640625" style="2" customWidth="1"/>
    <col min="5631" max="5631" width="67.6640625" style="2" customWidth="1"/>
    <col min="5632" max="5632" width="30.88671875" style="2" customWidth="1"/>
    <col min="5633" max="5633" width="27.44140625" style="2" customWidth="1"/>
    <col min="5634" max="5634" width="31.88671875" style="2" customWidth="1"/>
    <col min="5635" max="5635" width="0" style="2" hidden="1" customWidth="1"/>
    <col min="5636" max="5636" width="22.33203125" style="2" customWidth="1"/>
    <col min="5637" max="5637" width="15.44140625" style="2" bestFit="1" customWidth="1"/>
    <col min="5638" max="5883" width="11.44140625" style="2"/>
    <col min="5884" max="5884" width="8.33203125" style="2" customWidth="1"/>
    <col min="5885" max="5885" width="22.33203125" style="2" customWidth="1"/>
    <col min="5886" max="5886" width="51.6640625" style="2" customWidth="1"/>
    <col min="5887" max="5887" width="67.6640625" style="2" customWidth="1"/>
    <col min="5888" max="5888" width="30.88671875" style="2" customWidth="1"/>
    <col min="5889" max="5889" width="27.44140625" style="2" customWidth="1"/>
    <col min="5890" max="5890" width="31.88671875" style="2" customWidth="1"/>
    <col min="5891" max="5891" width="0" style="2" hidden="1" customWidth="1"/>
    <col min="5892" max="5892" width="22.33203125" style="2" customWidth="1"/>
    <col min="5893" max="5893" width="15.44140625" style="2" bestFit="1" customWidth="1"/>
    <col min="5894" max="6139" width="11.44140625" style="2"/>
    <col min="6140" max="6140" width="8.33203125" style="2" customWidth="1"/>
    <col min="6141" max="6141" width="22.33203125" style="2" customWidth="1"/>
    <col min="6142" max="6142" width="51.6640625" style="2" customWidth="1"/>
    <col min="6143" max="6143" width="67.6640625" style="2" customWidth="1"/>
    <col min="6144" max="6144" width="30.88671875" style="2" customWidth="1"/>
    <col min="6145" max="6145" width="27.44140625" style="2" customWidth="1"/>
    <col min="6146" max="6146" width="31.88671875" style="2" customWidth="1"/>
    <col min="6147" max="6147" width="0" style="2" hidden="1" customWidth="1"/>
    <col min="6148" max="6148" width="22.33203125" style="2" customWidth="1"/>
    <col min="6149" max="6149" width="15.44140625" style="2" bestFit="1" customWidth="1"/>
    <col min="6150" max="6395" width="11.44140625" style="2"/>
    <col min="6396" max="6396" width="8.33203125" style="2" customWidth="1"/>
    <col min="6397" max="6397" width="22.33203125" style="2" customWidth="1"/>
    <col min="6398" max="6398" width="51.6640625" style="2" customWidth="1"/>
    <col min="6399" max="6399" width="67.6640625" style="2" customWidth="1"/>
    <col min="6400" max="6400" width="30.88671875" style="2" customWidth="1"/>
    <col min="6401" max="6401" width="27.44140625" style="2" customWidth="1"/>
    <col min="6402" max="6402" width="31.88671875" style="2" customWidth="1"/>
    <col min="6403" max="6403" width="0" style="2" hidden="1" customWidth="1"/>
    <col min="6404" max="6404" width="22.33203125" style="2" customWidth="1"/>
    <col min="6405" max="6405" width="15.44140625" style="2" bestFit="1" customWidth="1"/>
    <col min="6406" max="6651" width="11.44140625" style="2"/>
    <col min="6652" max="6652" width="8.33203125" style="2" customWidth="1"/>
    <col min="6653" max="6653" width="22.33203125" style="2" customWidth="1"/>
    <col min="6654" max="6654" width="51.6640625" style="2" customWidth="1"/>
    <col min="6655" max="6655" width="67.6640625" style="2" customWidth="1"/>
    <col min="6656" max="6656" width="30.88671875" style="2" customWidth="1"/>
    <col min="6657" max="6657" width="27.44140625" style="2" customWidth="1"/>
    <col min="6658" max="6658" width="31.88671875" style="2" customWidth="1"/>
    <col min="6659" max="6659" width="0" style="2" hidden="1" customWidth="1"/>
    <col min="6660" max="6660" width="22.33203125" style="2" customWidth="1"/>
    <col min="6661" max="6661" width="15.44140625" style="2" bestFit="1" customWidth="1"/>
    <col min="6662" max="6907" width="11.44140625" style="2"/>
    <col min="6908" max="6908" width="8.33203125" style="2" customWidth="1"/>
    <col min="6909" max="6909" width="22.33203125" style="2" customWidth="1"/>
    <col min="6910" max="6910" width="51.6640625" style="2" customWidth="1"/>
    <col min="6911" max="6911" width="67.6640625" style="2" customWidth="1"/>
    <col min="6912" max="6912" width="30.88671875" style="2" customWidth="1"/>
    <col min="6913" max="6913" width="27.44140625" style="2" customWidth="1"/>
    <col min="6914" max="6914" width="31.88671875" style="2" customWidth="1"/>
    <col min="6915" max="6915" width="0" style="2" hidden="1" customWidth="1"/>
    <col min="6916" max="6916" width="22.33203125" style="2" customWidth="1"/>
    <col min="6917" max="6917" width="15.44140625" style="2" bestFit="1" customWidth="1"/>
    <col min="6918" max="7163" width="11.44140625" style="2"/>
    <col min="7164" max="7164" width="8.33203125" style="2" customWidth="1"/>
    <col min="7165" max="7165" width="22.33203125" style="2" customWidth="1"/>
    <col min="7166" max="7166" width="51.6640625" style="2" customWidth="1"/>
    <col min="7167" max="7167" width="67.6640625" style="2" customWidth="1"/>
    <col min="7168" max="7168" width="30.88671875" style="2" customWidth="1"/>
    <col min="7169" max="7169" width="27.44140625" style="2" customWidth="1"/>
    <col min="7170" max="7170" width="31.88671875" style="2" customWidth="1"/>
    <col min="7171" max="7171" width="0" style="2" hidden="1" customWidth="1"/>
    <col min="7172" max="7172" width="22.33203125" style="2" customWidth="1"/>
    <col min="7173" max="7173" width="15.44140625" style="2" bestFit="1" customWidth="1"/>
    <col min="7174" max="7419" width="11.44140625" style="2"/>
    <col min="7420" max="7420" width="8.33203125" style="2" customWidth="1"/>
    <col min="7421" max="7421" width="22.33203125" style="2" customWidth="1"/>
    <col min="7422" max="7422" width="51.6640625" style="2" customWidth="1"/>
    <col min="7423" max="7423" width="67.6640625" style="2" customWidth="1"/>
    <col min="7424" max="7424" width="30.88671875" style="2" customWidth="1"/>
    <col min="7425" max="7425" width="27.44140625" style="2" customWidth="1"/>
    <col min="7426" max="7426" width="31.88671875" style="2" customWidth="1"/>
    <col min="7427" max="7427" width="0" style="2" hidden="1" customWidth="1"/>
    <col min="7428" max="7428" width="22.33203125" style="2" customWidth="1"/>
    <col min="7429" max="7429" width="15.44140625" style="2" bestFit="1" customWidth="1"/>
    <col min="7430" max="7675" width="11.44140625" style="2"/>
    <col min="7676" max="7676" width="8.33203125" style="2" customWidth="1"/>
    <col min="7677" max="7677" width="22.33203125" style="2" customWidth="1"/>
    <col min="7678" max="7678" width="51.6640625" style="2" customWidth="1"/>
    <col min="7679" max="7679" width="67.6640625" style="2" customWidth="1"/>
    <col min="7680" max="7680" width="30.88671875" style="2" customWidth="1"/>
    <col min="7681" max="7681" width="27.44140625" style="2" customWidth="1"/>
    <col min="7682" max="7682" width="31.88671875" style="2" customWidth="1"/>
    <col min="7683" max="7683" width="0" style="2" hidden="1" customWidth="1"/>
    <col min="7684" max="7684" width="22.33203125" style="2" customWidth="1"/>
    <col min="7685" max="7685" width="15.44140625" style="2" bestFit="1" customWidth="1"/>
    <col min="7686" max="7931" width="11.44140625" style="2"/>
    <col min="7932" max="7932" width="8.33203125" style="2" customWidth="1"/>
    <col min="7933" max="7933" width="22.33203125" style="2" customWidth="1"/>
    <col min="7934" max="7934" width="51.6640625" style="2" customWidth="1"/>
    <col min="7935" max="7935" width="67.6640625" style="2" customWidth="1"/>
    <col min="7936" max="7936" width="30.88671875" style="2" customWidth="1"/>
    <col min="7937" max="7937" width="27.44140625" style="2" customWidth="1"/>
    <col min="7938" max="7938" width="31.88671875" style="2" customWidth="1"/>
    <col min="7939" max="7939" width="0" style="2" hidden="1" customWidth="1"/>
    <col min="7940" max="7940" width="22.33203125" style="2" customWidth="1"/>
    <col min="7941" max="7941" width="15.44140625" style="2" bestFit="1" customWidth="1"/>
    <col min="7942" max="8187" width="11.44140625" style="2"/>
    <col min="8188" max="8188" width="8.33203125" style="2" customWidth="1"/>
    <col min="8189" max="8189" width="22.33203125" style="2" customWidth="1"/>
    <col min="8190" max="8190" width="51.6640625" style="2" customWidth="1"/>
    <col min="8191" max="8191" width="67.6640625" style="2" customWidth="1"/>
    <col min="8192" max="8192" width="30.88671875" style="2" customWidth="1"/>
    <col min="8193" max="8193" width="27.44140625" style="2" customWidth="1"/>
    <col min="8194" max="8194" width="31.88671875" style="2" customWidth="1"/>
    <col min="8195" max="8195" width="0" style="2" hidden="1" customWidth="1"/>
    <col min="8196" max="8196" width="22.33203125" style="2" customWidth="1"/>
    <col min="8197" max="8197" width="15.44140625" style="2" bestFit="1" customWidth="1"/>
    <col min="8198" max="8443" width="11.44140625" style="2"/>
    <col min="8444" max="8444" width="8.33203125" style="2" customWidth="1"/>
    <col min="8445" max="8445" width="22.33203125" style="2" customWidth="1"/>
    <col min="8446" max="8446" width="51.6640625" style="2" customWidth="1"/>
    <col min="8447" max="8447" width="67.6640625" style="2" customWidth="1"/>
    <col min="8448" max="8448" width="30.88671875" style="2" customWidth="1"/>
    <col min="8449" max="8449" width="27.44140625" style="2" customWidth="1"/>
    <col min="8450" max="8450" width="31.88671875" style="2" customWidth="1"/>
    <col min="8451" max="8451" width="0" style="2" hidden="1" customWidth="1"/>
    <col min="8452" max="8452" width="22.33203125" style="2" customWidth="1"/>
    <col min="8453" max="8453" width="15.44140625" style="2" bestFit="1" customWidth="1"/>
    <col min="8454" max="8699" width="11.44140625" style="2"/>
    <col min="8700" max="8700" width="8.33203125" style="2" customWidth="1"/>
    <col min="8701" max="8701" width="22.33203125" style="2" customWidth="1"/>
    <col min="8702" max="8702" width="51.6640625" style="2" customWidth="1"/>
    <col min="8703" max="8703" width="67.6640625" style="2" customWidth="1"/>
    <col min="8704" max="8704" width="30.88671875" style="2" customWidth="1"/>
    <col min="8705" max="8705" width="27.44140625" style="2" customWidth="1"/>
    <col min="8706" max="8706" width="31.88671875" style="2" customWidth="1"/>
    <col min="8707" max="8707" width="0" style="2" hidden="1" customWidth="1"/>
    <col min="8708" max="8708" width="22.33203125" style="2" customWidth="1"/>
    <col min="8709" max="8709" width="15.44140625" style="2" bestFit="1" customWidth="1"/>
    <col min="8710" max="8955" width="11.44140625" style="2"/>
    <col min="8956" max="8956" width="8.33203125" style="2" customWidth="1"/>
    <col min="8957" max="8957" width="22.33203125" style="2" customWidth="1"/>
    <col min="8958" max="8958" width="51.6640625" style="2" customWidth="1"/>
    <col min="8959" max="8959" width="67.6640625" style="2" customWidth="1"/>
    <col min="8960" max="8960" width="30.88671875" style="2" customWidth="1"/>
    <col min="8961" max="8961" width="27.44140625" style="2" customWidth="1"/>
    <col min="8962" max="8962" width="31.88671875" style="2" customWidth="1"/>
    <col min="8963" max="8963" width="0" style="2" hidden="1" customWidth="1"/>
    <col min="8964" max="8964" width="22.33203125" style="2" customWidth="1"/>
    <col min="8965" max="8965" width="15.44140625" style="2" bestFit="1" customWidth="1"/>
    <col min="8966" max="9211" width="11.44140625" style="2"/>
    <col min="9212" max="9212" width="8.33203125" style="2" customWidth="1"/>
    <col min="9213" max="9213" width="22.33203125" style="2" customWidth="1"/>
    <col min="9214" max="9214" width="51.6640625" style="2" customWidth="1"/>
    <col min="9215" max="9215" width="67.6640625" style="2" customWidth="1"/>
    <col min="9216" max="9216" width="30.88671875" style="2" customWidth="1"/>
    <col min="9217" max="9217" width="27.44140625" style="2" customWidth="1"/>
    <col min="9218" max="9218" width="31.88671875" style="2" customWidth="1"/>
    <col min="9219" max="9219" width="0" style="2" hidden="1" customWidth="1"/>
    <col min="9220" max="9220" width="22.33203125" style="2" customWidth="1"/>
    <col min="9221" max="9221" width="15.44140625" style="2" bestFit="1" customWidth="1"/>
    <col min="9222" max="9467" width="11.44140625" style="2"/>
    <col min="9468" max="9468" width="8.33203125" style="2" customWidth="1"/>
    <col min="9469" max="9469" width="22.33203125" style="2" customWidth="1"/>
    <col min="9470" max="9470" width="51.6640625" style="2" customWidth="1"/>
    <col min="9471" max="9471" width="67.6640625" style="2" customWidth="1"/>
    <col min="9472" max="9472" width="30.88671875" style="2" customWidth="1"/>
    <col min="9473" max="9473" width="27.44140625" style="2" customWidth="1"/>
    <col min="9474" max="9474" width="31.88671875" style="2" customWidth="1"/>
    <col min="9475" max="9475" width="0" style="2" hidden="1" customWidth="1"/>
    <col min="9476" max="9476" width="22.33203125" style="2" customWidth="1"/>
    <col min="9477" max="9477" width="15.44140625" style="2" bestFit="1" customWidth="1"/>
    <col min="9478" max="9723" width="11.44140625" style="2"/>
    <col min="9724" max="9724" width="8.33203125" style="2" customWidth="1"/>
    <col min="9725" max="9725" width="22.33203125" style="2" customWidth="1"/>
    <col min="9726" max="9726" width="51.6640625" style="2" customWidth="1"/>
    <col min="9727" max="9727" width="67.6640625" style="2" customWidth="1"/>
    <col min="9728" max="9728" width="30.88671875" style="2" customWidth="1"/>
    <col min="9729" max="9729" width="27.44140625" style="2" customWidth="1"/>
    <col min="9730" max="9730" width="31.88671875" style="2" customWidth="1"/>
    <col min="9731" max="9731" width="0" style="2" hidden="1" customWidth="1"/>
    <col min="9732" max="9732" width="22.33203125" style="2" customWidth="1"/>
    <col min="9733" max="9733" width="15.44140625" style="2" bestFit="1" customWidth="1"/>
    <col min="9734" max="9979" width="11.44140625" style="2"/>
    <col min="9980" max="9980" width="8.33203125" style="2" customWidth="1"/>
    <col min="9981" max="9981" width="22.33203125" style="2" customWidth="1"/>
    <col min="9982" max="9982" width="51.6640625" style="2" customWidth="1"/>
    <col min="9983" max="9983" width="67.6640625" style="2" customWidth="1"/>
    <col min="9984" max="9984" width="30.88671875" style="2" customWidth="1"/>
    <col min="9985" max="9985" width="27.44140625" style="2" customWidth="1"/>
    <col min="9986" max="9986" width="31.88671875" style="2" customWidth="1"/>
    <col min="9987" max="9987" width="0" style="2" hidden="1" customWidth="1"/>
    <col min="9988" max="9988" width="22.33203125" style="2" customWidth="1"/>
    <col min="9989" max="9989" width="15.44140625" style="2" bestFit="1" customWidth="1"/>
    <col min="9990" max="10235" width="11.44140625" style="2"/>
    <col min="10236" max="10236" width="8.33203125" style="2" customWidth="1"/>
    <col min="10237" max="10237" width="22.33203125" style="2" customWidth="1"/>
    <col min="10238" max="10238" width="51.6640625" style="2" customWidth="1"/>
    <col min="10239" max="10239" width="67.6640625" style="2" customWidth="1"/>
    <col min="10240" max="10240" width="30.88671875" style="2" customWidth="1"/>
    <col min="10241" max="10241" width="27.44140625" style="2" customWidth="1"/>
    <col min="10242" max="10242" width="31.88671875" style="2" customWidth="1"/>
    <col min="10243" max="10243" width="0" style="2" hidden="1" customWidth="1"/>
    <col min="10244" max="10244" width="22.33203125" style="2" customWidth="1"/>
    <col min="10245" max="10245" width="15.44140625" style="2" bestFit="1" customWidth="1"/>
    <col min="10246" max="10491" width="11.44140625" style="2"/>
    <col min="10492" max="10492" width="8.33203125" style="2" customWidth="1"/>
    <col min="10493" max="10493" width="22.33203125" style="2" customWidth="1"/>
    <col min="10494" max="10494" width="51.6640625" style="2" customWidth="1"/>
    <col min="10495" max="10495" width="67.6640625" style="2" customWidth="1"/>
    <col min="10496" max="10496" width="30.88671875" style="2" customWidth="1"/>
    <col min="10497" max="10497" width="27.44140625" style="2" customWidth="1"/>
    <col min="10498" max="10498" width="31.88671875" style="2" customWidth="1"/>
    <col min="10499" max="10499" width="0" style="2" hidden="1" customWidth="1"/>
    <col min="10500" max="10500" width="22.33203125" style="2" customWidth="1"/>
    <col min="10501" max="10501" width="15.44140625" style="2" bestFit="1" customWidth="1"/>
    <col min="10502" max="10747" width="11.44140625" style="2"/>
    <col min="10748" max="10748" width="8.33203125" style="2" customWidth="1"/>
    <col min="10749" max="10749" width="22.33203125" style="2" customWidth="1"/>
    <col min="10750" max="10750" width="51.6640625" style="2" customWidth="1"/>
    <col min="10751" max="10751" width="67.6640625" style="2" customWidth="1"/>
    <col min="10752" max="10752" width="30.88671875" style="2" customWidth="1"/>
    <col min="10753" max="10753" width="27.44140625" style="2" customWidth="1"/>
    <col min="10754" max="10754" width="31.88671875" style="2" customWidth="1"/>
    <col min="10755" max="10755" width="0" style="2" hidden="1" customWidth="1"/>
    <col min="10756" max="10756" width="22.33203125" style="2" customWidth="1"/>
    <col min="10757" max="10757" width="15.44140625" style="2" bestFit="1" customWidth="1"/>
    <col min="10758" max="11003" width="11.44140625" style="2"/>
    <col min="11004" max="11004" width="8.33203125" style="2" customWidth="1"/>
    <col min="11005" max="11005" width="22.33203125" style="2" customWidth="1"/>
    <col min="11006" max="11006" width="51.6640625" style="2" customWidth="1"/>
    <col min="11007" max="11007" width="67.6640625" style="2" customWidth="1"/>
    <col min="11008" max="11008" width="30.88671875" style="2" customWidth="1"/>
    <col min="11009" max="11009" width="27.44140625" style="2" customWidth="1"/>
    <col min="11010" max="11010" width="31.88671875" style="2" customWidth="1"/>
    <col min="11011" max="11011" width="0" style="2" hidden="1" customWidth="1"/>
    <col min="11012" max="11012" width="22.33203125" style="2" customWidth="1"/>
    <col min="11013" max="11013" width="15.44140625" style="2" bestFit="1" customWidth="1"/>
    <col min="11014" max="11259" width="11.44140625" style="2"/>
    <col min="11260" max="11260" width="8.33203125" style="2" customWidth="1"/>
    <col min="11261" max="11261" width="22.33203125" style="2" customWidth="1"/>
    <col min="11262" max="11262" width="51.6640625" style="2" customWidth="1"/>
    <col min="11263" max="11263" width="67.6640625" style="2" customWidth="1"/>
    <col min="11264" max="11264" width="30.88671875" style="2" customWidth="1"/>
    <col min="11265" max="11265" width="27.44140625" style="2" customWidth="1"/>
    <col min="11266" max="11266" width="31.88671875" style="2" customWidth="1"/>
    <col min="11267" max="11267" width="0" style="2" hidden="1" customWidth="1"/>
    <col min="11268" max="11268" width="22.33203125" style="2" customWidth="1"/>
    <col min="11269" max="11269" width="15.44140625" style="2" bestFit="1" customWidth="1"/>
    <col min="11270" max="11515" width="11.44140625" style="2"/>
    <col min="11516" max="11516" width="8.33203125" style="2" customWidth="1"/>
    <col min="11517" max="11517" width="22.33203125" style="2" customWidth="1"/>
    <col min="11518" max="11518" width="51.6640625" style="2" customWidth="1"/>
    <col min="11519" max="11519" width="67.6640625" style="2" customWidth="1"/>
    <col min="11520" max="11520" width="30.88671875" style="2" customWidth="1"/>
    <col min="11521" max="11521" width="27.44140625" style="2" customWidth="1"/>
    <col min="11522" max="11522" width="31.88671875" style="2" customWidth="1"/>
    <col min="11523" max="11523" width="0" style="2" hidden="1" customWidth="1"/>
    <col min="11524" max="11524" width="22.33203125" style="2" customWidth="1"/>
    <col min="11525" max="11525" width="15.44140625" style="2" bestFit="1" customWidth="1"/>
    <col min="11526" max="11771" width="11.44140625" style="2"/>
    <col min="11772" max="11772" width="8.33203125" style="2" customWidth="1"/>
    <col min="11773" max="11773" width="22.33203125" style="2" customWidth="1"/>
    <col min="11774" max="11774" width="51.6640625" style="2" customWidth="1"/>
    <col min="11775" max="11775" width="67.6640625" style="2" customWidth="1"/>
    <col min="11776" max="11776" width="30.88671875" style="2" customWidth="1"/>
    <col min="11777" max="11777" width="27.44140625" style="2" customWidth="1"/>
    <col min="11778" max="11778" width="31.88671875" style="2" customWidth="1"/>
    <col min="11779" max="11779" width="0" style="2" hidden="1" customWidth="1"/>
    <col min="11780" max="11780" width="22.33203125" style="2" customWidth="1"/>
    <col min="11781" max="11781" width="15.44140625" style="2" bestFit="1" customWidth="1"/>
    <col min="11782" max="12027" width="11.44140625" style="2"/>
    <col min="12028" max="12028" width="8.33203125" style="2" customWidth="1"/>
    <col min="12029" max="12029" width="22.33203125" style="2" customWidth="1"/>
    <col min="12030" max="12030" width="51.6640625" style="2" customWidth="1"/>
    <col min="12031" max="12031" width="67.6640625" style="2" customWidth="1"/>
    <col min="12032" max="12032" width="30.88671875" style="2" customWidth="1"/>
    <col min="12033" max="12033" width="27.44140625" style="2" customWidth="1"/>
    <col min="12034" max="12034" width="31.88671875" style="2" customWidth="1"/>
    <col min="12035" max="12035" width="0" style="2" hidden="1" customWidth="1"/>
    <col min="12036" max="12036" width="22.33203125" style="2" customWidth="1"/>
    <col min="12037" max="12037" width="15.44140625" style="2" bestFit="1" customWidth="1"/>
    <col min="12038" max="12283" width="11.44140625" style="2"/>
    <col min="12284" max="12284" width="8.33203125" style="2" customWidth="1"/>
    <col min="12285" max="12285" width="22.33203125" style="2" customWidth="1"/>
    <col min="12286" max="12286" width="51.6640625" style="2" customWidth="1"/>
    <col min="12287" max="12287" width="67.6640625" style="2" customWidth="1"/>
    <col min="12288" max="12288" width="30.88671875" style="2" customWidth="1"/>
    <col min="12289" max="12289" width="27.44140625" style="2" customWidth="1"/>
    <col min="12290" max="12290" width="31.88671875" style="2" customWidth="1"/>
    <col min="12291" max="12291" width="0" style="2" hidden="1" customWidth="1"/>
    <col min="12292" max="12292" width="22.33203125" style="2" customWidth="1"/>
    <col min="12293" max="12293" width="15.44140625" style="2" bestFit="1" customWidth="1"/>
    <col min="12294" max="12539" width="11.44140625" style="2"/>
    <col min="12540" max="12540" width="8.33203125" style="2" customWidth="1"/>
    <col min="12541" max="12541" width="22.33203125" style="2" customWidth="1"/>
    <col min="12542" max="12542" width="51.6640625" style="2" customWidth="1"/>
    <col min="12543" max="12543" width="67.6640625" style="2" customWidth="1"/>
    <col min="12544" max="12544" width="30.88671875" style="2" customWidth="1"/>
    <col min="12545" max="12545" width="27.44140625" style="2" customWidth="1"/>
    <col min="12546" max="12546" width="31.88671875" style="2" customWidth="1"/>
    <col min="12547" max="12547" width="0" style="2" hidden="1" customWidth="1"/>
    <col min="12548" max="12548" width="22.33203125" style="2" customWidth="1"/>
    <col min="12549" max="12549" width="15.44140625" style="2" bestFit="1" customWidth="1"/>
    <col min="12550" max="12795" width="11.44140625" style="2"/>
    <col min="12796" max="12796" width="8.33203125" style="2" customWidth="1"/>
    <col min="12797" max="12797" width="22.33203125" style="2" customWidth="1"/>
    <col min="12798" max="12798" width="51.6640625" style="2" customWidth="1"/>
    <col min="12799" max="12799" width="67.6640625" style="2" customWidth="1"/>
    <col min="12800" max="12800" width="30.88671875" style="2" customWidth="1"/>
    <col min="12801" max="12801" width="27.44140625" style="2" customWidth="1"/>
    <col min="12802" max="12802" width="31.88671875" style="2" customWidth="1"/>
    <col min="12803" max="12803" width="0" style="2" hidden="1" customWidth="1"/>
    <col min="12804" max="12804" width="22.33203125" style="2" customWidth="1"/>
    <col min="12805" max="12805" width="15.44140625" style="2" bestFit="1" customWidth="1"/>
    <col min="12806" max="13051" width="11.44140625" style="2"/>
    <col min="13052" max="13052" width="8.33203125" style="2" customWidth="1"/>
    <col min="13053" max="13053" width="22.33203125" style="2" customWidth="1"/>
    <col min="13054" max="13054" width="51.6640625" style="2" customWidth="1"/>
    <col min="13055" max="13055" width="67.6640625" style="2" customWidth="1"/>
    <col min="13056" max="13056" width="30.88671875" style="2" customWidth="1"/>
    <col min="13057" max="13057" width="27.44140625" style="2" customWidth="1"/>
    <col min="13058" max="13058" width="31.88671875" style="2" customWidth="1"/>
    <col min="13059" max="13059" width="0" style="2" hidden="1" customWidth="1"/>
    <col min="13060" max="13060" width="22.33203125" style="2" customWidth="1"/>
    <col min="13061" max="13061" width="15.44140625" style="2" bestFit="1" customWidth="1"/>
    <col min="13062" max="13307" width="11.44140625" style="2"/>
    <col min="13308" max="13308" width="8.33203125" style="2" customWidth="1"/>
    <col min="13309" max="13309" width="22.33203125" style="2" customWidth="1"/>
    <col min="13310" max="13310" width="51.6640625" style="2" customWidth="1"/>
    <col min="13311" max="13311" width="67.6640625" style="2" customWidth="1"/>
    <col min="13312" max="13312" width="30.88671875" style="2" customWidth="1"/>
    <col min="13313" max="13313" width="27.44140625" style="2" customWidth="1"/>
    <col min="13314" max="13314" width="31.88671875" style="2" customWidth="1"/>
    <col min="13315" max="13315" width="0" style="2" hidden="1" customWidth="1"/>
    <col min="13316" max="13316" width="22.33203125" style="2" customWidth="1"/>
    <col min="13317" max="13317" width="15.44140625" style="2" bestFit="1" customWidth="1"/>
    <col min="13318" max="13563" width="11.44140625" style="2"/>
    <col min="13564" max="13564" width="8.33203125" style="2" customWidth="1"/>
    <col min="13565" max="13565" width="22.33203125" style="2" customWidth="1"/>
    <col min="13566" max="13566" width="51.6640625" style="2" customWidth="1"/>
    <col min="13567" max="13567" width="67.6640625" style="2" customWidth="1"/>
    <col min="13568" max="13568" width="30.88671875" style="2" customWidth="1"/>
    <col min="13569" max="13569" width="27.44140625" style="2" customWidth="1"/>
    <col min="13570" max="13570" width="31.88671875" style="2" customWidth="1"/>
    <col min="13571" max="13571" width="0" style="2" hidden="1" customWidth="1"/>
    <col min="13572" max="13572" width="22.33203125" style="2" customWidth="1"/>
    <col min="13573" max="13573" width="15.44140625" style="2" bestFit="1" customWidth="1"/>
    <col min="13574" max="13819" width="11.44140625" style="2"/>
    <col min="13820" max="13820" width="8.33203125" style="2" customWidth="1"/>
    <col min="13821" max="13821" width="22.33203125" style="2" customWidth="1"/>
    <col min="13822" max="13822" width="51.6640625" style="2" customWidth="1"/>
    <col min="13823" max="13823" width="67.6640625" style="2" customWidth="1"/>
    <col min="13824" max="13824" width="30.88671875" style="2" customWidth="1"/>
    <col min="13825" max="13825" width="27.44140625" style="2" customWidth="1"/>
    <col min="13826" max="13826" width="31.88671875" style="2" customWidth="1"/>
    <col min="13827" max="13827" width="0" style="2" hidden="1" customWidth="1"/>
    <col min="13828" max="13828" width="22.33203125" style="2" customWidth="1"/>
    <col min="13829" max="13829" width="15.44140625" style="2" bestFit="1" customWidth="1"/>
    <col min="13830" max="14075" width="11.44140625" style="2"/>
    <col min="14076" max="14076" width="8.33203125" style="2" customWidth="1"/>
    <col min="14077" max="14077" width="22.33203125" style="2" customWidth="1"/>
    <col min="14078" max="14078" width="51.6640625" style="2" customWidth="1"/>
    <col min="14079" max="14079" width="67.6640625" style="2" customWidth="1"/>
    <col min="14080" max="14080" width="30.88671875" style="2" customWidth="1"/>
    <col min="14081" max="14081" width="27.44140625" style="2" customWidth="1"/>
    <col min="14082" max="14082" width="31.88671875" style="2" customWidth="1"/>
    <col min="14083" max="14083" width="0" style="2" hidden="1" customWidth="1"/>
    <col min="14084" max="14084" width="22.33203125" style="2" customWidth="1"/>
    <col min="14085" max="14085" width="15.44140625" style="2" bestFit="1" customWidth="1"/>
    <col min="14086" max="14331" width="11.44140625" style="2"/>
    <col min="14332" max="14332" width="8.33203125" style="2" customWidth="1"/>
    <col min="14333" max="14333" width="22.33203125" style="2" customWidth="1"/>
    <col min="14334" max="14334" width="51.6640625" style="2" customWidth="1"/>
    <col min="14335" max="14335" width="67.6640625" style="2" customWidth="1"/>
    <col min="14336" max="14336" width="30.88671875" style="2" customWidth="1"/>
    <col min="14337" max="14337" width="27.44140625" style="2" customWidth="1"/>
    <col min="14338" max="14338" width="31.88671875" style="2" customWidth="1"/>
    <col min="14339" max="14339" width="0" style="2" hidden="1" customWidth="1"/>
    <col min="14340" max="14340" width="22.33203125" style="2" customWidth="1"/>
    <col min="14341" max="14341" width="15.44140625" style="2" bestFit="1" customWidth="1"/>
    <col min="14342" max="14587" width="11.44140625" style="2"/>
    <col min="14588" max="14588" width="8.33203125" style="2" customWidth="1"/>
    <col min="14589" max="14589" width="22.33203125" style="2" customWidth="1"/>
    <col min="14590" max="14590" width="51.6640625" style="2" customWidth="1"/>
    <col min="14591" max="14591" width="67.6640625" style="2" customWidth="1"/>
    <col min="14592" max="14592" width="30.88671875" style="2" customWidth="1"/>
    <col min="14593" max="14593" width="27.44140625" style="2" customWidth="1"/>
    <col min="14594" max="14594" width="31.88671875" style="2" customWidth="1"/>
    <col min="14595" max="14595" width="0" style="2" hidden="1" customWidth="1"/>
    <col min="14596" max="14596" width="22.33203125" style="2" customWidth="1"/>
    <col min="14597" max="14597" width="15.44140625" style="2" bestFit="1" customWidth="1"/>
    <col min="14598" max="14843" width="11.44140625" style="2"/>
    <col min="14844" max="14844" width="8.33203125" style="2" customWidth="1"/>
    <col min="14845" max="14845" width="22.33203125" style="2" customWidth="1"/>
    <col min="14846" max="14846" width="51.6640625" style="2" customWidth="1"/>
    <col min="14847" max="14847" width="67.6640625" style="2" customWidth="1"/>
    <col min="14848" max="14848" width="30.88671875" style="2" customWidth="1"/>
    <col min="14849" max="14849" width="27.44140625" style="2" customWidth="1"/>
    <col min="14850" max="14850" width="31.88671875" style="2" customWidth="1"/>
    <col min="14851" max="14851" width="0" style="2" hidden="1" customWidth="1"/>
    <col min="14852" max="14852" width="22.33203125" style="2" customWidth="1"/>
    <col min="14853" max="14853" width="15.44140625" style="2" bestFit="1" customWidth="1"/>
    <col min="14854" max="15099" width="11.44140625" style="2"/>
    <col min="15100" max="15100" width="8.33203125" style="2" customWidth="1"/>
    <col min="15101" max="15101" width="22.33203125" style="2" customWidth="1"/>
    <col min="15102" max="15102" width="51.6640625" style="2" customWidth="1"/>
    <col min="15103" max="15103" width="67.6640625" style="2" customWidth="1"/>
    <col min="15104" max="15104" width="30.88671875" style="2" customWidth="1"/>
    <col min="15105" max="15105" width="27.44140625" style="2" customWidth="1"/>
    <col min="15106" max="15106" width="31.88671875" style="2" customWidth="1"/>
    <col min="15107" max="15107" width="0" style="2" hidden="1" customWidth="1"/>
    <col min="15108" max="15108" width="22.33203125" style="2" customWidth="1"/>
    <col min="15109" max="15109" width="15.44140625" style="2" bestFit="1" customWidth="1"/>
    <col min="15110" max="15355" width="11.44140625" style="2"/>
    <col min="15356" max="15356" width="8.33203125" style="2" customWidth="1"/>
    <col min="15357" max="15357" width="22.33203125" style="2" customWidth="1"/>
    <col min="15358" max="15358" width="51.6640625" style="2" customWidth="1"/>
    <col min="15359" max="15359" width="67.6640625" style="2" customWidth="1"/>
    <col min="15360" max="15360" width="30.88671875" style="2" customWidth="1"/>
    <col min="15361" max="15361" width="27.44140625" style="2" customWidth="1"/>
    <col min="15362" max="15362" width="31.88671875" style="2" customWidth="1"/>
    <col min="15363" max="15363" width="0" style="2" hidden="1" customWidth="1"/>
    <col min="15364" max="15364" width="22.33203125" style="2" customWidth="1"/>
    <col min="15365" max="15365" width="15.44140625" style="2" bestFit="1" customWidth="1"/>
    <col min="15366" max="15611" width="11.44140625" style="2"/>
    <col min="15612" max="15612" width="8.33203125" style="2" customWidth="1"/>
    <col min="15613" max="15613" width="22.33203125" style="2" customWidth="1"/>
    <col min="15614" max="15614" width="51.6640625" style="2" customWidth="1"/>
    <col min="15615" max="15615" width="67.6640625" style="2" customWidth="1"/>
    <col min="15616" max="15616" width="30.88671875" style="2" customWidth="1"/>
    <col min="15617" max="15617" width="27.44140625" style="2" customWidth="1"/>
    <col min="15618" max="15618" width="31.88671875" style="2" customWidth="1"/>
    <col min="15619" max="15619" width="0" style="2" hidden="1" customWidth="1"/>
    <col min="15620" max="15620" width="22.33203125" style="2" customWidth="1"/>
    <col min="15621" max="15621" width="15.44140625" style="2" bestFit="1" customWidth="1"/>
    <col min="15622" max="15867" width="11.44140625" style="2"/>
    <col min="15868" max="15868" width="8.33203125" style="2" customWidth="1"/>
    <col min="15869" max="15869" width="22.33203125" style="2" customWidth="1"/>
    <col min="15870" max="15870" width="51.6640625" style="2" customWidth="1"/>
    <col min="15871" max="15871" width="67.6640625" style="2" customWidth="1"/>
    <col min="15872" max="15872" width="30.88671875" style="2" customWidth="1"/>
    <col min="15873" max="15873" width="27.44140625" style="2" customWidth="1"/>
    <col min="15874" max="15874" width="31.88671875" style="2" customWidth="1"/>
    <col min="15875" max="15875" width="0" style="2" hidden="1" customWidth="1"/>
    <col min="15876" max="15876" width="22.33203125" style="2" customWidth="1"/>
    <col min="15877" max="15877" width="15.44140625" style="2" bestFit="1" customWidth="1"/>
    <col min="15878" max="16123" width="11.44140625" style="2"/>
    <col min="16124" max="16124" width="8.33203125" style="2" customWidth="1"/>
    <col min="16125" max="16125" width="22.33203125" style="2" customWidth="1"/>
    <col min="16126" max="16126" width="51.6640625" style="2" customWidth="1"/>
    <col min="16127" max="16127" width="67.6640625" style="2" customWidth="1"/>
    <col min="16128" max="16128" width="30.88671875" style="2" customWidth="1"/>
    <col min="16129" max="16129" width="27.44140625" style="2" customWidth="1"/>
    <col min="16130" max="16130" width="31.88671875" style="2" customWidth="1"/>
    <col min="16131" max="16131" width="0" style="2" hidden="1" customWidth="1"/>
    <col min="16132" max="16132" width="22.33203125" style="2" customWidth="1"/>
    <col min="16133" max="16133" width="15.44140625" style="2" bestFit="1" customWidth="1"/>
    <col min="16134" max="16384" width="11.44140625" style="2"/>
  </cols>
  <sheetData>
    <row r="1" spans="1:7" x14ac:dyDescent="0.3">
      <c r="A1" s="1" t="s">
        <v>0</v>
      </c>
      <c r="B1" s="1"/>
      <c r="C1" s="1"/>
      <c r="D1" s="1"/>
      <c r="E1" s="17"/>
      <c r="F1" s="1"/>
    </row>
    <row r="2" spans="1:7" x14ac:dyDescent="0.3">
      <c r="A2" s="1" t="s">
        <v>9</v>
      </c>
      <c r="B2" s="1"/>
      <c r="C2" s="1"/>
      <c r="D2" s="1"/>
      <c r="E2" s="17"/>
      <c r="F2" s="1"/>
    </row>
    <row r="3" spans="1:7" x14ac:dyDescent="0.3">
      <c r="A3" s="3" t="s">
        <v>11</v>
      </c>
      <c r="B3" s="3"/>
      <c r="C3" s="3"/>
      <c r="D3" s="3"/>
      <c r="E3" s="17"/>
      <c r="F3" s="3"/>
    </row>
    <row r="4" spans="1:7" x14ac:dyDescent="0.3">
      <c r="A4" s="3" t="s">
        <v>14</v>
      </c>
      <c r="B4" s="3"/>
      <c r="C4" s="3"/>
      <c r="D4" s="3"/>
      <c r="E4" s="17"/>
      <c r="F4" s="3"/>
    </row>
    <row r="5" spans="1:7" x14ac:dyDescent="0.3">
      <c r="C5" s="6"/>
      <c r="D5" s="7"/>
    </row>
    <row r="6" spans="1:7" s="11" customFormat="1" ht="15" thickBot="1" x14ac:dyDescent="0.35">
      <c r="A6" s="9"/>
      <c r="B6" s="9"/>
      <c r="C6" s="9"/>
      <c r="D6" s="9"/>
      <c r="E6" s="19"/>
      <c r="F6" s="10"/>
    </row>
    <row r="7" spans="1:7" s="11" customFormat="1" ht="36" customHeight="1" thickTop="1" x14ac:dyDescent="0.3">
      <c r="A7" s="20" t="s">
        <v>2</v>
      </c>
      <c r="B7" s="21" t="s">
        <v>3</v>
      </c>
      <c r="C7" s="21" t="s">
        <v>4</v>
      </c>
      <c r="D7" s="21" t="s">
        <v>5</v>
      </c>
      <c r="E7" s="32" t="s">
        <v>10</v>
      </c>
      <c r="F7" s="22" t="s">
        <v>6</v>
      </c>
    </row>
    <row r="8" spans="1:7" s="12" customFormat="1" ht="31.2" customHeight="1" x14ac:dyDescent="0.3">
      <c r="A8" s="34"/>
      <c r="B8" s="29"/>
      <c r="C8" s="30"/>
      <c r="D8" s="36"/>
      <c r="E8" s="31"/>
      <c r="F8" s="37"/>
      <c r="G8" s="35"/>
    </row>
    <row r="9" spans="1:7" s="12" customFormat="1" ht="15" thickBot="1" x14ac:dyDescent="0.35">
      <c r="A9" s="24"/>
      <c r="B9" s="25"/>
      <c r="C9" s="26"/>
      <c r="D9" s="27"/>
      <c r="E9" s="28"/>
      <c r="F9" s="33"/>
    </row>
    <row r="10" spans="1:7" ht="15" thickTop="1" x14ac:dyDescent="0.3"/>
    <row r="12" spans="1:7" x14ac:dyDescent="0.3">
      <c r="C12" s="13" t="s">
        <v>7</v>
      </c>
      <c r="D12" s="14">
        <f>+COUNT(A8:A8)</f>
        <v>0</v>
      </c>
    </row>
    <row r="14" spans="1:7" s="18" customFormat="1" x14ac:dyDescent="0.3">
      <c r="A14" s="4"/>
      <c r="B14" s="5"/>
      <c r="C14" s="13" t="s">
        <v>8</v>
      </c>
      <c r="D14" s="16">
        <f>SUM(F8:F8)+G8</f>
        <v>0</v>
      </c>
      <c r="F14" s="8"/>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
  <sheetViews>
    <sheetView zoomScale="70" zoomScaleNormal="70" workbookViewId="0">
      <selection activeCell="F8" sqref="F8:F9"/>
    </sheetView>
  </sheetViews>
  <sheetFormatPr baseColWidth="10" defaultRowHeight="14.4" x14ac:dyDescent="0.3"/>
  <cols>
    <col min="1" max="1" width="6.6640625" style="4" customWidth="1"/>
    <col min="2" max="2" width="31.109375" style="5" bestFit="1" customWidth="1"/>
    <col min="3" max="3" width="97" style="15" customWidth="1"/>
    <col min="4" max="4" width="100" style="2" customWidth="1"/>
    <col min="5" max="5" width="23.109375" style="18" customWidth="1"/>
    <col min="6" max="6" width="23.6640625" style="8" customWidth="1"/>
    <col min="7" max="7" width="15.44140625" style="2" bestFit="1" customWidth="1"/>
    <col min="8" max="251" width="11.44140625" style="2"/>
    <col min="252" max="252" width="8.33203125" style="2" customWidth="1"/>
    <col min="253" max="253" width="22.33203125" style="2" customWidth="1"/>
    <col min="254" max="254" width="51.6640625" style="2" customWidth="1"/>
    <col min="255" max="255" width="67.6640625" style="2" customWidth="1"/>
    <col min="256" max="256" width="30.88671875" style="2" customWidth="1"/>
    <col min="257" max="257" width="27.44140625" style="2" customWidth="1"/>
    <col min="258" max="258" width="31.88671875" style="2" customWidth="1"/>
    <col min="259" max="259" width="0" style="2" hidden="1" customWidth="1"/>
    <col min="260" max="260" width="22.33203125" style="2" customWidth="1"/>
    <col min="261" max="261" width="15.44140625" style="2" bestFit="1" customWidth="1"/>
    <col min="262" max="507" width="11.44140625" style="2"/>
    <col min="508" max="508" width="8.33203125" style="2" customWidth="1"/>
    <col min="509" max="509" width="22.33203125" style="2" customWidth="1"/>
    <col min="510" max="510" width="51.6640625" style="2" customWidth="1"/>
    <col min="511" max="511" width="67.6640625" style="2" customWidth="1"/>
    <col min="512" max="512" width="30.88671875" style="2" customWidth="1"/>
    <col min="513" max="513" width="27.44140625" style="2" customWidth="1"/>
    <col min="514" max="514" width="31.88671875" style="2" customWidth="1"/>
    <col min="515" max="515" width="0" style="2" hidden="1" customWidth="1"/>
    <col min="516" max="516" width="22.33203125" style="2" customWidth="1"/>
    <col min="517" max="517" width="15.44140625" style="2" bestFit="1" customWidth="1"/>
    <col min="518" max="763" width="11.44140625" style="2"/>
    <col min="764" max="764" width="8.33203125" style="2" customWidth="1"/>
    <col min="765" max="765" width="22.33203125" style="2" customWidth="1"/>
    <col min="766" max="766" width="51.6640625" style="2" customWidth="1"/>
    <col min="767" max="767" width="67.6640625" style="2" customWidth="1"/>
    <col min="768" max="768" width="30.88671875" style="2" customWidth="1"/>
    <col min="769" max="769" width="27.44140625" style="2" customWidth="1"/>
    <col min="770" max="770" width="31.88671875" style="2" customWidth="1"/>
    <col min="771" max="771" width="0" style="2" hidden="1" customWidth="1"/>
    <col min="772" max="772" width="22.33203125" style="2" customWidth="1"/>
    <col min="773" max="773" width="15.44140625" style="2" bestFit="1" customWidth="1"/>
    <col min="774" max="1019" width="11.44140625" style="2"/>
    <col min="1020" max="1020" width="8.33203125" style="2" customWidth="1"/>
    <col min="1021" max="1021" width="22.33203125" style="2" customWidth="1"/>
    <col min="1022" max="1022" width="51.6640625" style="2" customWidth="1"/>
    <col min="1023" max="1023" width="67.6640625" style="2" customWidth="1"/>
    <col min="1024" max="1024" width="30.88671875" style="2" customWidth="1"/>
    <col min="1025" max="1025" width="27.44140625" style="2" customWidth="1"/>
    <col min="1026" max="1026" width="31.88671875" style="2" customWidth="1"/>
    <col min="1027" max="1027" width="0" style="2" hidden="1" customWidth="1"/>
    <col min="1028" max="1028" width="22.33203125" style="2" customWidth="1"/>
    <col min="1029" max="1029" width="15.44140625" style="2" bestFit="1" customWidth="1"/>
    <col min="1030" max="1275" width="11.44140625" style="2"/>
    <col min="1276" max="1276" width="8.33203125" style="2" customWidth="1"/>
    <col min="1277" max="1277" width="22.33203125" style="2" customWidth="1"/>
    <col min="1278" max="1278" width="51.6640625" style="2" customWidth="1"/>
    <col min="1279" max="1279" width="67.6640625" style="2" customWidth="1"/>
    <col min="1280" max="1280" width="30.88671875" style="2" customWidth="1"/>
    <col min="1281" max="1281" width="27.44140625" style="2" customWidth="1"/>
    <col min="1282" max="1282" width="31.88671875" style="2" customWidth="1"/>
    <col min="1283" max="1283" width="0" style="2" hidden="1" customWidth="1"/>
    <col min="1284" max="1284" width="22.33203125" style="2" customWidth="1"/>
    <col min="1285" max="1285" width="15.44140625" style="2" bestFit="1" customWidth="1"/>
    <col min="1286" max="1531" width="11.44140625" style="2"/>
    <col min="1532" max="1532" width="8.33203125" style="2" customWidth="1"/>
    <col min="1533" max="1533" width="22.33203125" style="2" customWidth="1"/>
    <col min="1534" max="1534" width="51.6640625" style="2" customWidth="1"/>
    <col min="1535" max="1535" width="67.6640625" style="2" customWidth="1"/>
    <col min="1536" max="1536" width="30.88671875" style="2" customWidth="1"/>
    <col min="1537" max="1537" width="27.44140625" style="2" customWidth="1"/>
    <col min="1538" max="1538" width="31.88671875" style="2" customWidth="1"/>
    <col min="1539" max="1539" width="0" style="2" hidden="1" customWidth="1"/>
    <col min="1540" max="1540" width="22.33203125" style="2" customWidth="1"/>
    <col min="1541" max="1541" width="15.44140625" style="2" bestFit="1" customWidth="1"/>
    <col min="1542" max="1787" width="11.44140625" style="2"/>
    <col min="1788" max="1788" width="8.33203125" style="2" customWidth="1"/>
    <col min="1789" max="1789" width="22.33203125" style="2" customWidth="1"/>
    <col min="1790" max="1790" width="51.6640625" style="2" customWidth="1"/>
    <col min="1791" max="1791" width="67.6640625" style="2" customWidth="1"/>
    <col min="1792" max="1792" width="30.88671875" style="2" customWidth="1"/>
    <col min="1793" max="1793" width="27.44140625" style="2" customWidth="1"/>
    <col min="1794" max="1794" width="31.88671875" style="2" customWidth="1"/>
    <col min="1795" max="1795" width="0" style="2" hidden="1" customWidth="1"/>
    <col min="1796" max="1796" width="22.33203125" style="2" customWidth="1"/>
    <col min="1797" max="1797" width="15.44140625" style="2" bestFit="1" customWidth="1"/>
    <col min="1798" max="2043" width="11.44140625" style="2"/>
    <col min="2044" max="2044" width="8.33203125" style="2" customWidth="1"/>
    <col min="2045" max="2045" width="22.33203125" style="2" customWidth="1"/>
    <col min="2046" max="2046" width="51.6640625" style="2" customWidth="1"/>
    <col min="2047" max="2047" width="67.6640625" style="2" customWidth="1"/>
    <col min="2048" max="2048" width="30.88671875" style="2" customWidth="1"/>
    <col min="2049" max="2049" width="27.44140625" style="2" customWidth="1"/>
    <col min="2050" max="2050" width="31.88671875" style="2" customWidth="1"/>
    <col min="2051" max="2051" width="0" style="2" hidden="1" customWidth="1"/>
    <col min="2052" max="2052" width="22.33203125" style="2" customWidth="1"/>
    <col min="2053" max="2053" width="15.44140625" style="2" bestFit="1" customWidth="1"/>
    <col min="2054" max="2299" width="11.44140625" style="2"/>
    <col min="2300" max="2300" width="8.33203125" style="2" customWidth="1"/>
    <col min="2301" max="2301" width="22.33203125" style="2" customWidth="1"/>
    <col min="2302" max="2302" width="51.6640625" style="2" customWidth="1"/>
    <col min="2303" max="2303" width="67.6640625" style="2" customWidth="1"/>
    <col min="2304" max="2304" width="30.88671875" style="2" customWidth="1"/>
    <col min="2305" max="2305" width="27.44140625" style="2" customWidth="1"/>
    <col min="2306" max="2306" width="31.88671875" style="2" customWidth="1"/>
    <col min="2307" max="2307" width="0" style="2" hidden="1" customWidth="1"/>
    <col min="2308" max="2308" width="22.33203125" style="2" customWidth="1"/>
    <col min="2309" max="2309" width="15.44140625" style="2" bestFit="1" customWidth="1"/>
    <col min="2310" max="2555" width="11.44140625" style="2"/>
    <col min="2556" max="2556" width="8.33203125" style="2" customWidth="1"/>
    <col min="2557" max="2557" width="22.33203125" style="2" customWidth="1"/>
    <col min="2558" max="2558" width="51.6640625" style="2" customWidth="1"/>
    <col min="2559" max="2559" width="67.6640625" style="2" customWidth="1"/>
    <col min="2560" max="2560" width="30.88671875" style="2" customWidth="1"/>
    <col min="2561" max="2561" width="27.44140625" style="2" customWidth="1"/>
    <col min="2562" max="2562" width="31.88671875" style="2" customWidth="1"/>
    <col min="2563" max="2563" width="0" style="2" hidden="1" customWidth="1"/>
    <col min="2564" max="2564" width="22.33203125" style="2" customWidth="1"/>
    <col min="2565" max="2565" width="15.44140625" style="2" bestFit="1" customWidth="1"/>
    <col min="2566" max="2811" width="11.44140625" style="2"/>
    <col min="2812" max="2812" width="8.33203125" style="2" customWidth="1"/>
    <col min="2813" max="2813" width="22.33203125" style="2" customWidth="1"/>
    <col min="2814" max="2814" width="51.6640625" style="2" customWidth="1"/>
    <col min="2815" max="2815" width="67.6640625" style="2" customWidth="1"/>
    <col min="2816" max="2816" width="30.88671875" style="2" customWidth="1"/>
    <col min="2817" max="2817" width="27.44140625" style="2" customWidth="1"/>
    <col min="2818" max="2818" width="31.88671875" style="2" customWidth="1"/>
    <col min="2819" max="2819" width="0" style="2" hidden="1" customWidth="1"/>
    <col min="2820" max="2820" width="22.33203125" style="2" customWidth="1"/>
    <col min="2821" max="2821" width="15.44140625" style="2" bestFit="1" customWidth="1"/>
    <col min="2822" max="3067" width="11.44140625" style="2"/>
    <col min="3068" max="3068" width="8.33203125" style="2" customWidth="1"/>
    <col min="3069" max="3069" width="22.33203125" style="2" customWidth="1"/>
    <col min="3070" max="3070" width="51.6640625" style="2" customWidth="1"/>
    <col min="3071" max="3071" width="67.6640625" style="2" customWidth="1"/>
    <col min="3072" max="3072" width="30.88671875" style="2" customWidth="1"/>
    <col min="3073" max="3073" width="27.44140625" style="2" customWidth="1"/>
    <col min="3074" max="3074" width="31.88671875" style="2" customWidth="1"/>
    <col min="3075" max="3075" width="0" style="2" hidden="1" customWidth="1"/>
    <col min="3076" max="3076" width="22.33203125" style="2" customWidth="1"/>
    <col min="3077" max="3077" width="15.44140625" style="2" bestFit="1" customWidth="1"/>
    <col min="3078" max="3323" width="11.44140625" style="2"/>
    <col min="3324" max="3324" width="8.33203125" style="2" customWidth="1"/>
    <col min="3325" max="3325" width="22.33203125" style="2" customWidth="1"/>
    <col min="3326" max="3326" width="51.6640625" style="2" customWidth="1"/>
    <col min="3327" max="3327" width="67.6640625" style="2" customWidth="1"/>
    <col min="3328" max="3328" width="30.88671875" style="2" customWidth="1"/>
    <col min="3329" max="3329" width="27.44140625" style="2" customWidth="1"/>
    <col min="3330" max="3330" width="31.88671875" style="2" customWidth="1"/>
    <col min="3331" max="3331" width="0" style="2" hidden="1" customWidth="1"/>
    <col min="3332" max="3332" width="22.33203125" style="2" customWidth="1"/>
    <col min="3333" max="3333" width="15.44140625" style="2" bestFit="1" customWidth="1"/>
    <col min="3334" max="3579" width="11.44140625" style="2"/>
    <col min="3580" max="3580" width="8.33203125" style="2" customWidth="1"/>
    <col min="3581" max="3581" width="22.33203125" style="2" customWidth="1"/>
    <col min="3582" max="3582" width="51.6640625" style="2" customWidth="1"/>
    <col min="3583" max="3583" width="67.6640625" style="2" customWidth="1"/>
    <col min="3584" max="3584" width="30.88671875" style="2" customWidth="1"/>
    <col min="3585" max="3585" width="27.44140625" style="2" customWidth="1"/>
    <col min="3586" max="3586" width="31.88671875" style="2" customWidth="1"/>
    <col min="3587" max="3587" width="0" style="2" hidden="1" customWidth="1"/>
    <col min="3588" max="3588" width="22.33203125" style="2" customWidth="1"/>
    <col min="3589" max="3589" width="15.44140625" style="2" bestFit="1" customWidth="1"/>
    <col min="3590" max="3835" width="11.44140625" style="2"/>
    <col min="3836" max="3836" width="8.33203125" style="2" customWidth="1"/>
    <col min="3837" max="3837" width="22.33203125" style="2" customWidth="1"/>
    <col min="3838" max="3838" width="51.6640625" style="2" customWidth="1"/>
    <col min="3839" max="3839" width="67.6640625" style="2" customWidth="1"/>
    <col min="3840" max="3840" width="30.88671875" style="2" customWidth="1"/>
    <col min="3841" max="3841" width="27.44140625" style="2" customWidth="1"/>
    <col min="3842" max="3842" width="31.88671875" style="2" customWidth="1"/>
    <col min="3843" max="3843" width="0" style="2" hidden="1" customWidth="1"/>
    <col min="3844" max="3844" width="22.33203125" style="2" customWidth="1"/>
    <col min="3845" max="3845" width="15.44140625" style="2" bestFit="1" customWidth="1"/>
    <col min="3846" max="4091" width="11.44140625" style="2"/>
    <col min="4092" max="4092" width="8.33203125" style="2" customWidth="1"/>
    <col min="4093" max="4093" width="22.33203125" style="2" customWidth="1"/>
    <col min="4094" max="4094" width="51.6640625" style="2" customWidth="1"/>
    <col min="4095" max="4095" width="67.6640625" style="2" customWidth="1"/>
    <col min="4096" max="4096" width="30.88671875" style="2" customWidth="1"/>
    <col min="4097" max="4097" width="27.44140625" style="2" customWidth="1"/>
    <col min="4098" max="4098" width="31.88671875" style="2" customWidth="1"/>
    <col min="4099" max="4099" width="0" style="2" hidden="1" customWidth="1"/>
    <col min="4100" max="4100" width="22.33203125" style="2" customWidth="1"/>
    <col min="4101" max="4101" width="15.44140625" style="2" bestFit="1" customWidth="1"/>
    <col min="4102" max="4347" width="11.44140625" style="2"/>
    <col min="4348" max="4348" width="8.33203125" style="2" customWidth="1"/>
    <col min="4349" max="4349" width="22.33203125" style="2" customWidth="1"/>
    <col min="4350" max="4350" width="51.6640625" style="2" customWidth="1"/>
    <col min="4351" max="4351" width="67.6640625" style="2" customWidth="1"/>
    <col min="4352" max="4352" width="30.88671875" style="2" customWidth="1"/>
    <col min="4353" max="4353" width="27.44140625" style="2" customWidth="1"/>
    <col min="4354" max="4354" width="31.88671875" style="2" customWidth="1"/>
    <col min="4355" max="4355" width="0" style="2" hidden="1" customWidth="1"/>
    <col min="4356" max="4356" width="22.33203125" style="2" customWidth="1"/>
    <col min="4357" max="4357" width="15.44140625" style="2" bestFit="1" customWidth="1"/>
    <col min="4358" max="4603" width="11.44140625" style="2"/>
    <col min="4604" max="4604" width="8.33203125" style="2" customWidth="1"/>
    <col min="4605" max="4605" width="22.33203125" style="2" customWidth="1"/>
    <col min="4606" max="4606" width="51.6640625" style="2" customWidth="1"/>
    <col min="4607" max="4607" width="67.6640625" style="2" customWidth="1"/>
    <col min="4608" max="4608" width="30.88671875" style="2" customWidth="1"/>
    <col min="4609" max="4609" width="27.44140625" style="2" customWidth="1"/>
    <col min="4610" max="4610" width="31.88671875" style="2" customWidth="1"/>
    <col min="4611" max="4611" width="0" style="2" hidden="1" customWidth="1"/>
    <col min="4612" max="4612" width="22.33203125" style="2" customWidth="1"/>
    <col min="4613" max="4613" width="15.44140625" style="2" bestFit="1" customWidth="1"/>
    <col min="4614" max="4859" width="11.44140625" style="2"/>
    <col min="4860" max="4860" width="8.33203125" style="2" customWidth="1"/>
    <col min="4861" max="4861" width="22.33203125" style="2" customWidth="1"/>
    <col min="4862" max="4862" width="51.6640625" style="2" customWidth="1"/>
    <col min="4863" max="4863" width="67.6640625" style="2" customWidth="1"/>
    <col min="4864" max="4864" width="30.88671875" style="2" customWidth="1"/>
    <col min="4865" max="4865" width="27.44140625" style="2" customWidth="1"/>
    <col min="4866" max="4866" width="31.88671875" style="2" customWidth="1"/>
    <col min="4867" max="4867" width="0" style="2" hidden="1" customWidth="1"/>
    <col min="4868" max="4868" width="22.33203125" style="2" customWidth="1"/>
    <col min="4869" max="4869" width="15.44140625" style="2" bestFit="1" customWidth="1"/>
    <col min="4870" max="5115" width="11.44140625" style="2"/>
    <col min="5116" max="5116" width="8.33203125" style="2" customWidth="1"/>
    <col min="5117" max="5117" width="22.33203125" style="2" customWidth="1"/>
    <col min="5118" max="5118" width="51.6640625" style="2" customWidth="1"/>
    <col min="5119" max="5119" width="67.6640625" style="2" customWidth="1"/>
    <col min="5120" max="5120" width="30.88671875" style="2" customWidth="1"/>
    <col min="5121" max="5121" width="27.44140625" style="2" customWidth="1"/>
    <col min="5122" max="5122" width="31.88671875" style="2" customWidth="1"/>
    <col min="5123" max="5123" width="0" style="2" hidden="1" customWidth="1"/>
    <col min="5124" max="5124" width="22.33203125" style="2" customWidth="1"/>
    <col min="5125" max="5125" width="15.44140625" style="2" bestFit="1" customWidth="1"/>
    <col min="5126" max="5371" width="11.44140625" style="2"/>
    <col min="5372" max="5372" width="8.33203125" style="2" customWidth="1"/>
    <col min="5373" max="5373" width="22.33203125" style="2" customWidth="1"/>
    <col min="5374" max="5374" width="51.6640625" style="2" customWidth="1"/>
    <col min="5375" max="5375" width="67.6640625" style="2" customWidth="1"/>
    <col min="5376" max="5376" width="30.88671875" style="2" customWidth="1"/>
    <col min="5377" max="5377" width="27.44140625" style="2" customWidth="1"/>
    <col min="5378" max="5378" width="31.88671875" style="2" customWidth="1"/>
    <col min="5379" max="5379" width="0" style="2" hidden="1" customWidth="1"/>
    <col min="5380" max="5380" width="22.33203125" style="2" customWidth="1"/>
    <col min="5381" max="5381" width="15.44140625" style="2" bestFit="1" customWidth="1"/>
    <col min="5382" max="5627" width="11.44140625" style="2"/>
    <col min="5628" max="5628" width="8.33203125" style="2" customWidth="1"/>
    <col min="5629" max="5629" width="22.33203125" style="2" customWidth="1"/>
    <col min="5630" max="5630" width="51.6640625" style="2" customWidth="1"/>
    <col min="5631" max="5631" width="67.6640625" style="2" customWidth="1"/>
    <col min="5632" max="5632" width="30.88671875" style="2" customWidth="1"/>
    <col min="5633" max="5633" width="27.44140625" style="2" customWidth="1"/>
    <col min="5634" max="5634" width="31.88671875" style="2" customWidth="1"/>
    <col min="5635" max="5635" width="0" style="2" hidden="1" customWidth="1"/>
    <col min="5636" max="5636" width="22.33203125" style="2" customWidth="1"/>
    <col min="5637" max="5637" width="15.44140625" style="2" bestFit="1" customWidth="1"/>
    <col min="5638" max="5883" width="11.44140625" style="2"/>
    <col min="5884" max="5884" width="8.33203125" style="2" customWidth="1"/>
    <col min="5885" max="5885" width="22.33203125" style="2" customWidth="1"/>
    <col min="5886" max="5886" width="51.6640625" style="2" customWidth="1"/>
    <col min="5887" max="5887" width="67.6640625" style="2" customWidth="1"/>
    <col min="5888" max="5888" width="30.88671875" style="2" customWidth="1"/>
    <col min="5889" max="5889" width="27.44140625" style="2" customWidth="1"/>
    <col min="5890" max="5890" width="31.88671875" style="2" customWidth="1"/>
    <col min="5891" max="5891" width="0" style="2" hidden="1" customWidth="1"/>
    <col min="5892" max="5892" width="22.33203125" style="2" customWidth="1"/>
    <col min="5893" max="5893" width="15.44140625" style="2" bestFit="1" customWidth="1"/>
    <col min="5894" max="6139" width="11.44140625" style="2"/>
    <col min="6140" max="6140" width="8.33203125" style="2" customWidth="1"/>
    <col min="6141" max="6141" width="22.33203125" style="2" customWidth="1"/>
    <col min="6142" max="6142" width="51.6640625" style="2" customWidth="1"/>
    <col min="6143" max="6143" width="67.6640625" style="2" customWidth="1"/>
    <col min="6144" max="6144" width="30.88671875" style="2" customWidth="1"/>
    <col min="6145" max="6145" width="27.44140625" style="2" customWidth="1"/>
    <col min="6146" max="6146" width="31.88671875" style="2" customWidth="1"/>
    <col min="6147" max="6147" width="0" style="2" hidden="1" customWidth="1"/>
    <col min="6148" max="6148" width="22.33203125" style="2" customWidth="1"/>
    <col min="6149" max="6149" width="15.44140625" style="2" bestFit="1" customWidth="1"/>
    <col min="6150" max="6395" width="11.44140625" style="2"/>
    <col min="6396" max="6396" width="8.33203125" style="2" customWidth="1"/>
    <col min="6397" max="6397" width="22.33203125" style="2" customWidth="1"/>
    <col min="6398" max="6398" width="51.6640625" style="2" customWidth="1"/>
    <col min="6399" max="6399" width="67.6640625" style="2" customWidth="1"/>
    <col min="6400" max="6400" width="30.88671875" style="2" customWidth="1"/>
    <col min="6401" max="6401" width="27.44140625" style="2" customWidth="1"/>
    <col min="6402" max="6402" width="31.88671875" style="2" customWidth="1"/>
    <col min="6403" max="6403" width="0" style="2" hidden="1" customWidth="1"/>
    <col min="6404" max="6404" width="22.33203125" style="2" customWidth="1"/>
    <col min="6405" max="6405" width="15.44140625" style="2" bestFit="1" customWidth="1"/>
    <col min="6406" max="6651" width="11.44140625" style="2"/>
    <col min="6652" max="6652" width="8.33203125" style="2" customWidth="1"/>
    <col min="6653" max="6653" width="22.33203125" style="2" customWidth="1"/>
    <col min="6654" max="6654" width="51.6640625" style="2" customWidth="1"/>
    <col min="6655" max="6655" width="67.6640625" style="2" customWidth="1"/>
    <col min="6656" max="6656" width="30.88671875" style="2" customWidth="1"/>
    <col min="6657" max="6657" width="27.44140625" style="2" customWidth="1"/>
    <col min="6658" max="6658" width="31.88671875" style="2" customWidth="1"/>
    <col min="6659" max="6659" width="0" style="2" hidden="1" customWidth="1"/>
    <col min="6660" max="6660" width="22.33203125" style="2" customWidth="1"/>
    <col min="6661" max="6661" width="15.44140625" style="2" bestFit="1" customWidth="1"/>
    <col min="6662" max="6907" width="11.44140625" style="2"/>
    <col min="6908" max="6908" width="8.33203125" style="2" customWidth="1"/>
    <col min="6909" max="6909" width="22.33203125" style="2" customWidth="1"/>
    <col min="6910" max="6910" width="51.6640625" style="2" customWidth="1"/>
    <col min="6911" max="6911" width="67.6640625" style="2" customWidth="1"/>
    <col min="6912" max="6912" width="30.88671875" style="2" customWidth="1"/>
    <col min="6913" max="6913" width="27.44140625" style="2" customWidth="1"/>
    <col min="6914" max="6914" width="31.88671875" style="2" customWidth="1"/>
    <col min="6915" max="6915" width="0" style="2" hidden="1" customWidth="1"/>
    <col min="6916" max="6916" width="22.33203125" style="2" customWidth="1"/>
    <col min="6917" max="6917" width="15.44140625" style="2" bestFit="1" customWidth="1"/>
    <col min="6918" max="7163" width="11.44140625" style="2"/>
    <col min="7164" max="7164" width="8.33203125" style="2" customWidth="1"/>
    <col min="7165" max="7165" width="22.33203125" style="2" customWidth="1"/>
    <col min="7166" max="7166" width="51.6640625" style="2" customWidth="1"/>
    <col min="7167" max="7167" width="67.6640625" style="2" customWidth="1"/>
    <col min="7168" max="7168" width="30.88671875" style="2" customWidth="1"/>
    <col min="7169" max="7169" width="27.44140625" style="2" customWidth="1"/>
    <col min="7170" max="7170" width="31.88671875" style="2" customWidth="1"/>
    <col min="7171" max="7171" width="0" style="2" hidden="1" customWidth="1"/>
    <col min="7172" max="7172" width="22.33203125" style="2" customWidth="1"/>
    <col min="7173" max="7173" width="15.44140625" style="2" bestFit="1" customWidth="1"/>
    <col min="7174" max="7419" width="11.44140625" style="2"/>
    <col min="7420" max="7420" width="8.33203125" style="2" customWidth="1"/>
    <col min="7421" max="7421" width="22.33203125" style="2" customWidth="1"/>
    <col min="7422" max="7422" width="51.6640625" style="2" customWidth="1"/>
    <col min="7423" max="7423" width="67.6640625" style="2" customWidth="1"/>
    <col min="7424" max="7424" width="30.88671875" style="2" customWidth="1"/>
    <col min="7425" max="7425" width="27.44140625" style="2" customWidth="1"/>
    <col min="7426" max="7426" width="31.88671875" style="2" customWidth="1"/>
    <col min="7427" max="7427" width="0" style="2" hidden="1" customWidth="1"/>
    <col min="7428" max="7428" width="22.33203125" style="2" customWidth="1"/>
    <col min="7429" max="7429" width="15.44140625" style="2" bestFit="1" customWidth="1"/>
    <col min="7430" max="7675" width="11.44140625" style="2"/>
    <col min="7676" max="7676" width="8.33203125" style="2" customWidth="1"/>
    <col min="7677" max="7677" width="22.33203125" style="2" customWidth="1"/>
    <col min="7678" max="7678" width="51.6640625" style="2" customWidth="1"/>
    <col min="7679" max="7679" width="67.6640625" style="2" customWidth="1"/>
    <col min="7680" max="7680" width="30.88671875" style="2" customWidth="1"/>
    <col min="7681" max="7681" width="27.44140625" style="2" customWidth="1"/>
    <col min="7682" max="7682" width="31.88671875" style="2" customWidth="1"/>
    <col min="7683" max="7683" width="0" style="2" hidden="1" customWidth="1"/>
    <col min="7684" max="7684" width="22.33203125" style="2" customWidth="1"/>
    <col min="7685" max="7685" width="15.44140625" style="2" bestFit="1" customWidth="1"/>
    <col min="7686" max="7931" width="11.44140625" style="2"/>
    <col min="7932" max="7932" width="8.33203125" style="2" customWidth="1"/>
    <col min="7933" max="7933" width="22.33203125" style="2" customWidth="1"/>
    <col min="7934" max="7934" width="51.6640625" style="2" customWidth="1"/>
    <col min="7935" max="7935" width="67.6640625" style="2" customWidth="1"/>
    <col min="7936" max="7936" width="30.88671875" style="2" customWidth="1"/>
    <col min="7937" max="7937" width="27.44140625" style="2" customWidth="1"/>
    <col min="7938" max="7938" width="31.88671875" style="2" customWidth="1"/>
    <col min="7939" max="7939" width="0" style="2" hidden="1" customWidth="1"/>
    <col min="7940" max="7940" width="22.33203125" style="2" customWidth="1"/>
    <col min="7941" max="7941" width="15.44140625" style="2" bestFit="1" customWidth="1"/>
    <col min="7942" max="8187" width="11.44140625" style="2"/>
    <col min="8188" max="8188" width="8.33203125" style="2" customWidth="1"/>
    <col min="8189" max="8189" width="22.33203125" style="2" customWidth="1"/>
    <col min="8190" max="8190" width="51.6640625" style="2" customWidth="1"/>
    <col min="8191" max="8191" width="67.6640625" style="2" customWidth="1"/>
    <col min="8192" max="8192" width="30.88671875" style="2" customWidth="1"/>
    <col min="8193" max="8193" width="27.44140625" style="2" customWidth="1"/>
    <col min="8194" max="8194" width="31.88671875" style="2" customWidth="1"/>
    <col min="8195" max="8195" width="0" style="2" hidden="1" customWidth="1"/>
    <col min="8196" max="8196" width="22.33203125" style="2" customWidth="1"/>
    <col min="8197" max="8197" width="15.44140625" style="2" bestFit="1" customWidth="1"/>
    <col min="8198" max="8443" width="11.44140625" style="2"/>
    <col min="8444" max="8444" width="8.33203125" style="2" customWidth="1"/>
    <col min="8445" max="8445" width="22.33203125" style="2" customWidth="1"/>
    <col min="8446" max="8446" width="51.6640625" style="2" customWidth="1"/>
    <col min="8447" max="8447" width="67.6640625" style="2" customWidth="1"/>
    <col min="8448" max="8448" width="30.88671875" style="2" customWidth="1"/>
    <col min="8449" max="8449" width="27.44140625" style="2" customWidth="1"/>
    <col min="8450" max="8450" width="31.88671875" style="2" customWidth="1"/>
    <col min="8451" max="8451" width="0" style="2" hidden="1" customWidth="1"/>
    <col min="8452" max="8452" width="22.33203125" style="2" customWidth="1"/>
    <col min="8453" max="8453" width="15.44140625" style="2" bestFit="1" customWidth="1"/>
    <col min="8454" max="8699" width="11.44140625" style="2"/>
    <col min="8700" max="8700" width="8.33203125" style="2" customWidth="1"/>
    <col min="8701" max="8701" width="22.33203125" style="2" customWidth="1"/>
    <col min="8702" max="8702" width="51.6640625" style="2" customWidth="1"/>
    <col min="8703" max="8703" width="67.6640625" style="2" customWidth="1"/>
    <col min="8704" max="8704" width="30.88671875" style="2" customWidth="1"/>
    <col min="8705" max="8705" width="27.44140625" style="2" customWidth="1"/>
    <col min="8706" max="8706" width="31.88671875" style="2" customWidth="1"/>
    <col min="8707" max="8707" width="0" style="2" hidden="1" customWidth="1"/>
    <col min="8708" max="8708" width="22.33203125" style="2" customWidth="1"/>
    <col min="8709" max="8709" width="15.44140625" style="2" bestFit="1" customWidth="1"/>
    <col min="8710" max="8955" width="11.44140625" style="2"/>
    <col min="8956" max="8956" width="8.33203125" style="2" customWidth="1"/>
    <col min="8957" max="8957" width="22.33203125" style="2" customWidth="1"/>
    <col min="8958" max="8958" width="51.6640625" style="2" customWidth="1"/>
    <col min="8959" max="8959" width="67.6640625" style="2" customWidth="1"/>
    <col min="8960" max="8960" width="30.88671875" style="2" customWidth="1"/>
    <col min="8961" max="8961" width="27.44140625" style="2" customWidth="1"/>
    <col min="8962" max="8962" width="31.88671875" style="2" customWidth="1"/>
    <col min="8963" max="8963" width="0" style="2" hidden="1" customWidth="1"/>
    <col min="8964" max="8964" width="22.33203125" style="2" customWidth="1"/>
    <col min="8965" max="8965" width="15.44140625" style="2" bestFit="1" customWidth="1"/>
    <col min="8966" max="9211" width="11.44140625" style="2"/>
    <col min="9212" max="9212" width="8.33203125" style="2" customWidth="1"/>
    <col min="9213" max="9213" width="22.33203125" style="2" customWidth="1"/>
    <col min="9214" max="9214" width="51.6640625" style="2" customWidth="1"/>
    <col min="9215" max="9215" width="67.6640625" style="2" customWidth="1"/>
    <col min="9216" max="9216" width="30.88671875" style="2" customWidth="1"/>
    <col min="9217" max="9217" width="27.44140625" style="2" customWidth="1"/>
    <col min="9218" max="9218" width="31.88671875" style="2" customWidth="1"/>
    <col min="9219" max="9219" width="0" style="2" hidden="1" customWidth="1"/>
    <col min="9220" max="9220" width="22.33203125" style="2" customWidth="1"/>
    <col min="9221" max="9221" width="15.44140625" style="2" bestFit="1" customWidth="1"/>
    <col min="9222" max="9467" width="11.44140625" style="2"/>
    <col min="9468" max="9468" width="8.33203125" style="2" customWidth="1"/>
    <col min="9469" max="9469" width="22.33203125" style="2" customWidth="1"/>
    <col min="9470" max="9470" width="51.6640625" style="2" customWidth="1"/>
    <col min="9471" max="9471" width="67.6640625" style="2" customWidth="1"/>
    <col min="9472" max="9472" width="30.88671875" style="2" customWidth="1"/>
    <col min="9473" max="9473" width="27.44140625" style="2" customWidth="1"/>
    <col min="9474" max="9474" width="31.88671875" style="2" customWidth="1"/>
    <col min="9475" max="9475" width="0" style="2" hidden="1" customWidth="1"/>
    <col min="9476" max="9476" width="22.33203125" style="2" customWidth="1"/>
    <col min="9477" max="9477" width="15.44140625" style="2" bestFit="1" customWidth="1"/>
    <col min="9478" max="9723" width="11.44140625" style="2"/>
    <col min="9724" max="9724" width="8.33203125" style="2" customWidth="1"/>
    <col min="9725" max="9725" width="22.33203125" style="2" customWidth="1"/>
    <col min="9726" max="9726" width="51.6640625" style="2" customWidth="1"/>
    <col min="9727" max="9727" width="67.6640625" style="2" customWidth="1"/>
    <col min="9728" max="9728" width="30.88671875" style="2" customWidth="1"/>
    <col min="9729" max="9729" width="27.44140625" style="2" customWidth="1"/>
    <col min="9730" max="9730" width="31.88671875" style="2" customWidth="1"/>
    <col min="9731" max="9731" width="0" style="2" hidden="1" customWidth="1"/>
    <col min="9732" max="9732" width="22.33203125" style="2" customWidth="1"/>
    <col min="9733" max="9733" width="15.44140625" style="2" bestFit="1" customWidth="1"/>
    <col min="9734" max="9979" width="11.44140625" style="2"/>
    <col min="9980" max="9980" width="8.33203125" style="2" customWidth="1"/>
    <col min="9981" max="9981" width="22.33203125" style="2" customWidth="1"/>
    <col min="9982" max="9982" width="51.6640625" style="2" customWidth="1"/>
    <col min="9983" max="9983" width="67.6640625" style="2" customWidth="1"/>
    <col min="9984" max="9984" width="30.88671875" style="2" customWidth="1"/>
    <col min="9985" max="9985" width="27.44140625" style="2" customWidth="1"/>
    <col min="9986" max="9986" width="31.88671875" style="2" customWidth="1"/>
    <col min="9987" max="9987" width="0" style="2" hidden="1" customWidth="1"/>
    <col min="9988" max="9988" width="22.33203125" style="2" customWidth="1"/>
    <col min="9989" max="9989" width="15.44140625" style="2" bestFit="1" customWidth="1"/>
    <col min="9990" max="10235" width="11.44140625" style="2"/>
    <col min="10236" max="10236" width="8.33203125" style="2" customWidth="1"/>
    <col min="10237" max="10237" width="22.33203125" style="2" customWidth="1"/>
    <col min="10238" max="10238" width="51.6640625" style="2" customWidth="1"/>
    <col min="10239" max="10239" width="67.6640625" style="2" customWidth="1"/>
    <col min="10240" max="10240" width="30.88671875" style="2" customWidth="1"/>
    <col min="10241" max="10241" width="27.44140625" style="2" customWidth="1"/>
    <col min="10242" max="10242" width="31.88671875" style="2" customWidth="1"/>
    <col min="10243" max="10243" width="0" style="2" hidden="1" customWidth="1"/>
    <col min="10244" max="10244" width="22.33203125" style="2" customWidth="1"/>
    <col min="10245" max="10245" width="15.44140625" style="2" bestFit="1" customWidth="1"/>
    <col min="10246" max="10491" width="11.44140625" style="2"/>
    <col min="10492" max="10492" width="8.33203125" style="2" customWidth="1"/>
    <col min="10493" max="10493" width="22.33203125" style="2" customWidth="1"/>
    <col min="10494" max="10494" width="51.6640625" style="2" customWidth="1"/>
    <col min="10495" max="10495" width="67.6640625" style="2" customWidth="1"/>
    <col min="10496" max="10496" width="30.88671875" style="2" customWidth="1"/>
    <col min="10497" max="10497" width="27.44140625" style="2" customWidth="1"/>
    <col min="10498" max="10498" width="31.88671875" style="2" customWidth="1"/>
    <col min="10499" max="10499" width="0" style="2" hidden="1" customWidth="1"/>
    <col min="10500" max="10500" width="22.33203125" style="2" customWidth="1"/>
    <col min="10501" max="10501" width="15.44140625" style="2" bestFit="1" customWidth="1"/>
    <col min="10502" max="10747" width="11.44140625" style="2"/>
    <col min="10748" max="10748" width="8.33203125" style="2" customWidth="1"/>
    <col min="10749" max="10749" width="22.33203125" style="2" customWidth="1"/>
    <col min="10750" max="10750" width="51.6640625" style="2" customWidth="1"/>
    <col min="10751" max="10751" width="67.6640625" style="2" customWidth="1"/>
    <col min="10752" max="10752" width="30.88671875" style="2" customWidth="1"/>
    <col min="10753" max="10753" width="27.44140625" style="2" customWidth="1"/>
    <col min="10754" max="10754" width="31.88671875" style="2" customWidth="1"/>
    <col min="10755" max="10755" width="0" style="2" hidden="1" customWidth="1"/>
    <col min="10756" max="10756" width="22.33203125" style="2" customWidth="1"/>
    <col min="10757" max="10757" width="15.44140625" style="2" bestFit="1" customWidth="1"/>
    <col min="10758" max="11003" width="11.44140625" style="2"/>
    <col min="11004" max="11004" width="8.33203125" style="2" customWidth="1"/>
    <col min="11005" max="11005" width="22.33203125" style="2" customWidth="1"/>
    <col min="11006" max="11006" width="51.6640625" style="2" customWidth="1"/>
    <col min="11007" max="11007" width="67.6640625" style="2" customWidth="1"/>
    <col min="11008" max="11008" width="30.88671875" style="2" customWidth="1"/>
    <col min="11009" max="11009" width="27.44140625" style="2" customWidth="1"/>
    <col min="11010" max="11010" width="31.88671875" style="2" customWidth="1"/>
    <col min="11011" max="11011" width="0" style="2" hidden="1" customWidth="1"/>
    <col min="11012" max="11012" width="22.33203125" style="2" customWidth="1"/>
    <col min="11013" max="11013" width="15.44140625" style="2" bestFit="1" customWidth="1"/>
    <col min="11014" max="11259" width="11.44140625" style="2"/>
    <col min="11260" max="11260" width="8.33203125" style="2" customWidth="1"/>
    <col min="11261" max="11261" width="22.33203125" style="2" customWidth="1"/>
    <col min="11262" max="11262" width="51.6640625" style="2" customWidth="1"/>
    <col min="11263" max="11263" width="67.6640625" style="2" customWidth="1"/>
    <col min="11264" max="11264" width="30.88671875" style="2" customWidth="1"/>
    <col min="11265" max="11265" width="27.44140625" style="2" customWidth="1"/>
    <col min="11266" max="11266" width="31.88671875" style="2" customWidth="1"/>
    <col min="11267" max="11267" width="0" style="2" hidden="1" customWidth="1"/>
    <col min="11268" max="11268" width="22.33203125" style="2" customWidth="1"/>
    <col min="11269" max="11269" width="15.44140625" style="2" bestFit="1" customWidth="1"/>
    <col min="11270" max="11515" width="11.44140625" style="2"/>
    <col min="11516" max="11516" width="8.33203125" style="2" customWidth="1"/>
    <col min="11517" max="11517" width="22.33203125" style="2" customWidth="1"/>
    <col min="11518" max="11518" width="51.6640625" style="2" customWidth="1"/>
    <col min="11519" max="11519" width="67.6640625" style="2" customWidth="1"/>
    <col min="11520" max="11520" width="30.88671875" style="2" customWidth="1"/>
    <col min="11521" max="11521" width="27.44140625" style="2" customWidth="1"/>
    <col min="11522" max="11522" width="31.88671875" style="2" customWidth="1"/>
    <col min="11523" max="11523" width="0" style="2" hidden="1" customWidth="1"/>
    <col min="11524" max="11524" width="22.33203125" style="2" customWidth="1"/>
    <col min="11525" max="11525" width="15.44140625" style="2" bestFit="1" customWidth="1"/>
    <col min="11526" max="11771" width="11.44140625" style="2"/>
    <col min="11772" max="11772" width="8.33203125" style="2" customWidth="1"/>
    <col min="11773" max="11773" width="22.33203125" style="2" customWidth="1"/>
    <col min="11774" max="11774" width="51.6640625" style="2" customWidth="1"/>
    <col min="11775" max="11775" width="67.6640625" style="2" customWidth="1"/>
    <col min="11776" max="11776" width="30.88671875" style="2" customWidth="1"/>
    <col min="11777" max="11777" width="27.44140625" style="2" customWidth="1"/>
    <col min="11778" max="11778" width="31.88671875" style="2" customWidth="1"/>
    <col min="11779" max="11779" width="0" style="2" hidden="1" customWidth="1"/>
    <col min="11780" max="11780" width="22.33203125" style="2" customWidth="1"/>
    <col min="11781" max="11781" width="15.44140625" style="2" bestFit="1" customWidth="1"/>
    <col min="11782" max="12027" width="11.44140625" style="2"/>
    <col min="12028" max="12028" width="8.33203125" style="2" customWidth="1"/>
    <col min="12029" max="12029" width="22.33203125" style="2" customWidth="1"/>
    <col min="12030" max="12030" width="51.6640625" style="2" customWidth="1"/>
    <col min="12031" max="12031" width="67.6640625" style="2" customWidth="1"/>
    <col min="12032" max="12032" width="30.88671875" style="2" customWidth="1"/>
    <col min="12033" max="12033" width="27.44140625" style="2" customWidth="1"/>
    <col min="12034" max="12034" width="31.88671875" style="2" customWidth="1"/>
    <col min="12035" max="12035" width="0" style="2" hidden="1" customWidth="1"/>
    <col min="12036" max="12036" width="22.33203125" style="2" customWidth="1"/>
    <col min="12037" max="12037" width="15.44140625" style="2" bestFit="1" customWidth="1"/>
    <col min="12038" max="12283" width="11.44140625" style="2"/>
    <col min="12284" max="12284" width="8.33203125" style="2" customWidth="1"/>
    <col min="12285" max="12285" width="22.33203125" style="2" customWidth="1"/>
    <col min="12286" max="12286" width="51.6640625" style="2" customWidth="1"/>
    <col min="12287" max="12287" width="67.6640625" style="2" customWidth="1"/>
    <col min="12288" max="12288" width="30.88671875" style="2" customWidth="1"/>
    <col min="12289" max="12289" width="27.44140625" style="2" customWidth="1"/>
    <col min="12290" max="12290" width="31.88671875" style="2" customWidth="1"/>
    <col min="12291" max="12291" width="0" style="2" hidden="1" customWidth="1"/>
    <col min="12292" max="12292" width="22.33203125" style="2" customWidth="1"/>
    <col min="12293" max="12293" width="15.44140625" style="2" bestFit="1" customWidth="1"/>
    <col min="12294" max="12539" width="11.44140625" style="2"/>
    <col min="12540" max="12540" width="8.33203125" style="2" customWidth="1"/>
    <col min="12541" max="12541" width="22.33203125" style="2" customWidth="1"/>
    <col min="12542" max="12542" width="51.6640625" style="2" customWidth="1"/>
    <col min="12543" max="12543" width="67.6640625" style="2" customWidth="1"/>
    <col min="12544" max="12544" width="30.88671875" style="2" customWidth="1"/>
    <col min="12545" max="12545" width="27.44140625" style="2" customWidth="1"/>
    <col min="12546" max="12546" width="31.88671875" style="2" customWidth="1"/>
    <col min="12547" max="12547" width="0" style="2" hidden="1" customWidth="1"/>
    <col min="12548" max="12548" width="22.33203125" style="2" customWidth="1"/>
    <col min="12549" max="12549" width="15.44140625" style="2" bestFit="1" customWidth="1"/>
    <col min="12550" max="12795" width="11.44140625" style="2"/>
    <col min="12796" max="12796" width="8.33203125" style="2" customWidth="1"/>
    <col min="12797" max="12797" width="22.33203125" style="2" customWidth="1"/>
    <col min="12798" max="12798" width="51.6640625" style="2" customWidth="1"/>
    <col min="12799" max="12799" width="67.6640625" style="2" customWidth="1"/>
    <col min="12800" max="12800" width="30.88671875" style="2" customWidth="1"/>
    <col min="12801" max="12801" width="27.44140625" style="2" customWidth="1"/>
    <col min="12802" max="12802" width="31.88671875" style="2" customWidth="1"/>
    <col min="12803" max="12803" width="0" style="2" hidden="1" customWidth="1"/>
    <col min="12804" max="12804" width="22.33203125" style="2" customWidth="1"/>
    <col min="12805" max="12805" width="15.44140625" style="2" bestFit="1" customWidth="1"/>
    <col min="12806" max="13051" width="11.44140625" style="2"/>
    <col min="13052" max="13052" width="8.33203125" style="2" customWidth="1"/>
    <col min="13053" max="13053" width="22.33203125" style="2" customWidth="1"/>
    <col min="13054" max="13054" width="51.6640625" style="2" customWidth="1"/>
    <col min="13055" max="13055" width="67.6640625" style="2" customWidth="1"/>
    <col min="13056" max="13056" width="30.88671875" style="2" customWidth="1"/>
    <col min="13057" max="13057" width="27.44140625" style="2" customWidth="1"/>
    <col min="13058" max="13058" width="31.88671875" style="2" customWidth="1"/>
    <col min="13059" max="13059" width="0" style="2" hidden="1" customWidth="1"/>
    <col min="13060" max="13060" width="22.33203125" style="2" customWidth="1"/>
    <col min="13061" max="13061" width="15.44140625" style="2" bestFit="1" customWidth="1"/>
    <col min="13062" max="13307" width="11.44140625" style="2"/>
    <col min="13308" max="13308" width="8.33203125" style="2" customWidth="1"/>
    <col min="13309" max="13309" width="22.33203125" style="2" customWidth="1"/>
    <col min="13310" max="13310" width="51.6640625" style="2" customWidth="1"/>
    <col min="13311" max="13311" width="67.6640625" style="2" customWidth="1"/>
    <col min="13312" max="13312" width="30.88671875" style="2" customWidth="1"/>
    <col min="13313" max="13313" width="27.44140625" style="2" customWidth="1"/>
    <col min="13314" max="13314" width="31.88671875" style="2" customWidth="1"/>
    <col min="13315" max="13315" width="0" style="2" hidden="1" customWidth="1"/>
    <col min="13316" max="13316" width="22.33203125" style="2" customWidth="1"/>
    <col min="13317" max="13317" width="15.44140625" style="2" bestFit="1" customWidth="1"/>
    <col min="13318" max="13563" width="11.44140625" style="2"/>
    <col min="13564" max="13564" width="8.33203125" style="2" customWidth="1"/>
    <col min="13565" max="13565" width="22.33203125" style="2" customWidth="1"/>
    <col min="13566" max="13566" width="51.6640625" style="2" customWidth="1"/>
    <col min="13567" max="13567" width="67.6640625" style="2" customWidth="1"/>
    <col min="13568" max="13568" width="30.88671875" style="2" customWidth="1"/>
    <col min="13569" max="13569" width="27.44140625" style="2" customWidth="1"/>
    <col min="13570" max="13570" width="31.88671875" style="2" customWidth="1"/>
    <col min="13571" max="13571" width="0" style="2" hidden="1" customWidth="1"/>
    <col min="13572" max="13572" width="22.33203125" style="2" customWidth="1"/>
    <col min="13573" max="13573" width="15.44140625" style="2" bestFit="1" customWidth="1"/>
    <col min="13574" max="13819" width="11.44140625" style="2"/>
    <col min="13820" max="13820" width="8.33203125" style="2" customWidth="1"/>
    <col min="13821" max="13821" width="22.33203125" style="2" customWidth="1"/>
    <col min="13822" max="13822" width="51.6640625" style="2" customWidth="1"/>
    <col min="13823" max="13823" width="67.6640625" style="2" customWidth="1"/>
    <col min="13824" max="13824" width="30.88671875" style="2" customWidth="1"/>
    <col min="13825" max="13825" width="27.44140625" style="2" customWidth="1"/>
    <col min="13826" max="13826" width="31.88671875" style="2" customWidth="1"/>
    <col min="13827" max="13827" width="0" style="2" hidden="1" customWidth="1"/>
    <col min="13828" max="13828" width="22.33203125" style="2" customWidth="1"/>
    <col min="13829" max="13829" width="15.44140625" style="2" bestFit="1" customWidth="1"/>
    <col min="13830" max="14075" width="11.44140625" style="2"/>
    <col min="14076" max="14076" width="8.33203125" style="2" customWidth="1"/>
    <col min="14077" max="14077" width="22.33203125" style="2" customWidth="1"/>
    <col min="14078" max="14078" width="51.6640625" style="2" customWidth="1"/>
    <col min="14079" max="14079" width="67.6640625" style="2" customWidth="1"/>
    <col min="14080" max="14080" width="30.88671875" style="2" customWidth="1"/>
    <col min="14081" max="14081" width="27.44140625" style="2" customWidth="1"/>
    <col min="14082" max="14082" width="31.88671875" style="2" customWidth="1"/>
    <col min="14083" max="14083" width="0" style="2" hidden="1" customWidth="1"/>
    <col min="14084" max="14084" width="22.33203125" style="2" customWidth="1"/>
    <col min="14085" max="14085" width="15.44140625" style="2" bestFit="1" customWidth="1"/>
    <col min="14086" max="14331" width="11.44140625" style="2"/>
    <col min="14332" max="14332" width="8.33203125" style="2" customWidth="1"/>
    <col min="14333" max="14333" width="22.33203125" style="2" customWidth="1"/>
    <col min="14334" max="14334" width="51.6640625" style="2" customWidth="1"/>
    <col min="14335" max="14335" width="67.6640625" style="2" customWidth="1"/>
    <col min="14336" max="14336" width="30.88671875" style="2" customWidth="1"/>
    <col min="14337" max="14337" width="27.44140625" style="2" customWidth="1"/>
    <col min="14338" max="14338" width="31.88671875" style="2" customWidth="1"/>
    <col min="14339" max="14339" width="0" style="2" hidden="1" customWidth="1"/>
    <col min="14340" max="14340" width="22.33203125" style="2" customWidth="1"/>
    <col min="14341" max="14341" width="15.44140625" style="2" bestFit="1" customWidth="1"/>
    <col min="14342" max="14587" width="11.44140625" style="2"/>
    <col min="14588" max="14588" width="8.33203125" style="2" customWidth="1"/>
    <col min="14589" max="14589" width="22.33203125" style="2" customWidth="1"/>
    <col min="14590" max="14590" width="51.6640625" style="2" customWidth="1"/>
    <col min="14591" max="14591" width="67.6640625" style="2" customWidth="1"/>
    <col min="14592" max="14592" width="30.88671875" style="2" customWidth="1"/>
    <col min="14593" max="14593" width="27.44140625" style="2" customWidth="1"/>
    <col min="14594" max="14594" width="31.88671875" style="2" customWidth="1"/>
    <col min="14595" max="14595" width="0" style="2" hidden="1" customWidth="1"/>
    <col min="14596" max="14596" width="22.33203125" style="2" customWidth="1"/>
    <col min="14597" max="14597" width="15.44140625" style="2" bestFit="1" customWidth="1"/>
    <col min="14598" max="14843" width="11.44140625" style="2"/>
    <col min="14844" max="14844" width="8.33203125" style="2" customWidth="1"/>
    <col min="14845" max="14845" width="22.33203125" style="2" customWidth="1"/>
    <col min="14846" max="14846" width="51.6640625" style="2" customWidth="1"/>
    <col min="14847" max="14847" width="67.6640625" style="2" customWidth="1"/>
    <col min="14848" max="14848" width="30.88671875" style="2" customWidth="1"/>
    <col min="14849" max="14849" width="27.44140625" style="2" customWidth="1"/>
    <col min="14850" max="14850" width="31.88671875" style="2" customWidth="1"/>
    <col min="14851" max="14851" width="0" style="2" hidden="1" customWidth="1"/>
    <col min="14852" max="14852" width="22.33203125" style="2" customWidth="1"/>
    <col min="14853" max="14853" width="15.44140625" style="2" bestFit="1" customWidth="1"/>
    <col min="14854" max="15099" width="11.44140625" style="2"/>
    <col min="15100" max="15100" width="8.33203125" style="2" customWidth="1"/>
    <col min="15101" max="15101" width="22.33203125" style="2" customWidth="1"/>
    <col min="15102" max="15102" width="51.6640625" style="2" customWidth="1"/>
    <col min="15103" max="15103" width="67.6640625" style="2" customWidth="1"/>
    <col min="15104" max="15104" width="30.88671875" style="2" customWidth="1"/>
    <col min="15105" max="15105" width="27.44140625" style="2" customWidth="1"/>
    <col min="15106" max="15106" width="31.88671875" style="2" customWidth="1"/>
    <col min="15107" max="15107" width="0" style="2" hidden="1" customWidth="1"/>
    <col min="15108" max="15108" width="22.33203125" style="2" customWidth="1"/>
    <col min="15109" max="15109" width="15.44140625" style="2" bestFit="1" customWidth="1"/>
    <col min="15110" max="15355" width="11.44140625" style="2"/>
    <col min="15356" max="15356" width="8.33203125" style="2" customWidth="1"/>
    <col min="15357" max="15357" width="22.33203125" style="2" customWidth="1"/>
    <col min="15358" max="15358" width="51.6640625" style="2" customWidth="1"/>
    <col min="15359" max="15359" width="67.6640625" style="2" customWidth="1"/>
    <col min="15360" max="15360" width="30.88671875" style="2" customWidth="1"/>
    <col min="15361" max="15361" width="27.44140625" style="2" customWidth="1"/>
    <col min="15362" max="15362" width="31.88671875" style="2" customWidth="1"/>
    <col min="15363" max="15363" width="0" style="2" hidden="1" customWidth="1"/>
    <col min="15364" max="15364" width="22.33203125" style="2" customWidth="1"/>
    <col min="15365" max="15365" width="15.44140625" style="2" bestFit="1" customWidth="1"/>
    <col min="15366" max="15611" width="11.44140625" style="2"/>
    <col min="15612" max="15612" width="8.33203125" style="2" customWidth="1"/>
    <col min="15613" max="15613" width="22.33203125" style="2" customWidth="1"/>
    <col min="15614" max="15614" width="51.6640625" style="2" customWidth="1"/>
    <col min="15615" max="15615" width="67.6640625" style="2" customWidth="1"/>
    <col min="15616" max="15616" width="30.88671875" style="2" customWidth="1"/>
    <col min="15617" max="15617" width="27.44140625" style="2" customWidth="1"/>
    <col min="15618" max="15618" width="31.88671875" style="2" customWidth="1"/>
    <col min="15619" max="15619" width="0" style="2" hidden="1" customWidth="1"/>
    <col min="15620" max="15620" width="22.33203125" style="2" customWidth="1"/>
    <col min="15621" max="15621" width="15.44140625" style="2" bestFit="1" customWidth="1"/>
    <col min="15622" max="15867" width="11.44140625" style="2"/>
    <col min="15868" max="15868" width="8.33203125" style="2" customWidth="1"/>
    <col min="15869" max="15869" width="22.33203125" style="2" customWidth="1"/>
    <col min="15870" max="15870" width="51.6640625" style="2" customWidth="1"/>
    <col min="15871" max="15871" width="67.6640625" style="2" customWidth="1"/>
    <col min="15872" max="15872" width="30.88671875" style="2" customWidth="1"/>
    <col min="15873" max="15873" width="27.44140625" style="2" customWidth="1"/>
    <col min="15874" max="15874" width="31.88671875" style="2" customWidth="1"/>
    <col min="15875" max="15875" width="0" style="2" hidden="1" customWidth="1"/>
    <col min="15876" max="15876" width="22.33203125" style="2" customWidth="1"/>
    <col min="15877" max="15877" width="15.44140625" style="2" bestFit="1" customWidth="1"/>
    <col min="15878" max="16123" width="11.44140625" style="2"/>
    <col min="16124" max="16124" width="8.33203125" style="2" customWidth="1"/>
    <col min="16125" max="16125" width="22.33203125" style="2" customWidth="1"/>
    <col min="16126" max="16126" width="51.6640625" style="2" customWidth="1"/>
    <col min="16127" max="16127" width="67.6640625" style="2" customWidth="1"/>
    <col min="16128" max="16128" width="30.88671875" style="2" customWidth="1"/>
    <col min="16129" max="16129" width="27.44140625" style="2" customWidth="1"/>
    <col min="16130" max="16130" width="31.88671875" style="2" customWidth="1"/>
    <col min="16131" max="16131" width="0" style="2" hidden="1" customWidth="1"/>
    <col min="16132" max="16132" width="22.33203125" style="2" customWidth="1"/>
    <col min="16133" max="16133" width="15.44140625" style="2" bestFit="1" customWidth="1"/>
    <col min="16134" max="16384" width="11.44140625" style="2"/>
  </cols>
  <sheetData>
    <row r="1" spans="1:7" x14ac:dyDescent="0.3">
      <c r="A1" s="1" t="s">
        <v>0</v>
      </c>
      <c r="B1" s="1"/>
      <c r="C1" s="1"/>
      <c r="D1" s="1"/>
      <c r="E1" s="17"/>
      <c r="F1" s="1"/>
    </row>
    <row r="2" spans="1:7" x14ac:dyDescent="0.3">
      <c r="A2" s="1" t="s">
        <v>9</v>
      </c>
      <c r="B2" s="1"/>
      <c r="C2" s="1"/>
      <c r="D2" s="1"/>
      <c r="E2" s="17"/>
      <c r="F2" s="1"/>
    </row>
    <row r="3" spans="1:7" x14ac:dyDescent="0.3">
      <c r="A3" s="3" t="s">
        <v>12</v>
      </c>
      <c r="B3" s="3"/>
      <c r="C3" s="3"/>
      <c r="D3" s="3"/>
      <c r="E3" s="17"/>
      <c r="F3" s="3"/>
    </row>
    <row r="4" spans="1:7" x14ac:dyDescent="0.3">
      <c r="A4" s="3" t="s">
        <v>14</v>
      </c>
      <c r="B4" s="3"/>
      <c r="C4" s="3"/>
      <c r="D4" s="3"/>
      <c r="E4" s="17"/>
      <c r="F4" s="3"/>
    </row>
    <row r="5" spans="1:7" x14ac:dyDescent="0.3">
      <c r="C5" s="6"/>
      <c r="D5" s="7"/>
    </row>
    <row r="6" spans="1:7" s="11" customFormat="1" ht="15" thickBot="1" x14ac:dyDescent="0.35">
      <c r="A6" s="9"/>
      <c r="B6" s="9"/>
      <c r="C6" s="9"/>
      <c r="D6" s="9"/>
      <c r="E6" s="19"/>
      <c r="F6" s="10"/>
    </row>
    <row r="7" spans="1:7" s="11" customFormat="1" ht="36" customHeight="1" thickTop="1" x14ac:dyDescent="0.3">
      <c r="A7" s="20" t="s">
        <v>2</v>
      </c>
      <c r="B7" s="21" t="s">
        <v>3</v>
      </c>
      <c r="C7" s="21" t="s">
        <v>4</v>
      </c>
      <c r="D7" s="21" t="s">
        <v>5</v>
      </c>
      <c r="E7" s="32" t="s">
        <v>10</v>
      </c>
      <c r="F7" s="22" t="s">
        <v>6</v>
      </c>
    </row>
    <row r="8" spans="1:7" s="12" customFormat="1" ht="28.8" x14ac:dyDescent="0.3">
      <c r="A8" s="34">
        <v>1</v>
      </c>
      <c r="B8" s="29" t="s">
        <v>15</v>
      </c>
      <c r="C8" s="30" t="s">
        <v>16</v>
      </c>
      <c r="D8" s="36" t="s">
        <v>17</v>
      </c>
      <c r="E8" s="31">
        <v>44243</v>
      </c>
      <c r="F8" s="37">
        <v>1368760836</v>
      </c>
      <c r="G8" s="38"/>
    </row>
    <row r="9" spans="1:7" s="12" customFormat="1" ht="28.8" x14ac:dyDescent="0.3">
      <c r="A9" s="34">
        <v>2</v>
      </c>
      <c r="B9" s="39" t="s">
        <v>18</v>
      </c>
      <c r="C9" s="40" t="s">
        <v>19</v>
      </c>
      <c r="D9" s="41" t="s">
        <v>20</v>
      </c>
      <c r="E9" s="42">
        <v>44250</v>
      </c>
      <c r="F9" s="43">
        <v>10468731474</v>
      </c>
      <c r="G9" s="38"/>
    </row>
    <row r="10" spans="1:7" s="12" customFormat="1" ht="15" thickBot="1" x14ac:dyDescent="0.35">
      <c r="A10" s="24"/>
      <c r="B10" s="25"/>
      <c r="C10" s="26"/>
      <c r="D10" s="27"/>
      <c r="E10" s="28"/>
      <c r="F10" s="33"/>
    </row>
    <row r="11" spans="1:7" ht="15" thickTop="1" x14ac:dyDescent="0.3"/>
    <row r="13" spans="1:7" x14ac:dyDescent="0.3">
      <c r="C13" s="13" t="s">
        <v>7</v>
      </c>
      <c r="D13" s="14">
        <f>+COUNT(A8:A10)</f>
        <v>2</v>
      </c>
    </row>
    <row r="15" spans="1:7" s="18" customFormat="1" x14ac:dyDescent="0.3">
      <c r="A15" s="4"/>
      <c r="B15" s="5"/>
      <c r="C15" s="13" t="s">
        <v>8</v>
      </c>
      <c r="D15" s="16">
        <f>SUM(F8:F10)</f>
        <v>11837492310</v>
      </c>
      <c r="F15" s="8"/>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2"/>
  <sheetViews>
    <sheetView zoomScale="70" zoomScaleNormal="70" workbookViewId="0">
      <selection activeCell="F16" sqref="F8:F16"/>
    </sheetView>
  </sheetViews>
  <sheetFormatPr baseColWidth="10" defaultRowHeight="14.4" x14ac:dyDescent="0.3"/>
  <cols>
    <col min="1" max="1" width="6.6640625" style="4" customWidth="1"/>
    <col min="2" max="2" width="31.109375" style="5" bestFit="1" customWidth="1"/>
    <col min="3" max="3" width="97" style="15" customWidth="1"/>
    <col min="4" max="4" width="100" style="2" customWidth="1"/>
    <col min="5" max="5" width="23.109375" style="18" customWidth="1"/>
    <col min="6" max="6" width="23.6640625" style="8" customWidth="1"/>
    <col min="7" max="7" width="15.44140625" style="2" bestFit="1" customWidth="1"/>
    <col min="8" max="251" width="11.44140625" style="2"/>
    <col min="252" max="252" width="8.33203125" style="2" customWidth="1"/>
    <col min="253" max="253" width="22.33203125" style="2" customWidth="1"/>
    <col min="254" max="254" width="51.6640625" style="2" customWidth="1"/>
    <col min="255" max="255" width="67.6640625" style="2" customWidth="1"/>
    <col min="256" max="256" width="30.88671875" style="2" customWidth="1"/>
    <col min="257" max="257" width="27.44140625" style="2" customWidth="1"/>
    <col min="258" max="258" width="31.88671875" style="2" customWidth="1"/>
    <col min="259" max="259" width="0" style="2" hidden="1" customWidth="1"/>
    <col min="260" max="260" width="22.33203125" style="2" customWidth="1"/>
    <col min="261" max="261" width="15.44140625" style="2" bestFit="1" customWidth="1"/>
    <col min="262" max="507" width="11.44140625" style="2"/>
    <col min="508" max="508" width="8.33203125" style="2" customWidth="1"/>
    <col min="509" max="509" width="22.33203125" style="2" customWidth="1"/>
    <col min="510" max="510" width="51.6640625" style="2" customWidth="1"/>
    <col min="511" max="511" width="67.6640625" style="2" customWidth="1"/>
    <col min="512" max="512" width="30.88671875" style="2" customWidth="1"/>
    <col min="513" max="513" width="27.44140625" style="2" customWidth="1"/>
    <col min="514" max="514" width="31.88671875" style="2" customWidth="1"/>
    <col min="515" max="515" width="0" style="2" hidden="1" customWidth="1"/>
    <col min="516" max="516" width="22.33203125" style="2" customWidth="1"/>
    <col min="517" max="517" width="15.44140625" style="2" bestFit="1" customWidth="1"/>
    <col min="518" max="763" width="11.44140625" style="2"/>
    <col min="764" max="764" width="8.33203125" style="2" customWidth="1"/>
    <col min="765" max="765" width="22.33203125" style="2" customWidth="1"/>
    <col min="766" max="766" width="51.6640625" style="2" customWidth="1"/>
    <col min="767" max="767" width="67.6640625" style="2" customWidth="1"/>
    <col min="768" max="768" width="30.88671875" style="2" customWidth="1"/>
    <col min="769" max="769" width="27.44140625" style="2" customWidth="1"/>
    <col min="770" max="770" width="31.88671875" style="2" customWidth="1"/>
    <col min="771" max="771" width="0" style="2" hidden="1" customWidth="1"/>
    <col min="772" max="772" width="22.33203125" style="2" customWidth="1"/>
    <col min="773" max="773" width="15.44140625" style="2" bestFit="1" customWidth="1"/>
    <col min="774" max="1019" width="11.44140625" style="2"/>
    <col min="1020" max="1020" width="8.33203125" style="2" customWidth="1"/>
    <col min="1021" max="1021" width="22.33203125" style="2" customWidth="1"/>
    <col min="1022" max="1022" width="51.6640625" style="2" customWidth="1"/>
    <col min="1023" max="1023" width="67.6640625" style="2" customWidth="1"/>
    <col min="1024" max="1024" width="30.88671875" style="2" customWidth="1"/>
    <col min="1025" max="1025" width="27.44140625" style="2" customWidth="1"/>
    <col min="1026" max="1026" width="31.88671875" style="2" customWidth="1"/>
    <col min="1027" max="1027" width="0" style="2" hidden="1" customWidth="1"/>
    <col min="1028" max="1028" width="22.33203125" style="2" customWidth="1"/>
    <col min="1029" max="1029" width="15.44140625" style="2" bestFit="1" customWidth="1"/>
    <col min="1030" max="1275" width="11.44140625" style="2"/>
    <col min="1276" max="1276" width="8.33203125" style="2" customWidth="1"/>
    <col min="1277" max="1277" width="22.33203125" style="2" customWidth="1"/>
    <col min="1278" max="1278" width="51.6640625" style="2" customWidth="1"/>
    <col min="1279" max="1279" width="67.6640625" style="2" customWidth="1"/>
    <col min="1280" max="1280" width="30.88671875" style="2" customWidth="1"/>
    <col min="1281" max="1281" width="27.44140625" style="2" customWidth="1"/>
    <col min="1282" max="1282" width="31.88671875" style="2" customWidth="1"/>
    <col min="1283" max="1283" width="0" style="2" hidden="1" customWidth="1"/>
    <col min="1284" max="1284" width="22.33203125" style="2" customWidth="1"/>
    <col min="1285" max="1285" width="15.44140625" style="2" bestFit="1" customWidth="1"/>
    <col min="1286" max="1531" width="11.44140625" style="2"/>
    <col min="1532" max="1532" width="8.33203125" style="2" customWidth="1"/>
    <col min="1533" max="1533" width="22.33203125" style="2" customWidth="1"/>
    <col min="1534" max="1534" width="51.6640625" style="2" customWidth="1"/>
    <col min="1535" max="1535" width="67.6640625" style="2" customWidth="1"/>
    <col min="1536" max="1536" width="30.88671875" style="2" customWidth="1"/>
    <col min="1537" max="1537" width="27.44140625" style="2" customWidth="1"/>
    <col min="1538" max="1538" width="31.88671875" style="2" customWidth="1"/>
    <col min="1539" max="1539" width="0" style="2" hidden="1" customWidth="1"/>
    <col min="1540" max="1540" width="22.33203125" style="2" customWidth="1"/>
    <col min="1541" max="1541" width="15.44140625" style="2" bestFit="1" customWidth="1"/>
    <col min="1542" max="1787" width="11.44140625" style="2"/>
    <col min="1788" max="1788" width="8.33203125" style="2" customWidth="1"/>
    <col min="1789" max="1789" width="22.33203125" style="2" customWidth="1"/>
    <col min="1790" max="1790" width="51.6640625" style="2" customWidth="1"/>
    <col min="1791" max="1791" width="67.6640625" style="2" customWidth="1"/>
    <col min="1792" max="1792" width="30.88671875" style="2" customWidth="1"/>
    <col min="1793" max="1793" width="27.44140625" style="2" customWidth="1"/>
    <col min="1794" max="1794" width="31.88671875" style="2" customWidth="1"/>
    <col min="1795" max="1795" width="0" style="2" hidden="1" customWidth="1"/>
    <col min="1796" max="1796" width="22.33203125" style="2" customWidth="1"/>
    <col min="1797" max="1797" width="15.44140625" style="2" bestFit="1" customWidth="1"/>
    <col min="1798" max="2043" width="11.44140625" style="2"/>
    <col min="2044" max="2044" width="8.33203125" style="2" customWidth="1"/>
    <col min="2045" max="2045" width="22.33203125" style="2" customWidth="1"/>
    <col min="2046" max="2046" width="51.6640625" style="2" customWidth="1"/>
    <col min="2047" max="2047" width="67.6640625" style="2" customWidth="1"/>
    <col min="2048" max="2048" width="30.88671875" style="2" customWidth="1"/>
    <col min="2049" max="2049" width="27.44140625" style="2" customWidth="1"/>
    <col min="2050" max="2050" width="31.88671875" style="2" customWidth="1"/>
    <col min="2051" max="2051" width="0" style="2" hidden="1" customWidth="1"/>
    <col min="2052" max="2052" width="22.33203125" style="2" customWidth="1"/>
    <col min="2053" max="2053" width="15.44140625" style="2" bestFit="1" customWidth="1"/>
    <col min="2054" max="2299" width="11.44140625" style="2"/>
    <col min="2300" max="2300" width="8.33203125" style="2" customWidth="1"/>
    <col min="2301" max="2301" width="22.33203125" style="2" customWidth="1"/>
    <col min="2302" max="2302" width="51.6640625" style="2" customWidth="1"/>
    <col min="2303" max="2303" width="67.6640625" style="2" customWidth="1"/>
    <col min="2304" max="2304" width="30.88671875" style="2" customWidth="1"/>
    <col min="2305" max="2305" width="27.44140625" style="2" customWidth="1"/>
    <col min="2306" max="2306" width="31.88671875" style="2" customWidth="1"/>
    <col min="2307" max="2307" width="0" style="2" hidden="1" customWidth="1"/>
    <col min="2308" max="2308" width="22.33203125" style="2" customWidth="1"/>
    <col min="2309" max="2309" width="15.44140625" style="2" bestFit="1" customWidth="1"/>
    <col min="2310" max="2555" width="11.44140625" style="2"/>
    <col min="2556" max="2556" width="8.33203125" style="2" customWidth="1"/>
    <col min="2557" max="2557" width="22.33203125" style="2" customWidth="1"/>
    <col min="2558" max="2558" width="51.6640625" style="2" customWidth="1"/>
    <col min="2559" max="2559" width="67.6640625" style="2" customWidth="1"/>
    <col min="2560" max="2560" width="30.88671875" style="2" customWidth="1"/>
    <col min="2561" max="2561" width="27.44140625" style="2" customWidth="1"/>
    <col min="2562" max="2562" width="31.88671875" style="2" customWidth="1"/>
    <col min="2563" max="2563" width="0" style="2" hidden="1" customWidth="1"/>
    <col min="2564" max="2564" width="22.33203125" style="2" customWidth="1"/>
    <col min="2565" max="2565" width="15.44140625" style="2" bestFit="1" customWidth="1"/>
    <col min="2566" max="2811" width="11.44140625" style="2"/>
    <col min="2812" max="2812" width="8.33203125" style="2" customWidth="1"/>
    <col min="2813" max="2813" width="22.33203125" style="2" customWidth="1"/>
    <col min="2814" max="2814" width="51.6640625" style="2" customWidth="1"/>
    <col min="2815" max="2815" width="67.6640625" style="2" customWidth="1"/>
    <col min="2816" max="2816" width="30.88671875" style="2" customWidth="1"/>
    <col min="2817" max="2817" width="27.44140625" style="2" customWidth="1"/>
    <col min="2818" max="2818" width="31.88671875" style="2" customWidth="1"/>
    <col min="2819" max="2819" width="0" style="2" hidden="1" customWidth="1"/>
    <col min="2820" max="2820" width="22.33203125" style="2" customWidth="1"/>
    <col min="2821" max="2821" width="15.44140625" style="2" bestFit="1" customWidth="1"/>
    <col min="2822" max="3067" width="11.44140625" style="2"/>
    <col min="3068" max="3068" width="8.33203125" style="2" customWidth="1"/>
    <col min="3069" max="3069" width="22.33203125" style="2" customWidth="1"/>
    <col min="3070" max="3070" width="51.6640625" style="2" customWidth="1"/>
    <col min="3071" max="3071" width="67.6640625" style="2" customWidth="1"/>
    <col min="3072" max="3072" width="30.88671875" style="2" customWidth="1"/>
    <col min="3073" max="3073" width="27.44140625" style="2" customWidth="1"/>
    <col min="3074" max="3074" width="31.88671875" style="2" customWidth="1"/>
    <col min="3075" max="3075" width="0" style="2" hidden="1" customWidth="1"/>
    <col min="3076" max="3076" width="22.33203125" style="2" customWidth="1"/>
    <col min="3077" max="3077" width="15.44140625" style="2" bestFit="1" customWidth="1"/>
    <col min="3078" max="3323" width="11.44140625" style="2"/>
    <col min="3324" max="3324" width="8.33203125" style="2" customWidth="1"/>
    <col min="3325" max="3325" width="22.33203125" style="2" customWidth="1"/>
    <col min="3326" max="3326" width="51.6640625" style="2" customWidth="1"/>
    <col min="3327" max="3327" width="67.6640625" style="2" customWidth="1"/>
    <col min="3328" max="3328" width="30.88671875" style="2" customWidth="1"/>
    <col min="3329" max="3329" width="27.44140625" style="2" customWidth="1"/>
    <col min="3330" max="3330" width="31.88671875" style="2" customWidth="1"/>
    <col min="3331" max="3331" width="0" style="2" hidden="1" customWidth="1"/>
    <col min="3332" max="3332" width="22.33203125" style="2" customWidth="1"/>
    <col min="3333" max="3333" width="15.44140625" style="2" bestFit="1" customWidth="1"/>
    <col min="3334" max="3579" width="11.44140625" style="2"/>
    <col min="3580" max="3580" width="8.33203125" style="2" customWidth="1"/>
    <col min="3581" max="3581" width="22.33203125" style="2" customWidth="1"/>
    <col min="3582" max="3582" width="51.6640625" style="2" customWidth="1"/>
    <col min="3583" max="3583" width="67.6640625" style="2" customWidth="1"/>
    <col min="3584" max="3584" width="30.88671875" style="2" customWidth="1"/>
    <col min="3585" max="3585" width="27.44140625" style="2" customWidth="1"/>
    <col min="3586" max="3586" width="31.88671875" style="2" customWidth="1"/>
    <col min="3587" max="3587" width="0" style="2" hidden="1" customWidth="1"/>
    <col min="3588" max="3588" width="22.33203125" style="2" customWidth="1"/>
    <col min="3589" max="3589" width="15.44140625" style="2" bestFit="1" customWidth="1"/>
    <col min="3590" max="3835" width="11.44140625" style="2"/>
    <col min="3836" max="3836" width="8.33203125" style="2" customWidth="1"/>
    <col min="3837" max="3837" width="22.33203125" style="2" customWidth="1"/>
    <col min="3838" max="3838" width="51.6640625" style="2" customWidth="1"/>
    <col min="3839" max="3839" width="67.6640625" style="2" customWidth="1"/>
    <col min="3840" max="3840" width="30.88671875" style="2" customWidth="1"/>
    <col min="3841" max="3841" width="27.44140625" style="2" customWidth="1"/>
    <col min="3842" max="3842" width="31.88671875" style="2" customWidth="1"/>
    <col min="3843" max="3843" width="0" style="2" hidden="1" customWidth="1"/>
    <col min="3844" max="3844" width="22.33203125" style="2" customWidth="1"/>
    <col min="3845" max="3845" width="15.44140625" style="2" bestFit="1" customWidth="1"/>
    <col min="3846" max="4091" width="11.44140625" style="2"/>
    <col min="4092" max="4092" width="8.33203125" style="2" customWidth="1"/>
    <col min="4093" max="4093" width="22.33203125" style="2" customWidth="1"/>
    <col min="4094" max="4094" width="51.6640625" style="2" customWidth="1"/>
    <col min="4095" max="4095" width="67.6640625" style="2" customWidth="1"/>
    <col min="4096" max="4096" width="30.88671875" style="2" customWidth="1"/>
    <col min="4097" max="4097" width="27.44140625" style="2" customWidth="1"/>
    <col min="4098" max="4098" width="31.88671875" style="2" customWidth="1"/>
    <col min="4099" max="4099" width="0" style="2" hidden="1" customWidth="1"/>
    <col min="4100" max="4100" width="22.33203125" style="2" customWidth="1"/>
    <col min="4101" max="4101" width="15.44140625" style="2" bestFit="1" customWidth="1"/>
    <col min="4102" max="4347" width="11.44140625" style="2"/>
    <col min="4348" max="4348" width="8.33203125" style="2" customWidth="1"/>
    <col min="4349" max="4349" width="22.33203125" style="2" customWidth="1"/>
    <col min="4350" max="4350" width="51.6640625" style="2" customWidth="1"/>
    <col min="4351" max="4351" width="67.6640625" style="2" customWidth="1"/>
    <col min="4352" max="4352" width="30.88671875" style="2" customWidth="1"/>
    <col min="4353" max="4353" width="27.44140625" style="2" customWidth="1"/>
    <col min="4354" max="4354" width="31.88671875" style="2" customWidth="1"/>
    <col min="4355" max="4355" width="0" style="2" hidden="1" customWidth="1"/>
    <col min="4356" max="4356" width="22.33203125" style="2" customWidth="1"/>
    <col min="4357" max="4357" width="15.44140625" style="2" bestFit="1" customWidth="1"/>
    <col min="4358" max="4603" width="11.44140625" style="2"/>
    <col min="4604" max="4604" width="8.33203125" style="2" customWidth="1"/>
    <col min="4605" max="4605" width="22.33203125" style="2" customWidth="1"/>
    <col min="4606" max="4606" width="51.6640625" style="2" customWidth="1"/>
    <col min="4607" max="4607" width="67.6640625" style="2" customWidth="1"/>
    <col min="4608" max="4608" width="30.88671875" style="2" customWidth="1"/>
    <col min="4609" max="4609" width="27.44140625" style="2" customWidth="1"/>
    <col min="4610" max="4610" width="31.88671875" style="2" customWidth="1"/>
    <col min="4611" max="4611" width="0" style="2" hidden="1" customWidth="1"/>
    <col min="4612" max="4612" width="22.33203125" style="2" customWidth="1"/>
    <col min="4613" max="4613" width="15.44140625" style="2" bestFit="1" customWidth="1"/>
    <col min="4614" max="4859" width="11.44140625" style="2"/>
    <col min="4860" max="4860" width="8.33203125" style="2" customWidth="1"/>
    <col min="4861" max="4861" width="22.33203125" style="2" customWidth="1"/>
    <col min="4862" max="4862" width="51.6640625" style="2" customWidth="1"/>
    <col min="4863" max="4863" width="67.6640625" style="2" customWidth="1"/>
    <col min="4864" max="4864" width="30.88671875" style="2" customWidth="1"/>
    <col min="4865" max="4865" width="27.44140625" style="2" customWidth="1"/>
    <col min="4866" max="4866" width="31.88671875" style="2" customWidth="1"/>
    <col min="4867" max="4867" width="0" style="2" hidden="1" customWidth="1"/>
    <col min="4868" max="4868" width="22.33203125" style="2" customWidth="1"/>
    <col min="4869" max="4869" width="15.44140625" style="2" bestFit="1" customWidth="1"/>
    <col min="4870" max="5115" width="11.44140625" style="2"/>
    <col min="5116" max="5116" width="8.33203125" style="2" customWidth="1"/>
    <col min="5117" max="5117" width="22.33203125" style="2" customWidth="1"/>
    <col min="5118" max="5118" width="51.6640625" style="2" customWidth="1"/>
    <col min="5119" max="5119" width="67.6640625" style="2" customWidth="1"/>
    <col min="5120" max="5120" width="30.88671875" style="2" customWidth="1"/>
    <col min="5121" max="5121" width="27.44140625" style="2" customWidth="1"/>
    <col min="5122" max="5122" width="31.88671875" style="2" customWidth="1"/>
    <col min="5123" max="5123" width="0" style="2" hidden="1" customWidth="1"/>
    <col min="5124" max="5124" width="22.33203125" style="2" customWidth="1"/>
    <col min="5125" max="5125" width="15.44140625" style="2" bestFit="1" customWidth="1"/>
    <col min="5126" max="5371" width="11.44140625" style="2"/>
    <col min="5372" max="5372" width="8.33203125" style="2" customWidth="1"/>
    <col min="5373" max="5373" width="22.33203125" style="2" customWidth="1"/>
    <col min="5374" max="5374" width="51.6640625" style="2" customWidth="1"/>
    <col min="5375" max="5375" width="67.6640625" style="2" customWidth="1"/>
    <col min="5376" max="5376" width="30.88671875" style="2" customWidth="1"/>
    <col min="5377" max="5377" width="27.44140625" style="2" customWidth="1"/>
    <col min="5378" max="5378" width="31.88671875" style="2" customWidth="1"/>
    <col min="5379" max="5379" width="0" style="2" hidden="1" customWidth="1"/>
    <col min="5380" max="5380" width="22.33203125" style="2" customWidth="1"/>
    <col min="5381" max="5381" width="15.44140625" style="2" bestFit="1" customWidth="1"/>
    <col min="5382" max="5627" width="11.44140625" style="2"/>
    <col min="5628" max="5628" width="8.33203125" style="2" customWidth="1"/>
    <col min="5629" max="5629" width="22.33203125" style="2" customWidth="1"/>
    <col min="5630" max="5630" width="51.6640625" style="2" customWidth="1"/>
    <col min="5631" max="5631" width="67.6640625" style="2" customWidth="1"/>
    <col min="5632" max="5632" width="30.88671875" style="2" customWidth="1"/>
    <col min="5633" max="5633" width="27.44140625" style="2" customWidth="1"/>
    <col min="5634" max="5634" width="31.88671875" style="2" customWidth="1"/>
    <col min="5635" max="5635" width="0" style="2" hidden="1" customWidth="1"/>
    <col min="5636" max="5636" width="22.33203125" style="2" customWidth="1"/>
    <col min="5637" max="5637" width="15.44140625" style="2" bestFit="1" customWidth="1"/>
    <col min="5638" max="5883" width="11.44140625" style="2"/>
    <col min="5884" max="5884" width="8.33203125" style="2" customWidth="1"/>
    <col min="5885" max="5885" width="22.33203125" style="2" customWidth="1"/>
    <col min="5886" max="5886" width="51.6640625" style="2" customWidth="1"/>
    <col min="5887" max="5887" width="67.6640625" style="2" customWidth="1"/>
    <col min="5888" max="5888" width="30.88671875" style="2" customWidth="1"/>
    <col min="5889" max="5889" width="27.44140625" style="2" customWidth="1"/>
    <col min="5890" max="5890" width="31.88671875" style="2" customWidth="1"/>
    <col min="5891" max="5891" width="0" style="2" hidden="1" customWidth="1"/>
    <col min="5892" max="5892" width="22.33203125" style="2" customWidth="1"/>
    <col min="5893" max="5893" width="15.44140625" style="2" bestFit="1" customWidth="1"/>
    <col min="5894" max="6139" width="11.44140625" style="2"/>
    <col min="6140" max="6140" width="8.33203125" style="2" customWidth="1"/>
    <col min="6141" max="6141" width="22.33203125" style="2" customWidth="1"/>
    <col min="6142" max="6142" width="51.6640625" style="2" customWidth="1"/>
    <col min="6143" max="6143" width="67.6640625" style="2" customWidth="1"/>
    <col min="6144" max="6144" width="30.88671875" style="2" customWidth="1"/>
    <col min="6145" max="6145" width="27.44140625" style="2" customWidth="1"/>
    <col min="6146" max="6146" width="31.88671875" style="2" customWidth="1"/>
    <col min="6147" max="6147" width="0" style="2" hidden="1" customWidth="1"/>
    <col min="6148" max="6148" width="22.33203125" style="2" customWidth="1"/>
    <col min="6149" max="6149" width="15.44140625" style="2" bestFit="1" customWidth="1"/>
    <col min="6150" max="6395" width="11.44140625" style="2"/>
    <col min="6396" max="6396" width="8.33203125" style="2" customWidth="1"/>
    <col min="6397" max="6397" width="22.33203125" style="2" customWidth="1"/>
    <col min="6398" max="6398" width="51.6640625" style="2" customWidth="1"/>
    <col min="6399" max="6399" width="67.6640625" style="2" customWidth="1"/>
    <col min="6400" max="6400" width="30.88671875" style="2" customWidth="1"/>
    <col min="6401" max="6401" width="27.44140625" style="2" customWidth="1"/>
    <col min="6402" max="6402" width="31.88671875" style="2" customWidth="1"/>
    <col min="6403" max="6403" width="0" style="2" hidden="1" customWidth="1"/>
    <col min="6404" max="6404" width="22.33203125" style="2" customWidth="1"/>
    <col min="6405" max="6405" width="15.44140625" style="2" bestFit="1" customWidth="1"/>
    <col min="6406" max="6651" width="11.44140625" style="2"/>
    <col min="6652" max="6652" width="8.33203125" style="2" customWidth="1"/>
    <col min="6653" max="6653" width="22.33203125" style="2" customWidth="1"/>
    <col min="6654" max="6654" width="51.6640625" style="2" customWidth="1"/>
    <col min="6655" max="6655" width="67.6640625" style="2" customWidth="1"/>
    <col min="6656" max="6656" width="30.88671875" style="2" customWidth="1"/>
    <col min="6657" max="6657" width="27.44140625" style="2" customWidth="1"/>
    <col min="6658" max="6658" width="31.88671875" style="2" customWidth="1"/>
    <col min="6659" max="6659" width="0" style="2" hidden="1" customWidth="1"/>
    <col min="6660" max="6660" width="22.33203125" style="2" customWidth="1"/>
    <col min="6661" max="6661" width="15.44140625" style="2" bestFit="1" customWidth="1"/>
    <col min="6662" max="6907" width="11.44140625" style="2"/>
    <col min="6908" max="6908" width="8.33203125" style="2" customWidth="1"/>
    <col min="6909" max="6909" width="22.33203125" style="2" customWidth="1"/>
    <col min="6910" max="6910" width="51.6640625" style="2" customWidth="1"/>
    <col min="6911" max="6911" width="67.6640625" style="2" customWidth="1"/>
    <col min="6912" max="6912" width="30.88671875" style="2" customWidth="1"/>
    <col min="6913" max="6913" width="27.44140625" style="2" customWidth="1"/>
    <col min="6914" max="6914" width="31.88671875" style="2" customWidth="1"/>
    <col min="6915" max="6915" width="0" style="2" hidden="1" customWidth="1"/>
    <col min="6916" max="6916" width="22.33203125" style="2" customWidth="1"/>
    <col min="6917" max="6917" width="15.44140625" style="2" bestFit="1" customWidth="1"/>
    <col min="6918" max="7163" width="11.44140625" style="2"/>
    <col min="7164" max="7164" width="8.33203125" style="2" customWidth="1"/>
    <col min="7165" max="7165" width="22.33203125" style="2" customWidth="1"/>
    <col min="7166" max="7166" width="51.6640625" style="2" customWidth="1"/>
    <col min="7167" max="7167" width="67.6640625" style="2" customWidth="1"/>
    <col min="7168" max="7168" width="30.88671875" style="2" customWidth="1"/>
    <col min="7169" max="7169" width="27.44140625" style="2" customWidth="1"/>
    <col min="7170" max="7170" width="31.88671875" style="2" customWidth="1"/>
    <col min="7171" max="7171" width="0" style="2" hidden="1" customWidth="1"/>
    <col min="7172" max="7172" width="22.33203125" style="2" customWidth="1"/>
    <col min="7173" max="7173" width="15.44140625" style="2" bestFit="1" customWidth="1"/>
    <col min="7174" max="7419" width="11.44140625" style="2"/>
    <col min="7420" max="7420" width="8.33203125" style="2" customWidth="1"/>
    <col min="7421" max="7421" width="22.33203125" style="2" customWidth="1"/>
    <col min="7422" max="7422" width="51.6640625" style="2" customWidth="1"/>
    <col min="7423" max="7423" width="67.6640625" style="2" customWidth="1"/>
    <col min="7424" max="7424" width="30.88671875" style="2" customWidth="1"/>
    <col min="7425" max="7425" width="27.44140625" style="2" customWidth="1"/>
    <col min="7426" max="7426" width="31.88671875" style="2" customWidth="1"/>
    <col min="7427" max="7427" width="0" style="2" hidden="1" customWidth="1"/>
    <col min="7428" max="7428" width="22.33203125" style="2" customWidth="1"/>
    <col min="7429" max="7429" width="15.44140625" style="2" bestFit="1" customWidth="1"/>
    <col min="7430" max="7675" width="11.44140625" style="2"/>
    <col min="7676" max="7676" width="8.33203125" style="2" customWidth="1"/>
    <col min="7677" max="7677" width="22.33203125" style="2" customWidth="1"/>
    <col min="7678" max="7678" width="51.6640625" style="2" customWidth="1"/>
    <col min="7679" max="7679" width="67.6640625" style="2" customWidth="1"/>
    <col min="7680" max="7680" width="30.88671875" style="2" customWidth="1"/>
    <col min="7681" max="7681" width="27.44140625" style="2" customWidth="1"/>
    <col min="7682" max="7682" width="31.88671875" style="2" customWidth="1"/>
    <col min="7683" max="7683" width="0" style="2" hidden="1" customWidth="1"/>
    <col min="7684" max="7684" width="22.33203125" style="2" customWidth="1"/>
    <col min="7685" max="7685" width="15.44140625" style="2" bestFit="1" customWidth="1"/>
    <col min="7686" max="7931" width="11.44140625" style="2"/>
    <col min="7932" max="7932" width="8.33203125" style="2" customWidth="1"/>
    <col min="7933" max="7933" width="22.33203125" style="2" customWidth="1"/>
    <col min="7934" max="7934" width="51.6640625" style="2" customWidth="1"/>
    <col min="7935" max="7935" width="67.6640625" style="2" customWidth="1"/>
    <col min="7936" max="7936" width="30.88671875" style="2" customWidth="1"/>
    <col min="7937" max="7937" width="27.44140625" style="2" customWidth="1"/>
    <col min="7938" max="7938" width="31.88671875" style="2" customWidth="1"/>
    <col min="7939" max="7939" width="0" style="2" hidden="1" customWidth="1"/>
    <col min="7940" max="7940" width="22.33203125" style="2" customWidth="1"/>
    <col min="7941" max="7941" width="15.44140625" style="2" bestFit="1" customWidth="1"/>
    <col min="7942" max="8187" width="11.44140625" style="2"/>
    <col min="8188" max="8188" width="8.33203125" style="2" customWidth="1"/>
    <col min="8189" max="8189" width="22.33203125" style="2" customWidth="1"/>
    <col min="8190" max="8190" width="51.6640625" style="2" customWidth="1"/>
    <col min="8191" max="8191" width="67.6640625" style="2" customWidth="1"/>
    <col min="8192" max="8192" width="30.88671875" style="2" customWidth="1"/>
    <col min="8193" max="8193" width="27.44140625" style="2" customWidth="1"/>
    <col min="8194" max="8194" width="31.88671875" style="2" customWidth="1"/>
    <col min="8195" max="8195" width="0" style="2" hidden="1" customWidth="1"/>
    <col min="8196" max="8196" width="22.33203125" style="2" customWidth="1"/>
    <col min="8197" max="8197" width="15.44140625" style="2" bestFit="1" customWidth="1"/>
    <col min="8198" max="8443" width="11.44140625" style="2"/>
    <col min="8444" max="8444" width="8.33203125" style="2" customWidth="1"/>
    <col min="8445" max="8445" width="22.33203125" style="2" customWidth="1"/>
    <col min="8446" max="8446" width="51.6640625" style="2" customWidth="1"/>
    <col min="8447" max="8447" width="67.6640625" style="2" customWidth="1"/>
    <col min="8448" max="8448" width="30.88671875" style="2" customWidth="1"/>
    <col min="8449" max="8449" width="27.44140625" style="2" customWidth="1"/>
    <col min="8450" max="8450" width="31.88671875" style="2" customWidth="1"/>
    <col min="8451" max="8451" width="0" style="2" hidden="1" customWidth="1"/>
    <col min="8452" max="8452" width="22.33203125" style="2" customWidth="1"/>
    <col min="8453" max="8453" width="15.44140625" style="2" bestFit="1" customWidth="1"/>
    <col min="8454" max="8699" width="11.44140625" style="2"/>
    <col min="8700" max="8700" width="8.33203125" style="2" customWidth="1"/>
    <col min="8701" max="8701" width="22.33203125" style="2" customWidth="1"/>
    <col min="8702" max="8702" width="51.6640625" style="2" customWidth="1"/>
    <col min="8703" max="8703" width="67.6640625" style="2" customWidth="1"/>
    <col min="8704" max="8704" width="30.88671875" style="2" customWidth="1"/>
    <col min="8705" max="8705" width="27.44140625" style="2" customWidth="1"/>
    <col min="8706" max="8706" width="31.88671875" style="2" customWidth="1"/>
    <col min="8707" max="8707" width="0" style="2" hidden="1" customWidth="1"/>
    <col min="8708" max="8708" width="22.33203125" style="2" customWidth="1"/>
    <col min="8709" max="8709" width="15.44140625" style="2" bestFit="1" customWidth="1"/>
    <col min="8710" max="8955" width="11.44140625" style="2"/>
    <col min="8956" max="8956" width="8.33203125" style="2" customWidth="1"/>
    <col min="8957" max="8957" width="22.33203125" style="2" customWidth="1"/>
    <col min="8958" max="8958" width="51.6640625" style="2" customWidth="1"/>
    <col min="8959" max="8959" width="67.6640625" style="2" customWidth="1"/>
    <col min="8960" max="8960" width="30.88671875" style="2" customWidth="1"/>
    <col min="8961" max="8961" width="27.44140625" style="2" customWidth="1"/>
    <col min="8962" max="8962" width="31.88671875" style="2" customWidth="1"/>
    <col min="8963" max="8963" width="0" style="2" hidden="1" customWidth="1"/>
    <col min="8964" max="8964" width="22.33203125" style="2" customWidth="1"/>
    <col min="8965" max="8965" width="15.44140625" style="2" bestFit="1" customWidth="1"/>
    <col min="8966" max="9211" width="11.44140625" style="2"/>
    <col min="9212" max="9212" width="8.33203125" style="2" customWidth="1"/>
    <col min="9213" max="9213" width="22.33203125" style="2" customWidth="1"/>
    <col min="9214" max="9214" width="51.6640625" style="2" customWidth="1"/>
    <col min="9215" max="9215" width="67.6640625" style="2" customWidth="1"/>
    <col min="9216" max="9216" width="30.88671875" style="2" customWidth="1"/>
    <col min="9217" max="9217" width="27.44140625" style="2" customWidth="1"/>
    <col min="9218" max="9218" width="31.88671875" style="2" customWidth="1"/>
    <col min="9219" max="9219" width="0" style="2" hidden="1" customWidth="1"/>
    <col min="9220" max="9220" width="22.33203125" style="2" customWidth="1"/>
    <col min="9221" max="9221" width="15.44140625" style="2" bestFit="1" customWidth="1"/>
    <col min="9222" max="9467" width="11.44140625" style="2"/>
    <col min="9468" max="9468" width="8.33203125" style="2" customWidth="1"/>
    <col min="9469" max="9469" width="22.33203125" style="2" customWidth="1"/>
    <col min="9470" max="9470" width="51.6640625" style="2" customWidth="1"/>
    <col min="9471" max="9471" width="67.6640625" style="2" customWidth="1"/>
    <col min="9472" max="9472" width="30.88671875" style="2" customWidth="1"/>
    <col min="9473" max="9473" width="27.44140625" style="2" customWidth="1"/>
    <col min="9474" max="9474" width="31.88671875" style="2" customWidth="1"/>
    <col min="9475" max="9475" width="0" style="2" hidden="1" customWidth="1"/>
    <col min="9476" max="9476" width="22.33203125" style="2" customWidth="1"/>
    <col min="9477" max="9477" width="15.44140625" style="2" bestFit="1" customWidth="1"/>
    <col min="9478" max="9723" width="11.44140625" style="2"/>
    <col min="9724" max="9724" width="8.33203125" style="2" customWidth="1"/>
    <col min="9725" max="9725" width="22.33203125" style="2" customWidth="1"/>
    <col min="9726" max="9726" width="51.6640625" style="2" customWidth="1"/>
    <col min="9727" max="9727" width="67.6640625" style="2" customWidth="1"/>
    <col min="9728" max="9728" width="30.88671875" style="2" customWidth="1"/>
    <col min="9729" max="9729" width="27.44140625" style="2" customWidth="1"/>
    <col min="9730" max="9730" width="31.88671875" style="2" customWidth="1"/>
    <col min="9731" max="9731" width="0" style="2" hidden="1" customWidth="1"/>
    <col min="9732" max="9732" width="22.33203125" style="2" customWidth="1"/>
    <col min="9733" max="9733" width="15.44140625" style="2" bestFit="1" customWidth="1"/>
    <col min="9734" max="9979" width="11.44140625" style="2"/>
    <col min="9980" max="9980" width="8.33203125" style="2" customWidth="1"/>
    <col min="9981" max="9981" width="22.33203125" style="2" customWidth="1"/>
    <col min="9982" max="9982" width="51.6640625" style="2" customWidth="1"/>
    <col min="9983" max="9983" width="67.6640625" style="2" customWidth="1"/>
    <col min="9984" max="9984" width="30.88671875" style="2" customWidth="1"/>
    <col min="9985" max="9985" width="27.44140625" style="2" customWidth="1"/>
    <col min="9986" max="9986" width="31.88671875" style="2" customWidth="1"/>
    <col min="9987" max="9987" width="0" style="2" hidden="1" customWidth="1"/>
    <col min="9988" max="9988" width="22.33203125" style="2" customWidth="1"/>
    <col min="9989" max="9989" width="15.44140625" style="2" bestFit="1" customWidth="1"/>
    <col min="9990" max="10235" width="11.44140625" style="2"/>
    <col min="10236" max="10236" width="8.33203125" style="2" customWidth="1"/>
    <col min="10237" max="10237" width="22.33203125" style="2" customWidth="1"/>
    <col min="10238" max="10238" width="51.6640625" style="2" customWidth="1"/>
    <col min="10239" max="10239" width="67.6640625" style="2" customWidth="1"/>
    <col min="10240" max="10240" width="30.88671875" style="2" customWidth="1"/>
    <col min="10241" max="10241" width="27.44140625" style="2" customWidth="1"/>
    <col min="10242" max="10242" width="31.88671875" style="2" customWidth="1"/>
    <col min="10243" max="10243" width="0" style="2" hidden="1" customWidth="1"/>
    <col min="10244" max="10244" width="22.33203125" style="2" customWidth="1"/>
    <col min="10245" max="10245" width="15.44140625" style="2" bestFit="1" customWidth="1"/>
    <col min="10246" max="10491" width="11.44140625" style="2"/>
    <col min="10492" max="10492" width="8.33203125" style="2" customWidth="1"/>
    <col min="10493" max="10493" width="22.33203125" style="2" customWidth="1"/>
    <col min="10494" max="10494" width="51.6640625" style="2" customWidth="1"/>
    <col min="10495" max="10495" width="67.6640625" style="2" customWidth="1"/>
    <col min="10496" max="10496" width="30.88671875" style="2" customWidth="1"/>
    <col min="10497" max="10497" width="27.44140625" style="2" customWidth="1"/>
    <col min="10498" max="10498" width="31.88671875" style="2" customWidth="1"/>
    <col min="10499" max="10499" width="0" style="2" hidden="1" customWidth="1"/>
    <col min="10500" max="10500" width="22.33203125" style="2" customWidth="1"/>
    <col min="10501" max="10501" width="15.44140625" style="2" bestFit="1" customWidth="1"/>
    <col min="10502" max="10747" width="11.44140625" style="2"/>
    <col min="10748" max="10748" width="8.33203125" style="2" customWidth="1"/>
    <col min="10749" max="10749" width="22.33203125" style="2" customWidth="1"/>
    <col min="10750" max="10750" width="51.6640625" style="2" customWidth="1"/>
    <col min="10751" max="10751" width="67.6640625" style="2" customWidth="1"/>
    <col min="10752" max="10752" width="30.88671875" style="2" customWidth="1"/>
    <col min="10753" max="10753" width="27.44140625" style="2" customWidth="1"/>
    <col min="10754" max="10754" width="31.88671875" style="2" customWidth="1"/>
    <col min="10755" max="10755" width="0" style="2" hidden="1" customWidth="1"/>
    <col min="10756" max="10756" width="22.33203125" style="2" customWidth="1"/>
    <col min="10757" max="10757" width="15.44140625" style="2" bestFit="1" customWidth="1"/>
    <col min="10758" max="11003" width="11.44140625" style="2"/>
    <col min="11004" max="11004" width="8.33203125" style="2" customWidth="1"/>
    <col min="11005" max="11005" width="22.33203125" style="2" customWidth="1"/>
    <col min="11006" max="11006" width="51.6640625" style="2" customWidth="1"/>
    <col min="11007" max="11007" width="67.6640625" style="2" customWidth="1"/>
    <col min="11008" max="11008" width="30.88671875" style="2" customWidth="1"/>
    <col min="11009" max="11009" width="27.44140625" style="2" customWidth="1"/>
    <col min="11010" max="11010" width="31.88671875" style="2" customWidth="1"/>
    <col min="11011" max="11011" width="0" style="2" hidden="1" customWidth="1"/>
    <col min="11012" max="11012" width="22.33203125" style="2" customWidth="1"/>
    <col min="11013" max="11013" width="15.44140625" style="2" bestFit="1" customWidth="1"/>
    <col min="11014" max="11259" width="11.44140625" style="2"/>
    <col min="11260" max="11260" width="8.33203125" style="2" customWidth="1"/>
    <col min="11261" max="11261" width="22.33203125" style="2" customWidth="1"/>
    <col min="11262" max="11262" width="51.6640625" style="2" customWidth="1"/>
    <col min="11263" max="11263" width="67.6640625" style="2" customWidth="1"/>
    <col min="11264" max="11264" width="30.88671875" style="2" customWidth="1"/>
    <col min="11265" max="11265" width="27.44140625" style="2" customWidth="1"/>
    <col min="11266" max="11266" width="31.88671875" style="2" customWidth="1"/>
    <col min="11267" max="11267" width="0" style="2" hidden="1" customWidth="1"/>
    <col min="11268" max="11268" width="22.33203125" style="2" customWidth="1"/>
    <col min="11269" max="11269" width="15.44140625" style="2" bestFit="1" customWidth="1"/>
    <col min="11270" max="11515" width="11.44140625" style="2"/>
    <col min="11516" max="11516" width="8.33203125" style="2" customWidth="1"/>
    <col min="11517" max="11517" width="22.33203125" style="2" customWidth="1"/>
    <col min="11518" max="11518" width="51.6640625" style="2" customWidth="1"/>
    <col min="11519" max="11519" width="67.6640625" style="2" customWidth="1"/>
    <col min="11520" max="11520" width="30.88671875" style="2" customWidth="1"/>
    <col min="11521" max="11521" width="27.44140625" style="2" customWidth="1"/>
    <col min="11522" max="11522" width="31.88671875" style="2" customWidth="1"/>
    <col min="11523" max="11523" width="0" style="2" hidden="1" customWidth="1"/>
    <col min="11524" max="11524" width="22.33203125" style="2" customWidth="1"/>
    <col min="11525" max="11525" width="15.44140625" style="2" bestFit="1" customWidth="1"/>
    <col min="11526" max="11771" width="11.44140625" style="2"/>
    <col min="11772" max="11772" width="8.33203125" style="2" customWidth="1"/>
    <col min="11773" max="11773" width="22.33203125" style="2" customWidth="1"/>
    <col min="11774" max="11774" width="51.6640625" style="2" customWidth="1"/>
    <col min="11775" max="11775" width="67.6640625" style="2" customWidth="1"/>
    <col min="11776" max="11776" width="30.88671875" style="2" customWidth="1"/>
    <col min="11777" max="11777" width="27.44140625" style="2" customWidth="1"/>
    <col min="11778" max="11778" width="31.88671875" style="2" customWidth="1"/>
    <col min="11779" max="11779" width="0" style="2" hidden="1" customWidth="1"/>
    <col min="11780" max="11780" width="22.33203125" style="2" customWidth="1"/>
    <col min="11781" max="11781" width="15.44140625" style="2" bestFit="1" customWidth="1"/>
    <col min="11782" max="12027" width="11.44140625" style="2"/>
    <col min="12028" max="12028" width="8.33203125" style="2" customWidth="1"/>
    <col min="12029" max="12029" width="22.33203125" style="2" customWidth="1"/>
    <col min="12030" max="12030" width="51.6640625" style="2" customWidth="1"/>
    <col min="12031" max="12031" width="67.6640625" style="2" customWidth="1"/>
    <col min="12032" max="12032" width="30.88671875" style="2" customWidth="1"/>
    <col min="12033" max="12033" width="27.44140625" style="2" customWidth="1"/>
    <col min="12034" max="12034" width="31.88671875" style="2" customWidth="1"/>
    <col min="12035" max="12035" width="0" style="2" hidden="1" customWidth="1"/>
    <col min="12036" max="12036" width="22.33203125" style="2" customWidth="1"/>
    <col min="12037" max="12037" width="15.44140625" style="2" bestFit="1" customWidth="1"/>
    <col min="12038" max="12283" width="11.44140625" style="2"/>
    <col min="12284" max="12284" width="8.33203125" style="2" customWidth="1"/>
    <col min="12285" max="12285" width="22.33203125" style="2" customWidth="1"/>
    <col min="12286" max="12286" width="51.6640625" style="2" customWidth="1"/>
    <col min="12287" max="12287" width="67.6640625" style="2" customWidth="1"/>
    <col min="12288" max="12288" width="30.88671875" style="2" customWidth="1"/>
    <col min="12289" max="12289" width="27.44140625" style="2" customWidth="1"/>
    <col min="12290" max="12290" width="31.88671875" style="2" customWidth="1"/>
    <col min="12291" max="12291" width="0" style="2" hidden="1" customWidth="1"/>
    <col min="12292" max="12292" width="22.33203125" style="2" customWidth="1"/>
    <col min="12293" max="12293" width="15.44140625" style="2" bestFit="1" customWidth="1"/>
    <col min="12294" max="12539" width="11.44140625" style="2"/>
    <col min="12540" max="12540" width="8.33203125" style="2" customWidth="1"/>
    <col min="12541" max="12541" width="22.33203125" style="2" customWidth="1"/>
    <col min="12542" max="12542" width="51.6640625" style="2" customWidth="1"/>
    <col min="12543" max="12543" width="67.6640625" style="2" customWidth="1"/>
    <col min="12544" max="12544" width="30.88671875" style="2" customWidth="1"/>
    <col min="12545" max="12545" width="27.44140625" style="2" customWidth="1"/>
    <col min="12546" max="12546" width="31.88671875" style="2" customWidth="1"/>
    <col min="12547" max="12547" width="0" style="2" hidden="1" customWidth="1"/>
    <col min="12548" max="12548" width="22.33203125" style="2" customWidth="1"/>
    <col min="12549" max="12549" width="15.44140625" style="2" bestFit="1" customWidth="1"/>
    <col min="12550" max="12795" width="11.44140625" style="2"/>
    <col min="12796" max="12796" width="8.33203125" style="2" customWidth="1"/>
    <col min="12797" max="12797" width="22.33203125" style="2" customWidth="1"/>
    <col min="12798" max="12798" width="51.6640625" style="2" customWidth="1"/>
    <col min="12799" max="12799" width="67.6640625" style="2" customWidth="1"/>
    <col min="12800" max="12800" width="30.88671875" style="2" customWidth="1"/>
    <col min="12801" max="12801" width="27.44140625" style="2" customWidth="1"/>
    <col min="12802" max="12802" width="31.88671875" style="2" customWidth="1"/>
    <col min="12803" max="12803" width="0" style="2" hidden="1" customWidth="1"/>
    <col min="12804" max="12804" width="22.33203125" style="2" customWidth="1"/>
    <col min="12805" max="12805" width="15.44140625" style="2" bestFit="1" customWidth="1"/>
    <col min="12806" max="13051" width="11.44140625" style="2"/>
    <col min="13052" max="13052" width="8.33203125" style="2" customWidth="1"/>
    <col min="13053" max="13053" width="22.33203125" style="2" customWidth="1"/>
    <col min="13054" max="13054" width="51.6640625" style="2" customWidth="1"/>
    <col min="13055" max="13055" width="67.6640625" style="2" customWidth="1"/>
    <col min="13056" max="13056" width="30.88671875" style="2" customWidth="1"/>
    <col min="13057" max="13057" width="27.44140625" style="2" customWidth="1"/>
    <col min="13058" max="13058" width="31.88671875" style="2" customWidth="1"/>
    <col min="13059" max="13059" width="0" style="2" hidden="1" customWidth="1"/>
    <col min="13060" max="13060" width="22.33203125" style="2" customWidth="1"/>
    <col min="13061" max="13061" width="15.44140625" style="2" bestFit="1" customWidth="1"/>
    <col min="13062" max="13307" width="11.44140625" style="2"/>
    <col min="13308" max="13308" width="8.33203125" style="2" customWidth="1"/>
    <col min="13309" max="13309" width="22.33203125" style="2" customWidth="1"/>
    <col min="13310" max="13310" width="51.6640625" style="2" customWidth="1"/>
    <col min="13311" max="13311" width="67.6640625" style="2" customWidth="1"/>
    <col min="13312" max="13312" width="30.88671875" style="2" customWidth="1"/>
    <col min="13313" max="13313" width="27.44140625" style="2" customWidth="1"/>
    <col min="13314" max="13314" width="31.88671875" style="2" customWidth="1"/>
    <col min="13315" max="13315" width="0" style="2" hidden="1" customWidth="1"/>
    <col min="13316" max="13316" width="22.33203125" style="2" customWidth="1"/>
    <col min="13317" max="13317" width="15.44140625" style="2" bestFit="1" customWidth="1"/>
    <col min="13318" max="13563" width="11.44140625" style="2"/>
    <col min="13564" max="13564" width="8.33203125" style="2" customWidth="1"/>
    <col min="13565" max="13565" width="22.33203125" style="2" customWidth="1"/>
    <col min="13566" max="13566" width="51.6640625" style="2" customWidth="1"/>
    <col min="13567" max="13567" width="67.6640625" style="2" customWidth="1"/>
    <col min="13568" max="13568" width="30.88671875" style="2" customWidth="1"/>
    <col min="13569" max="13569" width="27.44140625" style="2" customWidth="1"/>
    <col min="13570" max="13570" width="31.88671875" style="2" customWidth="1"/>
    <col min="13571" max="13571" width="0" style="2" hidden="1" customWidth="1"/>
    <col min="13572" max="13572" width="22.33203125" style="2" customWidth="1"/>
    <col min="13573" max="13573" width="15.44140625" style="2" bestFit="1" customWidth="1"/>
    <col min="13574" max="13819" width="11.44140625" style="2"/>
    <col min="13820" max="13820" width="8.33203125" style="2" customWidth="1"/>
    <col min="13821" max="13821" width="22.33203125" style="2" customWidth="1"/>
    <col min="13822" max="13822" width="51.6640625" style="2" customWidth="1"/>
    <col min="13823" max="13823" width="67.6640625" style="2" customWidth="1"/>
    <col min="13824" max="13824" width="30.88671875" style="2" customWidth="1"/>
    <col min="13825" max="13825" width="27.44140625" style="2" customWidth="1"/>
    <col min="13826" max="13826" width="31.88671875" style="2" customWidth="1"/>
    <col min="13827" max="13827" width="0" style="2" hidden="1" customWidth="1"/>
    <col min="13828" max="13828" width="22.33203125" style="2" customWidth="1"/>
    <col min="13829" max="13829" width="15.44140625" style="2" bestFit="1" customWidth="1"/>
    <col min="13830" max="14075" width="11.44140625" style="2"/>
    <col min="14076" max="14076" width="8.33203125" style="2" customWidth="1"/>
    <col min="14077" max="14077" width="22.33203125" style="2" customWidth="1"/>
    <col min="14078" max="14078" width="51.6640625" style="2" customWidth="1"/>
    <col min="14079" max="14079" width="67.6640625" style="2" customWidth="1"/>
    <col min="14080" max="14080" width="30.88671875" style="2" customWidth="1"/>
    <col min="14081" max="14081" width="27.44140625" style="2" customWidth="1"/>
    <col min="14082" max="14082" width="31.88671875" style="2" customWidth="1"/>
    <col min="14083" max="14083" width="0" style="2" hidden="1" customWidth="1"/>
    <col min="14084" max="14084" width="22.33203125" style="2" customWidth="1"/>
    <col min="14085" max="14085" width="15.44140625" style="2" bestFit="1" customWidth="1"/>
    <col min="14086" max="14331" width="11.44140625" style="2"/>
    <col min="14332" max="14332" width="8.33203125" style="2" customWidth="1"/>
    <col min="14333" max="14333" width="22.33203125" style="2" customWidth="1"/>
    <col min="14334" max="14334" width="51.6640625" style="2" customWidth="1"/>
    <col min="14335" max="14335" width="67.6640625" style="2" customWidth="1"/>
    <col min="14336" max="14336" width="30.88671875" style="2" customWidth="1"/>
    <col min="14337" max="14337" width="27.44140625" style="2" customWidth="1"/>
    <col min="14338" max="14338" width="31.88671875" style="2" customWidth="1"/>
    <col min="14339" max="14339" width="0" style="2" hidden="1" customWidth="1"/>
    <col min="14340" max="14340" width="22.33203125" style="2" customWidth="1"/>
    <col min="14341" max="14341" width="15.44140625" style="2" bestFit="1" customWidth="1"/>
    <col min="14342" max="14587" width="11.44140625" style="2"/>
    <col min="14588" max="14588" width="8.33203125" style="2" customWidth="1"/>
    <col min="14589" max="14589" width="22.33203125" style="2" customWidth="1"/>
    <col min="14590" max="14590" width="51.6640625" style="2" customWidth="1"/>
    <col min="14591" max="14591" width="67.6640625" style="2" customWidth="1"/>
    <col min="14592" max="14592" width="30.88671875" style="2" customWidth="1"/>
    <col min="14593" max="14593" width="27.44140625" style="2" customWidth="1"/>
    <col min="14594" max="14594" width="31.88671875" style="2" customWidth="1"/>
    <col min="14595" max="14595" width="0" style="2" hidden="1" customWidth="1"/>
    <col min="14596" max="14596" width="22.33203125" style="2" customWidth="1"/>
    <col min="14597" max="14597" width="15.44140625" style="2" bestFit="1" customWidth="1"/>
    <col min="14598" max="14843" width="11.44140625" style="2"/>
    <col min="14844" max="14844" width="8.33203125" style="2" customWidth="1"/>
    <col min="14845" max="14845" width="22.33203125" style="2" customWidth="1"/>
    <col min="14846" max="14846" width="51.6640625" style="2" customWidth="1"/>
    <col min="14847" max="14847" width="67.6640625" style="2" customWidth="1"/>
    <col min="14848" max="14848" width="30.88671875" style="2" customWidth="1"/>
    <col min="14849" max="14849" width="27.44140625" style="2" customWidth="1"/>
    <col min="14850" max="14850" width="31.88671875" style="2" customWidth="1"/>
    <col min="14851" max="14851" width="0" style="2" hidden="1" customWidth="1"/>
    <col min="14852" max="14852" width="22.33203125" style="2" customWidth="1"/>
    <col min="14853" max="14853" width="15.44140625" style="2" bestFit="1" customWidth="1"/>
    <col min="14854" max="15099" width="11.44140625" style="2"/>
    <col min="15100" max="15100" width="8.33203125" style="2" customWidth="1"/>
    <col min="15101" max="15101" width="22.33203125" style="2" customWidth="1"/>
    <col min="15102" max="15102" width="51.6640625" style="2" customWidth="1"/>
    <col min="15103" max="15103" width="67.6640625" style="2" customWidth="1"/>
    <col min="15104" max="15104" width="30.88671875" style="2" customWidth="1"/>
    <col min="15105" max="15105" width="27.44140625" style="2" customWidth="1"/>
    <col min="15106" max="15106" width="31.88671875" style="2" customWidth="1"/>
    <col min="15107" max="15107" width="0" style="2" hidden="1" customWidth="1"/>
    <col min="15108" max="15108" width="22.33203125" style="2" customWidth="1"/>
    <col min="15109" max="15109" width="15.44140625" style="2" bestFit="1" customWidth="1"/>
    <col min="15110" max="15355" width="11.44140625" style="2"/>
    <col min="15356" max="15356" width="8.33203125" style="2" customWidth="1"/>
    <col min="15357" max="15357" width="22.33203125" style="2" customWidth="1"/>
    <col min="15358" max="15358" width="51.6640625" style="2" customWidth="1"/>
    <col min="15359" max="15359" width="67.6640625" style="2" customWidth="1"/>
    <col min="15360" max="15360" width="30.88671875" style="2" customWidth="1"/>
    <col min="15361" max="15361" width="27.44140625" style="2" customWidth="1"/>
    <col min="15362" max="15362" width="31.88671875" style="2" customWidth="1"/>
    <col min="15363" max="15363" width="0" style="2" hidden="1" customWidth="1"/>
    <col min="15364" max="15364" width="22.33203125" style="2" customWidth="1"/>
    <col min="15365" max="15365" width="15.44140625" style="2" bestFit="1" customWidth="1"/>
    <col min="15366" max="15611" width="11.44140625" style="2"/>
    <col min="15612" max="15612" width="8.33203125" style="2" customWidth="1"/>
    <col min="15613" max="15613" width="22.33203125" style="2" customWidth="1"/>
    <col min="15614" max="15614" width="51.6640625" style="2" customWidth="1"/>
    <col min="15615" max="15615" width="67.6640625" style="2" customWidth="1"/>
    <col min="15616" max="15616" width="30.88671875" style="2" customWidth="1"/>
    <col min="15617" max="15617" width="27.44140625" style="2" customWidth="1"/>
    <col min="15618" max="15618" width="31.88671875" style="2" customWidth="1"/>
    <col min="15619" max="15619" width="0" style="2" hidden="1" customWidth="1"/>
    <col min="15620" max="15620" width="22.33203125" style="2" customWidth="1"/>
    <col min="15621" max="15621" width="15.44140625" style="2" bestFit="1" customWidth="1"/>
    <col min="15622" max="15867" width="11.44140625" style="2"/>
    <col min="15868" max="15868" width="8.33203125" style="2" customWidth="1"/>
    <col min="15869" max="15869" width="22.33203125" style="2" customWidth="1"/>
    <col min="15870" max="15870" width="51.6640625" style="2" customWidth="1"/>
    <col min="15871" max="15871" width="67.6640625" style="2" customWidth="1"/>
    <col min="15872" max="15872" width="30.88671875" style="2" customWidth="1"/>
    <col min="15873" max="15873" width="27.44140625" style="2" customWidth="1"/>
    <col min="15874" max="15874" width="31.88671875" style="2" customWidth="1"/>
    <col min="15875" max="15875" width="0" style="2" hidden="1" customWidth="1"/>
    <col min="15876" max="15876" width="22.33203125" style="2" customWidth="1"/>
    <col min="15877" max="15877" width="15.44140625" style="2" bestFit="1" customWidth="1"/>
    <col min="15878" max="16123" width="11.44140625" style="2"/>
    <col min="16124" max="16124" width="8.33203125" style="2" customWidth="1"/>
    <col min="16125" max="16125" width="22.33203125" style="2" customWidth="1"/>
    <col min="16126" max="16126" width="51.6640625" style="2" customWidth="1"/>
    <col min="16127" max="16127" width="67.6640625" style="2" customWidth="1"/>
    <col min="16128" max="16128" width="30.88671875" style="2" customWidth="1"/>
    <col min="16129" max="16129" width="27.44140625" style="2" customWidth="1"/>
    <col min="16130" max="16130" width="31.88671875" style="2" customWidth="1"/>
    <col min="16131" max="16131" width="0" style="2" hidden="1" customWidth="1"/>
    <col min="16132" max="16132" width="22.33203125" style="2" customWidth="1"/>
    <col min="16133" max="16133" width="15.44140625" style="2" bestFit="1" customWidth="1"/>
    <col min="16134" max="16384" width="11.44140625" style="2"/>
  </cols>
  <sheetData>
    <row r="1" spans="1:7" x14ac:dyDescent="0.3">
      <c r="A1" s="1" t="s">
        <v>0</v>
      </c>
      <c r="B1" s="1"/>
      <c r="C1" s="1"/>
      <c r="D1" s="1"/>
      <c r="E1" s="17"/>
      <c r="F1" s="1"/>
    </row>
    <row r="2" spans="1:7" x14ac:dyDescent="0.3">
      <c r="A2" s="1" t="s">
        <v>9</v>
      </c>
      <c r="B2" s="1"/>
      <c r="C2" s="1"/>
      <c r="D2" s="1"/>
      <c r="E2" s="17"/>
      <c r="F2" s="1"/>
    </row>
    <row r="3" spans="1:7" x14ac:dyDescent="0.3">
      <c r="A3" s="3" t="s">
        <v>13</v>
      </c>
      <c r="B3" s="3"/>
      <c r="C3" s="3"/>
      <c r="D3" s="3"/>
      <c r="E3" s="17"/>
      <c r="F3" s="3"/>
    </row>
    <row r="4" spans="1:7" x14ac:dyDescent="0.3">
      <c r="A4" s="3" t="s">
        <v>14</v>
      </c>
      <c r="B4" s="3"/>
      <c r="C4" s="3"/>
      <c r="D4" s="3"/>
      <c r="E4" s="17"/>
      <c r="F4" s="3"/>
    </row>
    <row r="5" spans="1:7" x14ac:dyDescent="0.3">
      <c r="C5" s="6"/>
      <c r="D5" s="7"/>
    </row>
    <row r="6" spans="1:7" s="11" customFormat="1" ht="15" thickBot="1" x14ac:dyDescent="0.35">
      <c r="A6" s="9"/>
      <c r="B6" s="9"/>
      <c r="C6" s="9"/>
      <c r="D6" s="9"/>
      <c r="E6" s="19"/>
      <c r="F6" s="10"/>
    </row>
    <row r="7" spans="1:7" s="11" customFormat="1" ht="36" customHeight="1" thickTop="1" x14ac:dyDescent="0.3">
      <c r="A7" s="20" t="s">
        <v>2</v>
      </c>
      <c r="B7" s="21" t="s">
        <v>3</v>
      </c>
      <c r="C7" s="21" t="s">
        <v>4</v>
      </c>
      <c r="D7" s="21" t="s">
        <v>5</v>
      </c>
      <c r="E7" s="32" t="s">
        <v>10</v>
      </c>
      <c r="F7" s="22" t="s">
        <v>6</v>
      </c>
    </row>
    <row r="8" spans="1:7" s="12" customFormat="1" ht="28.8" x14ac:dyDescent="0.3">
      <c r="A8" s="34">
        <v>1</v>
      </c>
      <c r="B8" s="29" t="s">
        <v>21</v>
      </c>
      <c r="C8" s="30" t="s">
        <v>22</v>
      </c>
      <c r="D8" s="36" t="s">
        <v>23</v>
      </c>
      <c r="E8" s="31">
        <v>44257</v>
      </c>
      <c r="F8" s="44">
        <v>1659836592</v>
      </c>
      <c r="G8" s="38"/>
    </row>
    <row r="9" spans="1:7" s="12" customFormat="1" ht="57.6" x14ac:dyDescent="0.3">
      <c r="A9" s="34">
        <v>2</v>
      </c>
      <c r="B9" s="39" t="s">
        <v>24</v>
      </c>
      <c r="C9" s="40" t="s">
        <v>25</v>
      </c>
      <c r="D9" s="41" t="s">
        <v>26</v>
      </c>
      <c r="E9" s="42">
        <v>44260</v>
      </c>
      <c r="F9" s="43">
        <v>5428983704</v>
      </c>
      <c r="G9" s="38"/>
    </row>
    <row r="10" spans="1:7" s="12" customFormat="1" x14ac:dyDescent="0.3">
      <c r="A10" s="34">
        <v>3</v>
      </c>
      <c r="B10" s="39" t="s">
        <v>27</v>
      </c>
      <c r="C10" s="40" t="s">
        <v>28</v>
      </c>
      <c r="D10" s="41" t="s">
        <v>29</v>
      </c>
      <c r="E10" s="42">
        <v>44266</v>
      </c>
      <c r="F10" s="43">
        <v>54999420</v>
      </c>
      <c r="G10" s="38"/>
    </row>
    <row r="11" spans="1:7" s="12" customFormat="1" ht="57.6" x14ac:dyDescent="0.3">
      <c r="A11" s="34">
        <v>4</v>
      </c>
      <c r="B11" s="39" t="s">
        <v>30</v>
      </c>
      <c r="C11" s="40" t="s">
        <v>31</v>
      </c>
      <c r="D11" s="41" t="s">
        <v>32</v>
      </c>
      <c r="E11" s="42">
        <v>44270</v>
      </c>
      <c r="F11" s="43">
        <v>28560000</v>
      </c>
      <c r="G11" s="38"/>
    </row>
    <row r="12" spans="1:7" s="12" customFormat="1" ht="43.2" x14ac:dyDescent="0.3">
      <c r="A12" s="34">
        <v>5</v>
      </c>
      <c r="B12" s="39" t="s">
        <v>33</v>
      </c>
      <c r="C12" s="40" t="s">
        <v>34</v>
      </c>
      <c r="D12" s="41" t="s">
        <v>35</v>
      </c>
      <c r="E12" s="42">
        <v>44270</v>
      </c>
      <c r="F12" s="43">
        <v>15522127</v>
      </c>
      <c r="G12" s="38"/>
    </row>
    <row r="13" spans="1:7" s="12" customFormat="1" ht="28.8" x14ac:dyDescent="0.3">
      <c r="A13" s="34">
        <v>6</v>
      </c>
      <c r="B13" s="39" t="s">
        <v>36</v>
      </c>
      <c r="C13" s="40" t="s">
        <v>37</v>
      </c>
      <c r="D13" s="41" t="s">
        <v>38</v>
      </c>
      <c r="E13" s="42">
        <v>44274</v>
      </c>
      <c r="F13" s="43">
        <v>469748071</v>
      </c>
      <c r="G13" s="38"/>
    </row>
    <row r="14" spans="1:7" s="12" customFormat="1" ht="43.2" x14ac:dyDescent="0.3">
      <c r="A14" s="34">
        <v>7</v>
      </c>
      <c r="B14" s="39" t="s">
        <v>39</v>
      </c>
      <c r="C14" s="40" t="s">
        <v>40</v>
      </c>
      <c r="D14" s="41" t="s">
        <v>41</v>
      </c>
      <c r="E14" s="42">
        <v>44281</v>
      </c>
      <c r="F14" s="43">
        <v>1358540777</v>
      </c>
      <c r="G14" s="38"/>
    </row>
    <row r="15" spans="1:7" s="12" customFormat="1" ht="28.8" x14ac:dyDescent="0.3">
      <c r="A15" s="34">
        <v>8</v>
      </c>
      <c r="B15" s="39" t="s">
        <v>42</v>
      </c>
      <c r="C15" s="40" t="s">
        <v>43</v>
      </c>
      <c r="D15" s="41" t="s">
        <v>44</v>
      </c>
      <c r="E15" s="42">
        <v>44284</v>
      </c>
      <c r="F15" s="43">
        <v>450992745</v>
      </c>
      <c r="G15" s="38"/>
    </row>
    <row r="16" spans="1:7" s="12" customFormat="1" ht="43.2" x14ac:dyDescent="0.3">
      <c r="A16" s="34">
        <v>9</v>
      </c>
      <c r="B16" s="39" t="s">
        <v>45</v>
      </c>
      <c r="C16" s="40" t="s">
        <v>46</v>
      </c>
      <c r="D16" s="41" t="s">
        <v>47</v>
      </c>
      <c r="E16" s="42">
        <v>44285</v>
      </c>
      <c r="F16" s="43">
        <v>699041260</v>
      </c>
      <c r="G16" s="38"/>
    </row>
    <row r="17" spans="1:6" s="12" customFormat="1" ht="15" thickBot="1" x14ac:dyDescent="0.35">
      <c r="A17" s="24"/>
      <c r="B17" s="25"/>
      <c r="C17" s="26"/>
      <c r="D17" s="27"/>
      <c r="E17" s="28"/>
      <c r="F17" s="33"/>
    </row>
    <row r="18" spans="1:6" ht="15" thickTop="1" x14ac:dyDescent="0.3"/>
    <row r="20" spans="1:6" x14ac:dyDescent="0.3">
      <c r="C20" s="13" t="s">
        <v>7</v>
      </c>
      <c r="D20" s="14">
        <f>+COUNT(A8:A17)</f>
        <v>9</v>
      </c>
    </row>
    <row r="22" spans="1:6" s="18" customFormat="1" x14ac:dyDescent="0.3">
      <c r="A22" s="4"/>
      <c r="B22" s="5"/>
      <c r="C22" s="13" t="s">
        <v>8</v>
      </c>
      <c r="D22" s="16">
        <f>SUM(F8:F17)</f>
        <v>10166224696</v>
      </c>
      <c r="F22" s="8"/>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6"/>
  <sheetViews>
    <sheetView topLeftCell="A7" zoomScale="70" zoomScaleNormal="70" workbookViewId="0">
      <selection activeCell="F20" sqref="F8:F20"/>
    </sheetView>
  </sheetViews>
  <sheetFormatPr baseColWidth="10" defaultRowHeight="14.4" x14ac:dyDescent="0.3"/>
  <cols>
    <col min="1" max="1" width="6.6640625" style="4" customWidth="1"/>
    <col min="2" max="2" width="31.109375" style="5" bestFit="1" customWidth="1"/>
    <col min="3" max="3" width="97" style="15" customWidth="1"/>
    <col min="4" max="4" width="100" style="2" customWidth="1"/>
    <col min="5" max="5" width="23.109375" style="18" customWidth="1"/>
    <col min="6" max="6" width="23.6640625" style="8" customWidth="1"/>
    <col min="7" max="7" width="15.44140625" style="2" bestFit="1" customWidth="1"/>
    <col min="8" max="251" width="11.5546875" style="2"/>
    <col min="252" max="252" width="8.33203125" style="2" customWidth="1"/>
    <col min="253" max="253" width="22.33203125" style="2" customWidth="1"/>
    <col min="254" max="254" width="51.6640625" style="2" customWidth="1"/>
    <col min="255" max="255" width="67.6640625" style="2" customWidth="1"/>
    <col min="256" max="256" width="30.88671875" style="2" customWidth="1"/>
    <col min="257" max="257" width="27.44140625" style="2" customWidth="1"/>
    <col min="258" max="258" width="31.88671875" style="2" customWidth="1"/>
    <col min="259" max="259" width="0" style="2" hidden="1" customWidth="1"/>
    <col min="260" max="260" width="22.33203125" style="2" customWidth="1"/>
    <col min="261" max="261" width="15.44140625" style="2" bestFit="1" customWidth="1"/>
    <col min="262" max="507" width="11.5546875" style="2"/>
    <col min="508" max="508" width="8.33203125" style="2" customWidth="1"/>
    <col min="509" max="509" width="22.33203125" style="2" customWidth="1"/>
    <col min="510" max="510" width="51.6640625" style="2" customWidth="1"/>
    <col min="511" max="511" width="67.6640625" style="2" customWidth="1"/>
    <col min="512" max="512" width="30.88671875" style="2" customWidth="1"/>
    <col min="513" max="513" width="27.44140625" style="2" customWidth="1"/>
    <col min="514" max="514" width="31.88671875" style="2" customWidth="1"/>
    <col min="515" max="515" width="0" style="2" hidden="1" customWidth="1"/>
    <col min="516" max="516" width="22.33203125" style="2" customWidth="1"/>
    <col min="517" max="517" width="15.44140625" style="2" bestFit="1" customWidth="1"/>
    <col min="518" max="763" width="11.5546875" style="2"/>
    <col min="764" max="764" width="8.33203125" style="2" customWidth="1"/>
    <col min="765" max="765" width="22.33203125" style="2" customWidth="1"/>
    <col min="766" max="766" width="51.6640625" style="2" customWidth="1"/>
    <col min="767" max="767" width="67.6640625" style="2" customWidth="1"/>
    <col min="768" max="768" width="30.88671875" style="2" customWidth="1"/>
    <col min="769" max="769" width="27.44140625" style="2" customWidth="1"/>
    <col min="770" max="770" width="31.88671875" style="2" customWidth="1"/>
    <col min="771" max="771" width="0" style="2" hidden="1" customWidth="1"/>
    <col min="772" max="772" width="22.33203125" style="2" customWidth="1"/>
    <col min="773" max="773" width="15.44140625" style="2" bestFit="1" customWidth="1"/>
    <col min="774" max="1019" width="11.5546875" style="2"/>
    <col min="1020" max="1020" width="8.33203125" style="2" customWidth="1"/>
    <col min="1021" max="1021" width="22.33203125" style="2" customWidth="1"/>
    <col min="1022" max="1022" width="51.6640625" style="2" customWidth="1"/>
    <col min="1023" max="1023" width="67.6640625" style="2" customWidth="1"/>
    <col min="1024" max="1024" width="30.88671875" style="2" customWidth="1"/>
    <col min="1025" max="1025" width="27.44140625" style="2" customWidth="1"/>
    <col min="1026" max="1026" width="31.88671875" style="2" customWidth="1"/>
    <col min="1027" max="1027" width="0" style="2" hidden="1" customWidth="1"/>
    <col min="1028" max="1028" width="22.33203125" style="2" customWidth="1"/>
    <col min="1029" max="1029" width="15.44140625" style="2" bestFit="1" customWidth="1"/>
    <col min="1030" max="1275" width="11.5546875" style="2"/>
    <col min="1276" max="1276" width="8.33203125" style="2" customWidth="1"/>
    <col min="1277" max="1277" width="22.33203125" style="2" customWidth="1"/>
    <col min="1278" max="1278" width="51.6640625" style="2" customWidth="1"/>
    <col min="1279" max="1279" width="67.6640625" style="2" customWidth="1"/>
    <col min="1280" max="1280" width="30.88671875" style="2" customWidth="1"/>
    <col min="1281" max="1281" width="27.44140625" style="2" customWidth="1"/>
    <col min="1282" max="1282" width="31.88671875" style="2" customWidth="1"/>
    <col min="1283" max="1283" width="0" style="2" hidden="1" customWidth="1"/>
    <col min="1284" max="1284" width="22.33203125" style="2" customWidth="1"/>
    <col min="1285" max="1285" width="15.44140625" style="2" bestFit="1" customWidth="1"/>
    <col min="1286" max="1531" width="11.5546875" style="2"/>
    <col min="1532" max="1532" width="8.33203125" style="2" customWidth="1"/>
    <col min="1533" max="1533" width="22.33203125" style="2" customWidth="1"/>
    <col min="1534" max="1534" width="51.6640625" style="2" customWidth="1"/>
    <col min="1535" max="1535" width="67.6640625" style="2" customWidth="1"/>
    <col min="1536" max="1536" width="30.88671875" style="2" customWidth="1"/>
    <col min="1537" max="1537" width="27.44140625" style="2" customWidth="1"/>
    <col min="1538" max="1538" width="31.88671875" style="2" customWidth="1"/>
    <col min="1539" max="1539" width="0" style="2" hidden="1" customWidth="1"/>
    <col min="1540" max="1540" width="22.33203125" style="2" customWidth="1"/>
    <col min="1541" max="1541" width="15.44140625" style="2" bestFit="1" customWidth="1"/>
    <col min="1542" max="1787" width="11.5546875" style="2"/>
    <col min="1788" max="1788" width="8.33203125" style="2" customWidth="1"/>
    <col min="1789" max="1789" width="22.33203125" style="2" customWidth="1"/>
    <col min="1790" max="1790" width="51.6640625" style="2" customWidth="1"/>
    <col min="1791" max="1791" width="67.6640625" style="2" customWidth="1"/>
    <col min="1792" max="1792" width="30.88671875" style="2" customWidth="1"/>
    <col min="1793" max="1793" width="27.44140625" style="2" customWidth="1"/>
    <col min="1794" max="1794" width="31.88671875" style="2" customWidth="1"/>
    <col min="1795" max="1795" width="0" style="2" hidden="1" customWidth="1"/>
    <col min="1796" max="1796" width="22.33203125" style="2" customWidth="1"/>
    <col min="1797" max="1797" width="15.44140625" style="2" bestFit="1" customWidth="1"/>
    <col min="1798" max="2043" width="11.5546875" style="2"/>
    <col min="2044" max="2044" width="8.33203125" style="2" customWidth="1"/>
    <col min="2045" max="2045" width="22.33203125" style="2" customWidth="1"/>
    <col min="2046" max="2046" width="51.6640625" style="2" customWidth="1"/>
    <col min="2047" max="2047" width="67.6640625" style="2" customWidth="1"/>
    <col min="2048" max="2048" width="30.88671875" style="2" customWidth="1"/>
    <col min="2049" max="2049" width="27.44140625" style="2" customWidth="1"/>
    <col min="2050" max="2050" width="31.88671875" style="2" customWidth="1"/>
    <col min="2051" max="2051" width="0" style="2" hidden="1" customWidth="1"/>
    <col min="2052" max="2052" width="22.33203125" style="2" customWidth="1"/>
    <col min="2053" max="2053" width="15.44140625" style="2" bestFit="1" customWidth="1"/>
    <col min="2054" max="2299" width="11.5546875" style="2"/>
    <col min="2300" max="2300" width="8.33203125" style="2" customWidth="1"/>
    <col min="2301" max="2301" width="22.33203125" style="2" customWidth="1"/>
    <col min="2302" max="2302" width="51.6640625" style="2" customWidth="1"/>
    <col min="2303" max="2303" width="67.6640625" style="2" customWidth="1"/>
    <col min="2304" max="2304" width="30.88671875" style="2" customWidth="1"/>
    <col min="2305" max="2305" width="27.44140625" style="2" customWidth="1"/>
    <col min="2306" max="2306" width="31.88671875" style="2" customWidth="1"/>
    <col min="2307" max="2307" width="0" style="2" hidden="1" customWidth="1"/>
    <col min="2308" max="2308" width="22.33203125" style="2" customWidth="1"/>
    <col min="2309" max="2309" width="15.44140625" style="2" bestFit="1" customWidth="1"/>
    <col min="2310" max="2555" width="11.5546875" style="2"/>
    <col min="2556" max="2556" width="8.33203125" style="2" customWidth="1"/>
    <col min="2557" max="2557" width="22.33203125" style="2" customWidth="1"/>
    <col min="2558" max="2558" width="51.6640625" style="2" customWidth="1"/>
    <col min="2559" max="2559" width="67.6640625" style="2" customWidth="1"/>
    <col min="2560" max="2560" width="30.88671875" style="2" customWidth="1"/>
    <col min="2561" max="2561" width="27.44140625" style="2" customWidth="1"/>
    <col min="2562" max="2562" width="31.88671875" style="2" customWidth="1"/>
    <col min="2563" max="2563" width="0" style="2" hidden="1" customWidth="1"/>
    <col min="2564" max="2564" width="22.33203125" style="2" customWidth="1"/>
    <col min="2565" max="2565" width="15.44140625" style="2" bestFit="1" customWidth="1"/>
    <col min="2566" max="2811" width="11.5546875" style="2"/>
    <col min="2812" max="2812" width="8.33203125" style="2" customWidth="1"/>
    <col min="2813" max="2813" width="22.33203125" style="2" customWidth="1"/>
    <col min="2814" max="2814" width="51.6640625" style="2" customWidth="1"/>
    <col min="2815" max="2815" width="67.6640625" style="2" customWidth="1"/>
    <col min="2816" max="2816" width="30.88671875" style="2" customWidth="1"/>
    <col min="2817" max="2817" width="27.44140625" style="2" customWidth="1"/>
    <col min="2818" max="2818" width="31.88671875" style="2" customWidth="1"/>
    <col min="2819" max="2819" width="0" style="2" hidden="1" customWidth="1"/>
    <col min="2820" max="2820" width="22.33203125" style="2" customWidth="1"/>
    <col min="2821" max="2821" width="15.44140625" style="2" bestFit="1" customWidth="1"/>
    <col min="2822" max="3067" width="11.5546875" style="2"/>
    <col min="3068" max="3068" width="8.33203125" style="2" customWidth="1"/>
    <col min="3069" max="3069" width="22.33203125" style="2" customWidth="1"/>
    <col min="3070" max="3070" width="51.6640625" style="2" customWidth="1"/>
    <col min="3071" max="3071" width="67.6640625" style="2" customWidth="1"/>
    <col min="3072" max="3072" width="30.88671875" style="2" customWidth="1"/>
    <col min="3073" max="3073" width="27.44140625" style="2" customWidth="1"/>
    <col min="3074" max="3074" width="31.88671875" style="2" customWidth="1"/>
    <col min="3075" max="3075" width="0" style="2" hidden="1" customWidth="1"/>
    <col min="3076" max="3076" width="22.33203125" style="2" customWidth="1"/>
    <col min="3077" max="3077" width="15.44140625" style="2" bestFit="1" customWidth="1"/>
    <col min="3078" max="3323" width="11.5546875" style="2"/>
    <col min="3324" max="3324" width="8.33203125" style="2" customWidth="1"/>
    <col min="3325" max="3325" width="22.33203125" style="2" customWidth="1"/>
    <col min="3326" max="3326" width="51.6640625" style="2" customWidth="1"/>
    <col min="3327" max="3327" width="67.6640625" style="2" customWidth="1"/>
    <col min="3328" max="3328" width="30.88671875" style="2" customWidth="1"/>
    <col min="3329" max="3329" width="27.44140625" style="2" customWidth="1"/>
    <col min="3330" max="3330" width="31.88671875" style="2" customWidth="1"/>
    <col min="3331" max="3331" width="0" style="2" hidden="1" customWidth="1"/>
    <col min="3332" max="3332" width="22.33203125" style="2" customWidth="1"/>
    <col min="3333" max="3333" width="15.44140625" style="2" bestFit="1" customWidth="1"/>
    <col min="3334" max="3579" width="11.5546875" style="2"/>
    <col min="3580" max="3580" width="8.33203125" style="2" customWidth="1"/>
    <col min="3581" max="3581" width="22.33203125" style="2" customWidth="1"/>
    <col min="3582" max="3582" width="51.6640625" style="2" customWidth="1"/>
    <col min="3583" max="3583" width="67.6640625" style="2" customWidth="1"/>
    <col min="3584" max="3584" width="30.88671875" style="2" customWidth="1"/>
    <col min="3585" max="3585" width="27.44140625" style="2" customWidth="1"/>
    <col min="3586" max="3586" width="31.88671875" style="2" customWidth="1"/>
    <col min="3587" max="3587" width="0" style="2" hidden="1" customWidth="1"/>
    <col min="3588" max="3588" width="22.33203125" style="2" customWidth="1"/>
    <col min="3589" max="3589" width="15.44140625" style="2" bestFit="1" customWidth="1"/>
    <col min="3590" max="3835" width="11.5546875" style="2"/>
    <col min="3836" max="3836" width="8.33203125" style="2" customWidth="1"/>
    <col min="3837" max="3837" width="22.33203125" style="2" customWidth="1"/>
    <col min="3838" max="3838" width="51.6640625" style="2" customWidth="1"/>
    <col min="3839" max="3839" width="67.6640625" style="2" customWidth="1"/>
    <col min="3840" max="3840" width="30.88671875" style="2" customWidth="1"/>
    <col min="3841" max="3841" width="27.44140625" style="2" customWidth="1"/>
    <col min="3842" max="3842" width="31.88671875" style="2" customWidth="1"/>
    <col min="3843" max="3843" width="0" style="2" hidden="1" customWidth="1"/>
    <col min="3844" max="3844" width="22.33203125" style="2" customWidth="1"/>
    <col min="3845" max="3845" width="15.44140625" style="2" bestFit="1" customWidth="1"/>
    <col min="3846" max="4091" width="11.5546875" style="2"/>
    <col min="4092" max="4092" width="8.33203125" style="2" customWidth="1"/>
    <col min="4093" max="4093" width="22.33203125" style="2" customWidth="1"/>
    <col min="4094" max="4094" width="51.6640625" style="2" customWidth="1"/>
    <col min="4095" max="4095" width="67.6640625" style="2" customWidth="1"/>
    <col min="4096" max="4096" width="30.88671875" style="2" customWidth="1"/>
    <col min="4097" max="4097" width="27.44140625" style="2" customWidth="1"/>
    <col min="4098" max="4098" width="31.88671875" style="2" customWidth="1"/>
    <col min="4099" max="4099" width="0" style="2" hidden="1" customWidth="1"/>
    <col min="4100" max="4100" width="22.33203125" style="2" customWidth="1"/>
    <col min="4101" max="4101" width="15.44140625" style="2" bestFit="1" customWidth="1"/>
    <col min="4102" max="4347" width="11.5546875" style="2"/>
    <col min="4348" max="4348" width="8.33203125" style="2" customWidth="1"/>
    <col min="4349" max="4349" width="22.33203125" style="2" customWidth="1"/>
    <col min="4350" max="4350" width="51.6640625" style="2" customWidth="1"/>
    <col min="4351" max="4351" width="67.6640625" style="2" customWidth="1"/>
    <col min="4352" max="4352" width="30.88671875" style="2" customWidth="1"/>
    <col min="4353" max="4353" width="27.44140625" style="2" customWidth="1"/>
    <col min="4354" max="4354" width="31.88671875" style="2" customWidth="1"/>
    <col min="4355" max="4355" width="0" style="2" hidden="1" customWidth="1"/>
    <col min="4356" max="4356" width="22.33203125" style="2" customWidth="1"/>
    <col min="4357" max="4357" width="15.44140625" style="2" bestFit="1" customWidth="1"/>
    <col min="4358" max="4603" width="11.5546875" style="2"/>
    <col min="4604" max="4604" width="8.33203125" style="2" customWidth="1"/>
    <col min="4605" max="4605" width="22.33203125" style="2" customWidth="1"/>
    <col min="4606" max="4606" width="51.6640625" style="2" customWidth="1"/>
    <col min="4607" max="4607" width="67.6640625" style="2" customWidth="1"/>
    <col min="4608" max="4608" width="30.88671875" style="2" customWidth="1"/>
    <col min="4609" max="4609" width="27.44140625" style="2" customWidth="1"/>
    <col min="4610" max="4610" width="31.88671875" style="2" customWidth="1"/>
    <col min="4611" max="4611" width="0" style="2" hidden="1" customWidth="1"/>
    <col min="4612" max="4612" width="22.33203125" style="2" customWidth="1"/>
    <col min="4613" max="4613" width="15.44140625" style="2" bestFit="1" customWidth="1"/>
    <col min="4614" max="4859" width="11.5546875" style="2"/>
    <col min="4860" max="4860" width="8.33203125" style="2" customWidth="1"/>
    <col min="4861" max="4861" width="22.33203125" style="2" customWidth="1"/>
    <col min="4862" max="4862" width="51.6640625" style="2" customWidth="1"/>
    <col min="4863" max="4863" width="67.6640625" style="2" customWidth="1"/>
    <col min="4864" max="4864" width="30.88671875" style="2" customWidth="1"/>
    <col min="4865" max="4865" width="27.44140625" style="2" customWidth="1"/>
    <col min="4866" max="4866" width="31.88671875" style="2" customWidth="1"/>
    <col min="4867" max="4867" width="0" style="2" hidden="1" customWidth="1"/>
    <col min="4868" max="4868" width="22.33203125" style="2" customWidth="1"/>
    <col min="4869" max="4869" width="15.44140625" style="2" bestFit="1" customWidth="1"/>
    <col min="4870" max="5115" width="11.5546875" style="2"/>
    <col min="5116" max="5116" width="8.33203125" style="2" customWidth="1"/>
    <col min="5117" max="5117" width="22.33203125" style="2" customWidth="1"/>
    <col min="5118" max="5118" width="51.6640625" style="2" customWidth="1"/>
    <col min="5119" max="5119" width="67.6640625" style="2" customWidth="1"/>
    <col min="5120" max="5120" width="30.88671875" style="2" customWidth="1"/>
    <col min="5121" max="5121" width="27.44140625" style="2" customWidth="1"/>
    <col min="5122" max="5122" width="31.88671875" style="2" customWidth="1"/>
    <col min="5123" max="5123" width="0" style="2" hidden="1" customWidth="1"/>
    <col min="5124" max="5124" width="22.33203125" style="2" customWidth="1"/>
    <col min="5125" max="5125" width="15.44140625" style="2" bestFit="1" customWidth="1"/>
    <col min="5126" max="5371" width="11.5546875" style="2"/>
    <col min="5372" max="5372" width="8.33203125" style="2" customWidth="1"/>
    <col min="5373" max="5373" width="22.33203125" style="2" customWidth="1"/>
    <col min="5374" max="5374" width="51.6640625" style="2" customWidth="1"/>
    <col min="5375" max="5375" width="67.6640625" style="2" customWidth="1"/>
    <col min="5376" max="5376" width="30.88671875" style="2" customWidth="1"/>
    <col min="5377" max="5377" width="27.44140625" style="2" customWidth="1"/>
    <col min="5378" max="5378" width="31.88671875" style="2" customWidth="1"/>
    <col min="5379" max="5379" width="0" style="2" hidden="1" customWidth="1"/>
    <col min="5380" max="5380" width="22.33203125" style="2" customWidth="1"/>
    <col min="5381" max="5381" width="15.44140625" style="2" bestFit="1" customWidth="1"/>
    <col min="5382" max="5627" width="11.5546875" style="2"/>
    <col min="5628" max="5628" width="8.33203125" style="2" customWidth="1"/>
    <col min="5629" max="5629" width="22.33203125" style="2" customWidth="1"/>
    <col min="5630" max="5630" width="51.6640625" style="2" customWidth="1"/>
    <col min="5631" max="5631" width="67.6640625" style="2" customWidth="1"/>
    <col min="5632" max="5632" width="30.88671875" style="2" customWidth="1"/>
    <col min="5633" max="5633" width="27.44140625" style="2" customWidth="1"/>
    <col min="5634" max="5634" width="31.88671875" style="2" customWidth="1"/>
    <col min="5635" max="5635" width="0" style="2" hidden="1" customWidth="1"/>
    <col min="5636" max="5636" width="22.33203125" style="2" customWidth="1"/>
    <col min="5637" max="5637" width="15.44140625" style="2" bestFit="1" customWidth="1"/>
    <col min="5638" max="5883" width="11.5546875" style="2"/>
    <col min="5884" max="5884" width="8.33203125" style="2" customWidth="1"/>
    <col min="5885" max="5885" width="22.33203125" style="2" customWidth="1"/>
    <col min="5886" max="5886" width="51.6640625" style="2" customWidth="1"/>
    <col min="5887" max="5887" width="67.6640625" style="2" customWidth="1"/>
    <col min="5888" max="5888" width="30.88671875" style="2" customWidth="1"/>
    <col min="5889" max="5889" width="27.44140625" style="2" customWidth="1"/>
    <col min="5890" max="5890" width="31.88671875" style="2" customWidth="1"/>
    <col min="5891" max="5891" width="0" style="2" hidden="1" customWidth="1"/>
    <col min="5892" max="5892" width="22.33203125" style="2" customWidth="1"/>
    <col min="5893" max="5893" width="15.44140625" style="2" bestFit="1" customWidth="1"/>
    <col min="5894" max="6139" width="11.5546875" style="2"/>
    <col min="6140" max="6140" width="8.33203125" style="2" customWidth="1"/>
    <col min="6141" max="6141" width="22.33203125" style="2" customWidth="1"/>
    <col min="6142" max="6142" width="51.6640625" style="2" customWidth="1"/>
    <col min="6143" max="6143" width="67.6640625" style="2" customWidth="1"/>
    <col min="6144" max="6144" width="30.88671875" style="2" customWidth="1"/>
    <col min="6145" max="6145" width="27.44140625" style="2" customWidth="1"/>
    <col min="6146" max="6146" width="31.88671875" style="2" customWidth="1"/>
    <col min="6147" max="6147" width="0" style="2" hidden="1" customWidth="1"/>
    <col min="6148" max="6148" width="22.33203125" style="2" customWidth="1"/>
    <col min="6149" max="6149" width="15.44140625" style="2" bestFit="1" customWidth="1"/>
    <col min="6150" max="6395" width="11.5546875" style="2"/>
    <col min="6396" max="6396" width="8.33203125" style="2" customWidth="1"/>
    <col min="6397" max="6397" width="22.33203125" style="2" customWidth="1"/>
    <col min="6398" max="6398" width="51.6640625" style="2" customWidth="1"/>
    <col min="6399" max="6399" width="67.6640625" style="2" customWidth="1"/>
    <col min="6400" max="6400" width="30.88671875" style="2" customWidth="1"/>
    <col min="6401" max="6401" width="27.44140625" style="2" customWidth="1"/>
    <col min="6402" max="6402" width="31.88671875" style="2" customWidth="1"/>
    <col min="6403" max="6403" width="0" style="2" hidden="1" customWidth="1"/>
    <col min="6404" max="6404" width="22.33203125" style="2" customWidth="1"/>
    <col min="6405" max="6405" width="15.44140625" style="2" bestFit="1" customWidth="1"/>
    <col min="6406" max="6651" width="11.5546875" style="2"/>
    <col min="6652" max="6652" width="8.33203125" style="2" customWidth="1"/>
    <col min="6653" max="6653" width="22.33203125" style="2" customWidth="1"/>
    <col min="6654" max="6654" width="51.6640625" style="2" customWidth="1"/>
    <col min="6655" max="6655" width="67.6640625" style="2" customWidth="1"/>
    <col min="6656" max="6656" width="30.88671875" style="2" customWidth="1"/>
    <col min="6657" max="6657" width="27.44140625" style="2" customWidth="1"/>
    <col min="6658" max="6658" width="31.88671875" style="2" customWidth="1"/>
    <col min="6659" max="6659" width="0" style="2" hidden="1" customWidth="1"/>
    <col min="6660" max="6660" width="22.33203125" style="2" customWidth="1"/>
    <col min="6661" max="6661" width="15.44140625" style="2" bestFit="1" customWidth="1"/>
    <col min="6662" max="6907" width="11.5546875" style="2"/>
    <col min="6908" max="6908" width="8.33203125" style="2" customWidth="1"/>
    <col min="6909" max="6909" width="22.33203125" style="2" customWidth="1"/>
    <col min="6910" max="6910" width="51.6640625" style="2" customWidth="1"/>
    <col min="6911" max="6911" width="67.6640625" style="2" customWidth="1"/>
    <col min="6912" max="6912" width="30.88671875" style="2" customWidth="1"/>
    <col min="6913" max="6913" width="27.44140625" style="2" customWidth="1"/>
    <col min="6914" max="6914" width="31.88671875" style="2" customWidth="1"/>
    <col min="6915" max="6915" width="0" style="2" hidden="1" customWidth="1"/>
    <col min="6916" max="6916" width="22.33203125" style="2" customWidth="1"/>
    <col min="6917" max="6917" width="15.44140625" style="2" bestFit="1" customWidth="1"/>
    <col min="6918" max="7163" width="11.5546875" style="2"/>
    <col min="7164" max="7164" width="8.33203125" style="2" customWidth="1"/>
    <col min="7165" max="7165" width="22.33203125" style="2" customWidth="1"/>
    <col min="7166" max="7166" width="51.6640625" style="2" customWidth="1"/>
    <col min="7167" max="7167" width="67.6640625" style="2" customWidth="1"/>
    <col min="7168" max="7168" width="30.88671875" style="2" customWidth="1"/>
    <col min="7169" max="7169" width="27.44140625" style="2" customWidth="1"/>
    <col min="7170" max="7170" width="31.88671875" style="2" customWidth="1"/>
    <col min="7171" max="7171" width="0" style="2" hidden="1" customWidth="1"/>
    <col min="7172" max="7172" width="22.33203125" style="2" customWidth="1"/>
    <col min="7173" max="7173" width="15.44140625" style="2" bestFit="1" customWidth="1"/>
    <col min="7174" max="7419" width="11.5546875" style="2"/>
    <col min="7420" max="7420" width="8.33203125" style="2" customWidth="1"/>
    <col min="7421" max="7421" width="22.33203125" style="2" customWidth="1"/>
    <col min="7422" max="7422" width="51.6640625" style="2" customWidth="1"/>
    <col min="7423" max="7423" width="67.6640625" style="2" customWidth="1"/>
    <col min="7424" max="7424" width="30.88671875" style="2" customWidth="1"/>
    <col min="7425" max="7425" width="27.44140625" style="2" customWidth="1"/>
    <col min="7426" max="7426" width="31.88671875" style="2" customWidth="1"/>
    <col min="7427" max="7427" width="0" style="2" hidden="1" customWidth="1"/>
    <col min="7428" max="7428" width="22.33203125" style="2" customWidth="1"/>
    <col min="7429" max="7429" width="15.44140625" style="2" bestFit="1" customWidth="1"/>
    <col min="7430" max="7675" width="11.5546875" style="2"/>
    <col min="7676" max="7676" width="8.33203125" style="2" customWidth="1"/>
    <col min="7677" max="7677" width="22.33203125" style="2" customWidth="1"/>
    <col min="7678" max="7678" width="51.6640625" style="2" customWidth="1"/>
    <col min="7679" max="7679" width="67.6640625" style="2" customWidth="1"/>
    <col min="7680" max="7680" width="30.88671875" style="2" customWidth="1"/>
    <col min="7681" max="7681" width="27.44140625" style="2" customWidth="1"/>
    <col min="7682" max="7682" width="31.88671875" style="2" customWidth="1"/>
    <col min="7683" max="7683" width="0" style="2" hidden="1" customWidth="1"/>
    <col min="7684" max="7684" width="22.33203125" style="2" customWidth="1"/>
    <col min="7685" max="7685" width="15.44140625" style="2" bestFit="1" customWidth="1"/>
    <col min="7686" max="7931" width="11.5546875" style="2"/>
    <col min="7932" max="7932" width="8.33203125" style="2" customWidth="1"/>
    <col min="7933" max="7933" width="22.33203125" style="2" customWidth="1"/>
    <col min="7934" max="7934" width="51.6640625" style="2" customWidth="1"/>
    <col min="7935" max="7935" width="67.6640625" style="2" customWidth="1"/>
    <col min="7936" max="7936" width="30.88671875" style="2" customWidth="1"/>
    <col min="7937" max="7937" width="27.44140625" style="2" customWidth="1"/>
    <col min="7938" max="7938" width="31.88671875" style="2" customWidth="1"/>
    <col min="7939" max="7939" width="0" style="2" hidden="1" customWidth="1"/>
    <col min="7940" max="7940" width="22.33203125" style="2" customWidth="1"/>
    <col min="7941" max="7941" width="15.44140625" style="2" bestFit="1" customWidth="1"/>
    <col min="7942" max="8187" width="11.5546875" style="2"/>
    <col min="8188" max="8188" width="8.33203125" style="2" customWidth="1"/>
    <col min="8189" max="8189" width="22.33203125" style="2" customWidth="1"/>
    <col min="8190" max="8190" width="51.6640625" style="2" customWidth="1"/>
    <col min="8191" max="8191" width="67.6640625" style="2" customWidth="1"/>
    <col min="8192" max="8192" width="30.88671875" style="2" customWidth="1"/>
    <col min="8193" max="8193" width="27.44140625" style="2" customWidth="1"/>
    <col min="8194" max="8194" width="31.88671875" style="2" customWidth="1"/>
    <col min="8195" max="8195" width="0" style="2" hidden="1" customWidth="1"/>
    <col min="8196" max="8196" width="22.33203125" style="2" customWidth="1"/>
    <col min="8197" max="8197" width="15.44140625" style="2" bestFit="1" customWidth="1"/>
    <col min="8198" max="8443" width="11.5546875" style="2"/>
    <col min="8444" max="8444" width="8.33203125" style="2" customWidth="1"/>
    <col min="8445" max="8445" width="22.33203125" style="2" customWidth="1"/>
    <col min="8446" max="8446" width="51.6640625" style="2" customWidth="1"/>
    <col min="8447" max="8447" width="67.6640625" style="2" customWidth="1"/>
    <col min="8448" max="8448" width="30.88671875" style="2" customWidth="1"/>
    <col min="8449" max="8449" width="27.44140625" style="2" customWidth="1"/>
    <col min="8450" max="8450" width="31.88671875" style="2" customWidth="1"/>
    <col min="8451" max="8451" width="0" style="2" hidden="1" customWidth="1"/>
    <col min="8452" max="8452" width="22.33203125" style="2" customWidth="1"/>
    <col min="8453" max="8453" width="15.44140625" style="2" bestFit="1" customWidth="1"/>
    <col min="8454" max="8699" width="11.5546875" style="2"/>
    <col min="8700" max="8700" width="8.33203125" style="2" customWidth="1"/>
    <col min="8701" max="8701" width="22.33203125" style="2" customWidth="1"/>
    <col min="8702" max="8702" width="51.6640625" style="2" customWidth="1"/>
    <col min="8703" max="8703" width="67.6640625" style="2" customWidth="1"/>
    <col min="8704" max="8704" width="30.88671875" style="2" customWidth="1"/>
    <col min="8705" max="8705" width="27.44140625" style="2" customWidth="1"/>
    <col min="8706" max="8706" width="31.88671875" style="2" customWidth="1"/>
    <col min="8707" max="8707" width="0" style="2" hidden="1" customWidth="1"/>
    <col min="8708" max="8708" width="22.33203125" style="2" customWidth="1"/>
    <col min="8709" max="8709" width="15.44140625" style="2" bestFit="1" customWidth="1"/>
    <col min="8710" max="8955" width="11.5546875" style="2"/>
    <col min="8956" max="8956" width="8.33203125" style="2" customWidth="1"/>
    <col min="8957" max="8957" width="22.33203125" style="2" customWidth="1"/>
    <col min="8958" max="8958" width="51.6640625" style="2" customWidth="1"/>
    <col min="8959" max="8959" width="67.6640625" style="2" customWidth="1"/>
    <col min="8960" max="8960" width="30.88671875" style="2" customWidth="1"/>
    <col min="8961" max="8961" width="27.44140625" style="2" customWidth="1"/>
    <col min="8962" max="8962" width="31.88671875" style="2" customWidth="1"/>
    <col min="8963" max="8963" width="0" style="2" hidden="1" customWidth="1"/>
    <col min="8964" max="8964" width="22.33203125" style="2" customWidth="1"/>
    <col min="8965" max="8965" width="15.44140625" style="2" bestFit="1" customWidth="1"/>
    <col min="8966" max="9211" width="11.5546875" style="2"/>
    <col min="9212" max="9212" width="8.33203125" style="2" customWidth="1"/>
    <col min="9213" max="9213" width="22.33203125" style="2" customWidth="1"/>
    <col min="9214" max="9214" width="51.6640625" style="2" customWidth="1"/>
    <col min="9215" max="9215" width="67.6640625" style="2" customWidth="1"/>
    <col min="9216" max="9216" width="30.88671875" style="2" customWidth="1"/>
    <col min="9217" max="9217" width="27.44140625" style="2" customWidth="1"/>
    <col min="9218" max="9218" width="31.88671875" style="2" customWidth="1"/>
    <col min="9219" max="9219" width="0" style="2" hidden="1" customWidth="1"/>
    <col min="9220" max="9220" width="22.33203125" style="2" customWidth="1"/>
    <col min="9221" max="9221" width="15.44140625" style="2" bestFit="1" customWidth="1"/>
    <col min="9222" max="9467" width="11.5546875" style="2"/>
    <col min="9468" max="9468" width="8.33203125" style="2" customWidth="1"/>
    <col min="9469" max="9469" width="22.33203125" style="2" customWidth="1"/>
    <col min="9470" max="9470" width="51.6640625" style="2" customWidth="1"/>
    <col min="9471" max="9471" width="67.6640625" style="2" customWidth="1"/>
    <col min="9472" max="9472" width="30.88671875" style="2" customWidth="1"/>
    <col min="9473" max="9473" width="27.44140625" style="2" customWidth="1"/>
    <col min="9474" max="9474" width="31.88671875" style="2" customWidth="1"/>
    <col min="9475" max="9475" width="0" style="2" hidden="1" customWidth="1"/>
    <col min="9476" max="9476" width="22.33203125" style="2" customWidth="1"/>
    <col min="9477" max="9477" width="15.44140625" style="2" bestFit="1" customWidth="1"/>
    <col min="9478" max="9723" width="11.5546875" style="2"/>
    <col min="9724" max="9724" width="8.33203125" style="2" customWidth="1"/>
    <col min="9725" max="9725" width="22.33203125" style="2" customWidth="1"/>
    <col min="9726" max="9726" width="51.6640625" style="2" customWidth="1"/>
    <col min="9727" max="9727" width="67.6640625" style="2" customWidth="1"/>
    <col min="9728" max="9728" width="30.88671875" style="2" customWidth="1"/>
    <col min="9729" max="9729" width="27.44140625" style="2" customWidth="1"/>
    <col min="9730" max="9730" width="31.88671875" style="2" customWidth="1"/>
    <col min="9731" max="9731" width="0" style="2" hidden="1" customWidth="1"/>
    <col min="9732" max="9732" width="22.33203125" style="2" customWidth="1"/>
    <col min="9733" max="9733" width="15.44140625" style="2" bestFit="1" customWidth="1"/>
    <col min="9734" max="9979" width="11.5546875" style="2"/>
    <col min="9980" max="9980" width="8.33203125" style="2" customWidth="1"/>
    <col min="9981" max="9981" width="22.33203125" style="2" customWidth="1"/>
    <col min="9982" max="9982" width="51.6640625" style="2" customWidth="1"/>
    <col min="9983" max="9983" width="67.6640625" style="2" customWidth="1"/>
    <col min="9984" max="9984" width="30.88671875" style="2" customWidth="1"/>
    <col min="9985" max="9985" width="27.44140625" style="2" customWidth="1"/>
    <col min="9986" max="9986" width="31.88671875" style="2" customWidth="1"/>
    <col min="9987" max="9987" width="0" style="2" hidden="1" customWidth="1"/>
    <col min="9988" max="9988" width="22.33203125" style="2" customWidth="1"/>
    <col min="9989" max="9989" width="15.44140625" style="2" bestFit="1" customWidth="1"/>
    <col min="9990" max="10235" width="11.5546875" style="2"/>
    <col min="10236" max="10236" width="8.33203125" style="2" customWidth="1"/>
    <col min="10237" max="10237" width="22.33203125" style="2" customWidth="1"/>
    <col min="10238" max="10238" width="51.6640625" style="2" customWidth="1"/>
    <col min="10239" max="10239" width="67.6640625" style="2" customWidth="1"/>
    <col min="10240" max="10240" width="30.88671875" style="2" customWidth="1"/>
    <col min="10241" max="10241" width="27.44140625" style="2" customWidth="1"/>
    <col min="10242" max="10242" width="31.88671875" style="2" customWidth="1"/>
    <col min="10243" max="10243" width="0" style="2" hidden="1" customWidth="1"/>
    <col min="10244" max="10244" width="22.33203125" style="2" customWidth="1"/>
    <col min="10245" max="10245" width="15.44140625" style="2" bestFit="1" customWidth="1"/>
    <col min="10246" max="10491" width="11.5546875" style="2"/>
    <col min="10492" max="10492" width="8.33203125" style="2" customWidth="1"/>
    <col min="10493" max="10493" width="22.33203125" style="2" customWidth="1"/>
    <col min="10494" max="10494" width="51.6640625" style="2" customWidth="1"/>
    <col min="10495" max="10495" width="67.6640625" style="2" customWidth="1"/>
    <col min="10496" max="10496" width="30.88671875" style="2" customWidth="1"/>
    <col min="10497" max="10497" width="27.44140625" style="2" customWidth="1"/>
    <col min="10498" max="10498" width="31.88671875" style="2" customWidth="1"/>
    <col min="10499" max="10499" width="0" style="2" hidden="1" customWidth="1"/>
    <col min="10500" max="10500" width="22.33203125" style="2" customWidth="1"/>
    <col min="10501" max="10501" width="15.44140625" style="2" bestFit="1" customWidth="1"/>
    <col min="10502" max="10747" width="11.5546875" style="2"/>
    <col min="10748" max="10748" width="8.33203125" style="2" customWidth="1"/>
    <col min="10749" max="10749" width="22.33203125" style="2" customWidth="1"/>
    <col min="10750" max="10750" width="51.6640625" style="2" customWidth="1"/>
    <col min="10751" max="10751" width="67.6640625" style="2" customWidth="1"/>
    <col min="10752" max="10752" width="30.88671875" style="2" customWidth="1"/>
    <col min="10753" max="10753" width="27.44140625" style="2" customWidth="1"/>
    <col min="10754" max="10754" width="31.88671875" style="2" customWidth="1"/>
    <col min="10755" max="10755" width="0" style="2" hidden="1" customWidth="1"/>
    <col min="10756" max="10756" width="22.33203125" style="2" customWidth="1"/>
    <col min="10757" max="10757" width="15.44140625" style="2" bestFit="1" customWidth="1"/>
    <col min="10758" max="11003" width="11.5546875" style="2"/>
    <col min="11004" max="11004" width="8.33203125" style="2" customWidth="1"/>
    <col min="11005" max="11005" width="22.33203125" style="2" customWidth="1"/>
    <col min="11006" max="11006" width="51.6640625" style="2" customWidth="1"/>
    <col min="11007" max="11007" width="67.6640625" style="2" customWidth="1"/>
    <col min="11008" max="11008" width="30.88671875" style="2" customWidth="1"/>
    <col min="11009" max="11009" width="27.44140625" style="2" customWidth="1"/>
    <col min="11010" max="11010" width="31.88671875" style="2" customWidth="1"/>
    <col min="11011" max="11011" width="0" style="2" hidden="1" customWidth="1"/>
    <col min="11012" max="11012" width="22.33203125" style="2" customWidth="1"/>
    <col min="11013" max="11013" width="15.44140625" style="2" bestFit="1" customWidth="1"/>
    <col min="11014" max="11259" width="11.5546875" style="2"/>
    <col min="11260" max="11260" width="8.33203125" style="2" customWidth="1"/>
    <col min="11261" max="11261" width="22.33203125" style="2" customWidth="1"/>
    <col min="11262" max="11262" width="51.6640625" style="2" customWidth="1"/>
    <col min="11263" max="11263" width="67.6640625" style="2" customWidth="1"/>
    <col min="11264" max="11264" width="30.88671875" style="2" customWidth="1"/>
    <col min="11265" max="11265" width="27.44140625" style="2" customWidth="1"/>
    <col min="11266" max="11266" width="31.88671875" style="2" customWidth="1"/>
    <col min="11267" max="11267" width="0" style="2" hidden="1" customWidth="1"/>
    <col min="11268" max="11268" width="22.33203125" style="2" customWidth="1"/>
    <col min="11269" max="11269" width="15.44140625" style="2" bestFit="1" customWidth="1"/>
    <col min="11270" max="11515" width="11.5546875" style="2"/>
    <col min="11516" max="11516" width="8.33203125" style="2" customWidth="1"/>
    <col min="11517" max="11517" width="22.33203125" style="2" customWidth="1"/>
    <col min="11518" max="11518" width="51.6640625" style="2" customWidth="1"/>
    <col min="11519" max="11519" width="67.6640625" style="2" customWidth="1"/>
    <col min="11520" max="11520" width="30.88671875" style="2" customWidth="1"/>
    <col min="11521" max="11521" width="27.44140625" style="2" customWidth="1"/>
    <col min="11522" max="11522" width="31.88671875" style="2" customWidth="1"/>
    <col min="11523" max="11523" width="0" style="2" hidden="1" customWidth="1"/>
    <col min="11524" max="11524" width="22.33203125" style="2" customWidth="1"/>
    <col min="11525" max="11525" width="15.44140625" style="2" bestFit="1" customWidth="1"/>
    <col min="11526" max="11771" width="11.5546875" style="2"/>
    <col min="11772" max="11772" width="8.33203125" style="2" customWidth="1"/>
    <col min="11773" max="11773" width="22.33203125" style="2" customWidth="1"/>
    <col min="11774" max="11774" width="51.6640625" style="2" customWidth="1"/>
    <col min="11775" max="11775" width="67.6640625" style="2" customWidth="1"/>
    <col min="11776" max="11776" width="30.88671875" style="2" customWidth="1"/>
    <col min="11777" max="11777" width="27.44140625" style="2" customWidth="1"/>
    <col min="11778" max="11778" width="31.88671875" style="2" customWidth="1"/>
    <col min="11779" max="11779" width="0" style="2" hidden="1" customWidth="1"/>
    <col min="11780" max="11780" width="22.33203125" style="2" customWidth="1"/>
    <col min="11781" max="11781" width="15.44140625" style="2" bestFit="1" customWidth="1"/>
    <col min="11782" max="12027" width="11.5546875" style="2"/>
    <col min="12028" max="12028" width="8.33203125" style="2" customWidth="1"/>
    <col min="12029" max="12029" width="22.33203125" style="2" customWidth="1"/>
    <col min="12030" max="12030" width="51.6640625" style="2" customWidth="1"/>
    <col min="12031" max="12031" width="67.6640625" style="2" customWidth="1"/>
    <col min="12032" max="12032" width="30.88671875" style="2" customWidth="1"/>
    <col min="12033" max="12033" width="27.44140625" style="2" customWidth="1"/>
    <col min="12034" max="12034" width="31.88671875" style="2" customWidth="1"/>
    <col min="12035" max="12035" width="0" style="2" hidden="1" customWidth="1"/>
    <col min="12036" max="12036" width="22.33203125" style="2" customWidth="1"/>
    <col min="12037" max="12037" width="15.44140625" style="2" bestFit="1" customWidth="1"/>
    <col min="12038" max="12283" width="11.5546875" style="2"/>
    <col min="12284" max="12284" width="8.33203125" style="2" customWidth="1"/>
    <col min="12285" max="12285" width="22.33203125" style="2" customWidth="1"/>
    <col min="12286" max="12286" width="51.6640625" style="2" customWidth="1"/>
    <col min="12287" max="12287" width="67.6640625" style="2" customWidth="1"/>
    <col min="12288" max="12288" width="30.88671875" style="2" customWidth="1"/>
    <col min="12289" max="12289" width="27.44140625" style="2" customWidth="1"/>
    <col min="12290" max="12290" width="31.88671875" style="2" customWidth="1"/>
    <col min="12291" max="12291" width="0" style="2" hidden="1" customWidth="1"/>
    <col min="12292" max="12292" width="22.33203125" style="2" customWidth="1"/>
    <col min="12293" max="12293" width="15.44140625" style="2" bestFit="1" customWidth="1"/>
    <col min="12294" max="12539" width="11.5546875" style="2"/>
    <col min="12540" max="12540" width="8.33203125" style="2" customWidth="1"/>
    <col min="12541" max="12541" width="22.33203125" style="2" customWidth="1"/>
    <col min="12542" max="12542" width="51.6640625" style="2" customWidth="1"/>
    <col min="12543" max="12543" width="67.6640625" style="2" customWidth="1"/>
    <col min="12544" max="12544" width="30.88671875" style="2" customWidth="1"/>
    <col min="12545" max="12545" width="27.44140625" style="2" customWidth="1"/>
    <col min="12546" max="12546" width="31.88671875" style="2" customWidth="1"/>
    <col min="12547" max="12547" width="0" style="2" hidden="1" customWidth="1"/>
    <col min="12548" max="12548" width="22.33203125" style="2" customWidth="1"/>
    <col min="12549" max="12549" width="15.44140625" style="2" bestFit="1" customWidth="1"/>
    <col min="12550" max="12795" width="11.5546875" style="2"/>
    <col min="12796" max="12796" width="8.33203125" style="2" customWidth="1"/>
    <col min="12797" max="12797" width="22.33203125" style="2" customWidth="1"/>
    <col min="12798" max="12798" width="51.6640625" style="2" customWidth="1"/>
    <col min="12799" max="12799" width="67.6640625" style="2" customWidth="1"/>
    <col min="12800" max="12800" width="30.88671875" style="2" customWidth="1"/>
    <col min="12801" max="12801" width="27.44140625" style="2" customWidth="1"/>
    <col min="12802" max="12802" width="31.88671875" style="2" customWidth="1"/>
    <col min="12803" max="12803" width="0" style="2" hidden="1" customWidth="1"/>
    <col min="12804" max="12804" width="22.33203125" style="2" customWidth="1"/>
    <col min="12805" max="12805" width="15.44140625" style="2" bestFit="1" customWidth="1"/>
    <col min="12806" max="13051" width="11.5546875" style="2"/>
    <col min="13052" max="13052" width="8.33203125" style="2" customWidth="1"/>
    <col min="13053" max="13053" width="22.33203125" style="2" customWidth="1"/>
    <col min="13054" max="13054" width="51.6640625" style="2" customWidth="1"/>
    <col min="13055" max="13055" width="67.6640625" style="2" customWidth="1"/>
    <col min="13056" max="13056" width="30.88671875" style="2" customWidth="1"/>
    <col min="13057" max="13057" width="27.44140625" style="2" customWidth="1"/>
    <col min="13058" max="13058" width="31.88671875" style="2" customWidth="1"/>
    <col min="13059" max="13059" width="0" style="2" hidden="1" customWidth="1"/>
    <col min="13060" max="13060" width="22.33203125" style="2" customWidth="1"/>
    <col min="13061" max="13061" width="15.44140625" style="2" bestFit="1" customWidth="1"/>
    <col min="13062" max="13307" width="11.5546875" style="2"/>
    <col min="13308" max="13308" width="8.33203125" style="2" customWidth="1"/>
    <col min="13309" max="13309" width="22.33203125" style="2" customWidth="1"/>
    <col min="13310" max="13310" width="51.6640625" style="2" customWidth="1"/>
    <col min="13311" max="13311" width="67.6640625" style="2" customWidth="1"/>
    <col min="13312" max="13312" width="30.88671875" style="2" customWidth="1"/>
    <col min="13313" max="13313" width="27.44140625" style="2" customWidth="1"/>
    <col min="13314" max="13314" width="31.88671875" style="2" customWidth="1"/>
    <col min="13315" max="13315" width="0" style="2" hidden="1" customWidth="1"/>
    <col min="13316" max="13316" width="22.33203125" style="2" customWidth="1"/>
    <col min="13317" max="13317" width="15.44140625" style="2" bestFit="1" customWidth="1"/>
    <col min="13318" max="13563" width="11.5546875" style="2"/>
    <col min="13564" max="13564" width="8.33203125" style="2" customWidth="1"/>
    <col min="13565" max="13565" width="22.33203125" style="2" customWidth="1"/>
    <col min="13566" max="13566" width="51.6640625" style="2" customWidth="1"/>
    <col min="13567" max="13567" width="67.6640625" style="2" customWidth="1"/>
    <col min="13568" max="13568" width="30.88671875" style="2" customWidth="1"/>
    <col min="13569" max="13569" width="27.44140625" style="2" customWidth="1"/>
    <col min="13570" max="13570" width="31.88671875" style="2" customWidth="1"/>
    <col min="13571" max="13571" width="0" style="2" hidden="1" customWidth="1"/>
    <col min="13572" max="13572" width="22.33203125" style="2" customWidth="1"/>
    <col min="13573" max="13573" width="15.44140625" style="2" bestFit="1" customWidth="1"/>
    <col min="13574" max="13819" width="11.5546875" style="2"/>
    <col min="13820" max="13820" width="8.33203125" style="2" customWidth="1"/>
    <col min="13821" max="13821" width="22.33203125" style="2" customWidth="1"/>
    <col min="13822" max="13822" width="51.6640625" style="2" customWidth="1"/>
    <col min="13823" max="13823" width="67.6640625" style="2" customWidth="1"/>
    <col min="13824" max="13824" width="30.88671875" style="2" customWidth="1"/>
    <col min="13825" max="13825" width="27.44140625" style="2" customWidth="1"/>
    <col min="13826" max="13826" width="31.88671875" style="2" customWidth="1"/>
    <col min="13827" max="13827" width="0" style="2" hidden="1" customWidth="1"/>
    <col min="13828" max="13828" width="22.33203125" style="2" customWidth="1"/>
    <col min="13829" max="13829" width="15.44140625" style="2" bestFit="1" customWidth="1"/>
    <col min="13830" max="14075" width="11.5546875" style="2"/>
    <col min="14076" max="14076" width="8.33203125" style="2" customWidth="1"/>
    <col min="14077" max="14077" width="22.33203125" style="2" customWidth="1"/>
    <col min="14078" max="14078" width="51.6640625" style="2" customWidth="1"/>
    <col min="14079" max="14079" width="67.6640625" style="2" customWidth="1"/>
    <col min="14080" max="14080" width="30.88671875" style="2" customWidth="1"/>
    <col min="14081" max="14081" width="27.44140625" style="2" customWidth="1"/>
    <col min="14082" max="14082" width="31.88671875" style="2" customWidth="1"/>
    <col min="14083" max="14083" width="0" style="2" hidden="1" customWidth="1"/>
    <col min="14084" max="14084" width="22.33203125" style="2" customWidth="1"/>
    <col min="14085" max="14085" width="15.44140625" style="2" bestFit="1" customWidth="1"/>
    <col min="14086" max="14331" width="11.5546875" style="2"/>
    <col min="14332" max="14332" width="8.33203125" style="2" customWidth="1"/>
    <col min="14333" max="14333" width="22.33203125" style="2" customWidth="1"/>
    <col min="14334" max="14334" width="51.6640625" style="2" customWidth="1"/>
    <col min="14335" max="14335" width="67.6640625" style="2" customWidth="1"/>
    <col min="14336" max="14336" width="30.88671875" style="2" customWidth="1"/>
    <col min="14337" max="14337" width="27.44140625" style="2" customWidth="1"/>
    <col min="14338" max="14338" width="31.88671875" style="2" customWidth="1"/>
    <col min="14339" max="14339" width="0" style="2" hidden="1" customWidth="1"/>
    <col min="14340" max="14340" width="22.33203125" style="2" customWidth="1"/>
    <col min="14341" max="14341" width="15.44140625" style="2" bestFit="1" customWidth="1"/>
    <col min="14342" max="14587" width="11.5546875" style="2"/>
    <col min="14588" max="14588" width="8.33203125" style="2" customWidth="1"/>
    <col min="14589" max="14589" width="22.33203125" style="2" customWidth="1"/>
    <col min="14590" max="14590" width="51.6640625" style="2" customWidth="1"/>
    <col min="14591" max="14591" width="67.6640625" style="2" customWidth="1"/>
    <col min="14592" max="14592" width="30.88671875" style="2" customWidth="1"/>
    <col min="14593" max="14593" width="27.44140625" style="2" customWidth="1"/>
    <col min="14594" max="14594" width="31.88671875" style="2" customWidth="1"/>
    <col min="14595" max="14595" width="0" style="2" hidden="1" customWidth="1"/>
    <col min="14596" max="14596" width="22.33203125" style="2" customWidth="1"/>
    <col min="14597" max="14597" width="15.44140625" style="2" bestFit="1" customWidth="1"/>
    <col min="14598" max="14843" width="11.5546875" style="2"/>
    <col min="14844" max="14844" width="8.33203125" style="2" customWidth="1"/>
    <col min="14845" max="14845" width="22.33203125" style="2" customWidth="1"/>
    <col min="14846" max="14846" width="51.6640625" style="2" customWidth="1"/>
    <col min="14847" max="14847" width="67.6640625" style="2" customWidth="1"/>
    <col min="14848" max="14848" width="30.88671875" style="2" customWidth="1"/>
    <col min="14849" max="14849" width="27.44140625" style="2" customWidth="1"/>
    <col min="14850" max="14850" width="31.88671875" style="2" customWidth="1"/>
    <col min="14851" max="14851" width="0" style="2" hidden="1" customWidth="1"/>
    <col min="14852" max="14852" width="22.33203125" style="2" customWidth="1"/>
    <col min="14853" max="14853" width="15.44140625" style="2" bestFit="1" customWidth="1"/>
    <col min="14854" max="15099" width="11.5546875" style="2"/>
    <col min="15100" max="15100" width="8.33203125" style="2" customWidth="1"/>
    <col min="15101" max="15101" width="22.33203125" style="2" customWidth="1"/>
    <col min="15102" max="15102" width="51.6640625" style="2" customWidth="1"/>
    <col min="15103" max="15103" width="67.6640625" style="2" customWidth="1"/>
    <col min="15104" max="15104" width="30.88671875" style="2" customWidth="1"/>
    <col min="15105" max="15105" width="27.44140625" style="2" customWidth="1"/>
    <col min="15106" max="15106" width="31.88671875" style="2" customWidth="1"/>
    <col min="15107" max="15107" width="0" style="2" hidden="1" customWidth="1"/>
    <col min="15108" max="15108" width="22.33203125" style="2" customWidth="1"/>
    <col min="15109" max="15109" width="15.44140625" style="2" bestFit="1" customWidth="1"/>
    <col min="15110" max="15355" width="11.5546875" style="2"/>
    <col min="15356" max="15356" width="8.33203125" style="2" customWidth="1"/>
    <col min="15357" max="15357" width="22.33203125" style="2" customWidth="1"/>
    <col min="15358" max="15358" width="51.6640625" style="2" customWidth="1"/>
    <col min="15359" max="15359" width="67.6640625" style="2" customWidth="1"/>
    <col min="15360" max="15360" width="30.88671875" style="2" customWidth="1"/>
    <col min="15361" max="15361" width="27.44140625" style="2" customWidth="1"/>
    <col min="15362" max="15362" width="31.88671875" style="2" customWidth="1"/>
    <col min="15363" max="15363" width="0" style="2" hidden="1" customWidth="1"/>
    <col min="15364" max="15364" width="22.33203125" style="2" customWidth="1"/>
    <col min="15365" max="15365" width="15.44140625" style="2" bestFit="1" customWidth="1"/>
    <col min="15366" max="15611" width="11.5546875" style="2"/>
    <col min="15612" max="15612" width="8.33203125" style="2" customWidth="1"/>
    <col min="15613" max="15613" width="22.33203125" style="2" customWidth="1"/>
    <col min="15614" max="15614" width="51.6640625" style="2" customWidth="1"/>
    <col min="15615" max="15615" width="67.6640625" style="2" customWidth="1"/>
    <col min="15616" max="15616" width="30.88671875" style="2" customWidth="1"/>
    <col min="15617" max="15617" width="27.44140625" style="2" customWidth="1"/>
    <col min="15618" max="15618" width="31.88671875" style="2" customWidth="1"/>
    <col min="15619" max="15619" width="0" style="2" hidden="1" customWidth="1"/>
    <col min="15620" max="15620" width="22.33203125" style="2" customWidth="1"/>
    <col min="15621" max="15621" width="15.44140625" style="2" bestFit="1" customWidth="1"/>
    <col min="15622" max="15867" width="11.5546875" style="2"/>
    <col min="15868" max="15868" width="8.33203125" style="2" customWidth="1"/>
    <col min="15869" max="15869" width="22.33203125" style="2" customWidth="1"/>
    <col min="15870" max="15870" width="51.6640625" style="2" customWidth="1"/>
    <col min="15871" max="15871" width="67.6640625" style="2" customWidth="1"/>
    <col min="15872" max="15872" width="30.88671875" style="2" customWidth="1"/>
    <col min="15873" max="15873" width="27.44140625" style="2" customWidth="1"/>
    <col min="15874" max="15874" width="31.88671875" style="2" customWidth="1"/>
    <col min="15875" max="15875" width="0" style="2" hidden="1" customWidth="1"/>
    <col min="15876" max="15876" width="22.33203125" style="2" customWidth="1"/>
    <col min="15877" max="15877" width="15.44140625" style="2" bestFit="1" customWidth="1"/>
    <col min="15878" max="16123" width="11.5546875" style="2"/>
    <col min="16124" max="16124" width="8.33203125" style="2" customWidth="1"/>
    <col min="16125" max="16125" width="22.33203125" style="2" customWidth="1"/>
    <col min="16126" max="16126" width="51.6640625" style="2" customWidth="1"/>
    <col min="16127" max="16127" width="67.6640625" style="2" customWidth="1"/>
    <col min="16128" max="16128" width="30.88671875" style="2" customWidth="1"/>
    <col min="16129" max="16129" width="27.44140625" style="2" customWidth="1"/>
    <col min="16130" max="16130" width="31.88671875" style="2" customWidth="1"/>
    <col min="16131" max="16131" width="0" style="2" hidden="1" customWidth="1"/>
    <col min="16132" max="16132" width="22.33203125" style="2" customWidth="1"/>
    <col min="16133" max="16133" width="15.44140625" style="2" bestFit="1" customWidth="1"/>
    <col min="16134" max="16384" width="11.5546875" style="2"/>
  </cols>
  <sheetData>
    <row r="1" spans="1:7" x14ac:dyDescent="0.3">
      <c r="A1" s="1" t="s">
        <v>0</v>
      </c>
      <c r="B1" s="1"/>
      <c r="C1" s="1"/>
      <c r="D1" s="1"/>
      <c r="E1" s="17"/>
      <c r="F1" s="1"/>
    </row>
    <row r="2" spans="1:7" x14ac:dyDescent="0.3">
      <c r="A2" s="1" t="s">
        <v>9</v>
      </c>
      <c r="B2" s="1"/>
      <c r="C2" s="1"/>
      <c r="D2" s="1"/>
      <c r="E2" s="17"/>
      <c r="F2" s="1"/>
    </row>
    <row r="3" spans="1:7" x14ac:dyDescent="0.3">
      <c r="A3" s="3" t="s">
        <v>48</v>
      </c>
      <c r="B3" s="3"/>
      <c r="C3" s="3"/>
      <c r="D3" s="3"/>
      <c r="E3" s="17"/>
      <c r="F3" s="3"/>
    </row>
    <row r="4" spans="1:7" x14ac:dyDescent="0.3">
      <c r="A4" s="3" t="s">
        <v>14</v>
      </c>
      <c r="B4" s="3"/>
      <c r="C4" s="3"/>
      <c r="D4" s="3"/>
      <c r="E4" s="17"/>
      <c r="F4" s="3"/>
    </row>
    <row r="5" spans="1:7" x14ac:dyDescent="0.3">
      <c r="C5" s="6"/>
      <c r="D5" s="7"/>
    </row>
    <row r="6" spans="1:7" s="11" customFormat="1" ht="15" thickBot="1" x14ac:dyDescent="0.35">
      <c r="A6" s="9"/>
      <c r="B6" s="9"/>
      <c r="C6" s="9"/>
      <c r="D6" s="9"/>
      <c r="E6" s="19"/>
      <c r="F6" s="10"/>
    </row>
    <row r="7" spans="1:7" s="11" customFormat="1" ht="36" customHeight="1" thickTop="1" x14ac:dyDescent="0.3">
      <c r="A7" s="20" t="s">
        <v>2</v>
      </c>
      <c r="B7" s="21" t="s">
        <v>3</v>
      </c>
      <c r="C7" s="21" t="s">
        <v>4</v>
      </c>
      <c r="D7" s="21" t="s">
        <v>5</v>
      </c>
      <c r="E7" s="32" t="s">
        <v>10</v>
      </c>
      <c r="F7" s="22" t="s">
        <v>6</v>
      </c>
    </row>
    <row r="8" spans="1:7" s="12" customFormat="1" ht="43.2" x14ac:dyDescent="0.3">
      <c r="A8" s="34">
        <v>1</v>
      </c>
      <c r="B8" s="29" t="s">
        <v>49</v>
      </c>
      <c r="C8" s="30" t="s">
        <v>50</v>
      </c>
      <c r="D8" s="36" t="s">
        <v>75</v>
      </c>
      <c r="E8" s="31">
        <v>44299</v>
      </c>
      <c r="F8" s="44">
        <v>327649773</v>
      </c>
      <c r="G8" s="38"/>
    </row>
    <row r="9" spans="1:7" s="12" customFormat="1" ht="57.6" x14ac:dyDescent="0.3">
      <c r="A9" s="34">
        <v>2</v>
      </c>
      <c r="B9" s="39" t="s">
        <v>51</v>
      </c>
      <c r="C9" s="40" t="s">
        <v>52</v>
      </c>
      <c r="D9" s="41" t="s">
        <v>76</v>
      </c>
      <c r="E9" s="42">
        <v>44300</v>
      </c>
      <c r="F9" s="43">
        <v>397675263</v>
      </c>
      <c r="G9" s="38"/>
    </row>
    <row r="10" spans="1:7" s="12" customFormat="1" ht="28.8" x14ac:dyDescent="0.3">
      <c r="A10" s="34">
        <v>3</v>
      </c>
      <c r="B10" s="39" t="s">
        <v>53</v>
      </c>
      <c r="C10" s="40" t="s">
        <v>54</v>
      </c>
      <c r="D10" s="41" t="s">
        <v>77</v>
      </c>
      <c r="E10" s="42">
        <v>44302</v>
      </c>
      <c r="F10" s="43">
        <v>500000000</v>
      </c>
      <c r="G10" s="38"/>
    </row>
    <row r="11" spans="1:7" s="12" customFormat="1" x14ac:dyDescent="0.3">
      <c r="A11" s="34">
        <v>4</v>
      </c>
      <c r="B11" s="39" t="s">
        <v>55</v>
      </c>
      <c r="C11" s="40" t="s">
        <v>56</v>
      </c>
      <c r="D11" s="41" t="s">
        <v>78</v>
      </c>
      <c r="E11" s="42">
        <v>44302</v>
      </c>
      <c r="F11" s="43">
        <v>327649773</v>
      </c>
      <c r="G11" s="38"/>
    </row>
    <row r="12" spans="1:7" s="12" customFormat="1" ht="28.8" x14ac:dyDescent="0.3">
      <c r="A12" s="34">
        <v>5</v>
      </c>
      <c r="B12" s="39" t="s">
        <v>57</v>
      </c>
      <c r="C12" s="40" t="s">
        <v>58</v>
      </c>
      <c r="D12" s="41" t="s">
        <v>79</v>
      </c>
      <c r="E12" s="42">
        <v>44305</v>
      </c>
      <c r="F12" s="43">
        <v>30547598</v>
      </c>
      <c r="G12" s="38"/>
    </row>
    <row r="13" spans="1:7" s="12" customFormat="1" ht="28.8" x14ac:dyDescent="0.3">
      <c r="A13" s="34">
        <v>6</v>
      </c>
      <c r="B13" s="39" t="s">
        <v>59</v>
      </c>
      <c r="C13" s="40" t="s">
        <v>60</v>
      </c>
      <c r="D13" s="41" t="s">
        <v>80</v>
      </c>
      <c r="E13" s="42">
        <v>44309</v>
      </c>
      <c r="F13" s="43">
        <v>120000000</v>
      </c>
      <c r="G13" s="38"/>
    </row>
    <row r="14" spans="1:7" s="12" customFormat="1" ht="43.2" x14ac:dyDescent="0.3">
      <c r="A14" s="34">
        <v>7</v>
      </c>
      <c r="B14" s="39" t="s">
        <v>61</v>
      </c>
      <c r="C14" s="40" t="s">
        <v>62</v>
      </c>
      <c r="D14" s="41" t="s">
        <v>81</v>
      </c>
      <c r="E14" s="42">
        <v>44315</v>
      </c>
      <c r="F14" s="43">
        <v>875005843</v>
      </c>
      <c r="G14" s="38"/>
    </row>
    <row r="15" spans="1:7" s="12" customFormat="1" ht="57.6" x14ac:dyDescent="0.3">
      <c r="A15" s="34">
        <v>8</v>
      </c>
      <c r="B15" s="39" t="s">
        <v>63</v>
      </c>
      <c r="C15" s="40" t="s">
        <v>64</v>
      </c>
      <c r="D15" s="41" t="s">
        <v>82</v>
      </c>
      <c r="E15" s="42">
        <v>44315</v>
      </c>
      <c r="F15" s="43">
        <v>161797566</v>
      </c>
      <c r="G15" s="38"/>
    </row>
    <row r="16" spans="1:7" s="12" customFormat="1" ht="57.6" x14ac:dyDescent="0.3">
      <c r="A16" s="34">
        <v>9</v>
      </c>
      <c r="B16" s="39" t="s">
        <v>65</v>
      </c>
      <c r="C16" s="40" t="s">
        <v>66</v>
      </c>
      <c r="D16" s="41" t="s">
        <v>83</v>
      </c>
      <c r="E16" s="42">
        <v>44315</v>
      </c>
      <c r="F16" s="43">
        <v>1392218522</v>
      </c>
      <c r="G16" s="38"/>
    </row>
    <row r="17" spans="1:7" s="12" customFormat="1" ht="43.2" x14ac:dyDescent="0.3">
      <c r="A17" s="34">
        <v>10</v>
      </c>
      <c r="B17" s="39" t="s">
        <v>67</v>
      </c>
      <c r="C17" s="40" t="s">
        <v>68</v>
      </c>
      <c r="D17" s="41" t="s">
        <v>84</v>
      </c>
      <c r="E17" s="42">
        <v>44315</v>
      </c>
      <c r="F17" s="43">
        <v>4225011783</v>
      </c>
      <c r="G17" s="38"/>
    </row>
    <row r="18" spans="1:7" s="12" customFormat="1" ht="57.6" x14ac:dyDescent="0.3">
      <c r="A18" s="34">
        <v>11</v>
      </c>
      <c r="B18" s="39" t="s">
        <v>69</v>
      </c>
      <c r="C18" s="40" t="s">
        <v>70</v>
      </c>
      <c r="D18" s="41" t="s">
        <v>85</v>
      </c>
      <c r="E18" s="42">
        <v>44316</v>
      </c>
      <c r="F18" s="43">
        <v>5373042774</v>
      </c>
      <c r="G18" s="38"/>
    </row>
    <row r="19" spans="1:7" s="12" customFormat="1" ht="28.8" x14ac:dyDescent="0.3">
      <c r="A19" s="34">
        <v>12</v>
      </c>
      <c r="B19" s="39" t="s">
        <v>71</v>
      </c>
      <c r="C19" s="40" t="s">
        <v>72</v>
      </c>
      <c r="D19" s="41" t="s">
        <v>86</v>
      </c>
      <c r="E19" s="42">
        <v>44316</v>
      </c>
      <c r="F19" s="43">
        <v>208988800</v>
      </c>
      <c r="G19" s="38"/>
    </row>
    <row r="20" spans="1:7" s="12" customFormat="1" ht="28.8" x14ac:dyDescent="0.3">
      <c r="A20" s="34">
        <v>13</v>
      </c>
      <c r="B20" s="39" t="s">
        <v>73</v>
      </c>
      <c r="C20" s="40" t="s">
        <v>74</v>
      </c>
      <c r="D20" s="41" t="s">
        <v>87</v>
      </c>
      <c r="E20" s="42">
        <v>44316</v>
      </c>
      <c r="F20" s="43">
        <v>23160398</v>
      </c>
      <c r="G20" s="38"/>
    </row>
    <row r="21" spans="1:7" s="12" customFormat="1" ht="15" thickBot="1" x14ac:dyDescent="0.35">
      <c r="A21" s="24"/>
      <c r="B21" s="25"/>
      <c r="C21" s="26"/>
      <c r="D21" s="27"/>
      <c r="E21" s="28"/>
      <c r="F21" s="33"/>
    </row>
    <row r="22" spans="1:7" ht="15" thickTop="1" x14ac:dyDescent="0.3"/>
    <row r="24" spans="1:7" x14ac:dyDescent="0.3">
      <c r="C24" s="13" t="s">
        <v>7</v>
      </c>
      <c r="D24" s="14">
        <f>+COUNT(A8:A21)</f>
        <v>13</v>
      </c>
    </row>
    <row r="26" spans="1:7" s="18" customFormat="1" x14ac:dyDescent="0.3">
      <c r="A26" s="4"/>
      <c r="B26" s="5"/>
      <c r="C26" s="13" t="s">
        <v>8</v>
      </c>
      <c r="D26" s="16">
        <f>SUM(F8:F21)</f>
        <v>13962748093</v>
      </c>
      <c r="F26" s="8"/>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9"/>
  <sheetViews>
    <sheetView zoomScale="70" zoomScaleNormal="70" workbookViewId="0">
      <selection activeCell="F8" sqref="F8:F13"/>
    </sheetView>
  </sheetViews>
  <sheetFormatPr baseColWidth="10" defaultRowHeight="14.4" x14ac:dyDescent="0.3"/>
  <cols>
    <col min="1" max="1" width="6.6640625" style="4" customWidth="1"/>
    <col min="2" max="2" width="31.109375" style="5" bestFit="1" customWidth="1"/>
    <col min="3" max="3" width="97" style="15" customWidth="1"/>
    <col min="4" max="4" width="100" style="2" customWidth="1"/>
    <col min="5" max="5" width="23.109375" style="18" customWidth="1"/>
    <col min="6" max="6" width="23.6640625" style="8" customWidth="1"/>
    <col min="7" max="7" width="15.44140625" style="2" bestFit="1" customWidth="1"/>
    <col min="8" max="251" width="11.44140625" style="2"/>
    <col min="252" max="252" width="8.33203125" style="2" customWidth="1"/>
    <col min="253" max="253" width="22.33203125" style="2" customWidth="1"/>
    <col min="254" max="254" width="51.6640625" style="2" customWidth="1"/>
    <col min="255" max="255" width="67.6640625" style="2" customWidth="1"/>
    <col min="256" max="256" width="30.88671875" style="2" customWidth="1"/>
    <col min="257" max="257" width="27.44140625" style="2" customWidth="1"/>
    <col min="258" max="258" width="31.88671875" style="2" customWidth="1"/>
    <col min="259" max="259" width="0" style="2" hidden="1" customWidth="1"/>
    <col min="260" max="260" width="22.33203125" style="2" customWidth="1"/>
    <col min="261" max="261" width="15.44140625" style="2" bestFit="1" customWidth="1"/>
    <col min="262" max="507" width="11.44140625" style="2"/>
    <col min="508" max="508" width="8.33203125" style="2" customWidth="1"/>
    <col min="509" max="509" width="22.33203125" style="2" customWidth="1"/>
    <col min="510" max="510" width="51.6640625" style="2" customWidth="1"/>
    <col min="511" max="511" width="67.6640625" style="2" customWidth="1"/>
    <col min="512" max="512" width="30.88671875" style="2" customWidth="1"/>
    <col min="513" max="513" width="27.44140625" style="2" customWidth="1"/>
    <col min="514" max="514" width="31.88671875" style="2" customWidth="1"/>
    <col min="515" max="515" width="0" style="2" hidden="1" customWidth="1"/>
    <col min="516" max="516" width="22.33203125" style="2" customWidth="1"/>
    <col min="517" max="517" width="15.44140625" style="2" bestFit="1" customWidth="1"/>
    <col min="518" max="763" width="11.44140625" style="2"/>
    <col min="764" max="764" width="8.33203125" style="2" customWidth="1"/>
    <col min="765" max="765" width="22.33203125" style="2" customWidth="1"/>
    <col min="766" max="766" width="51.6640625" style="2" customWidth="1"/>
    <col min="767" max="767" width="67.6640625" style="2" customWidth="1"/>
    <col min="768" max="768" width="30.88671875" style="2" customWidth="1"/>
    <col min="769" max="769" width="27.44140625" style="2" customWidth="1"/>
    <col min="770" max="770" width="31.88671875" style="2" customWidth="1"/>
    <col min="771" max="771" width="0" style="2" hidden="1" customWidth="1"/>
    <col min="772" max="772" width="22.33203125" style="2" customWidth="1"/>
    <col min="773" max="773" width="15.44140625" style="2" bestFit="1" customWidth="1"/>
    <col min="774" max="1019" width="11.44140625" style="2"/>
    <col min="1020" max="1020" width="8.33203125" style="2" customWidth="1"/>
    <col min="1021" max="1021" width="22.33203125" style="2" customWidth="1"/>
    <col min="1022" max="1022" width="51.6640625" style="2" customWidth="1"/>
    <col min="1023" max="1023" width="67.6640625" style="2" customWidth="1"/>
    <col min="1024" max="1024" width="30.88671875" style="2" customWidth="1"/>
    <col min="1025" max="1025" width="27.44140625" style="2" customWidth="1"/>
    <col min="1026" max="1026" width="31.88671875" style="2" customWidth="1"/>
    <col min="1027" max="1027" width="0" style="2" hidden="1" customWidth="1"/>
    <col min="1028" max="1028" width="22.33203125" style="2" customWidth="1"/>
    <col min="1029" max="1029" width="15.44140625" style="2" bestFit="1" customWidth="1"/>
    <col min="1030" max="1275" width="11.44140625" style="2"/>
    <col min="1276" max="1276" width="8.33203125" style="2" customWidth="1"/>
    <col min="1277" max="1277" width="22.33203125" style="2" customWidth="1"/>
    <col min="1278" max="1278" width="51.6640625" style="2" customWidth="1"/>
    <col min="1279" max="1279" width="67.6640625" style="2" customWidth="1"/>
    <col min="1280" max="1280" width="30.88671875" style="2" customWidth="1"/>
    <col min="1281" max="1281" width="27.44140625" style="2" customWidth="1"/>
    <col min="1282" max="1282" width="31.88671875" style="2" customWidth="1"/>
    <col min="1283" max="1283" width="0" style="2" hidden="1" customWidth="1"/>
    <col min="1284" max="1284" width="22.33203125" style="2" customWidth="1"/>
    <col min="1285" max="1285" width="15.44140625" style="2" bestFit="1" customWidth="1"/>
    <col min="1286" max="1531" width="11.44140625" style="2"/>
    <col min="1532" max="1532" width="8.33203125" style="2" customWidth="1"/>
    <col min="1533" max="1533" width="22.33203125" style="2" customWidth="1"/>
    <col min="1534" max="1534" width="51.6640625" style="2" customWidth="1"/>
    <col min="1535" max="1535" width="67.6640625" style="2" customWidth="1"/>
    <col min="1536" max="1536" width="30.88671875" style="2" customWidth="1"/>
    <col min="1537" max="1537" width="27.44140625" style="2" customWidth="1"/>
    <col min="1538" max="1538" width="31.88671875" style="2" customWidth="1"/>
    <col min="1539" max="1539" width="0" style="2" hidden="1" customWidth="1"/>
    <col min="1540" max="1540" width="22.33203125" style="2" customWidth="1"/>
    <col min="1541" max="1541" width="15.44140625" style="2" bestFit="1" customWidth="1"/>
    <col min="1542" max="1787" width="11.44140625" style="2"/>
    <col min="1788" max="1788" width="8.33203125" style="2" customWidth="1"/>
    <col min="1789" max="1789" width="22.33203125" style="2" customWidth="1"/>
    <col min="1790" max="1790" width="51.6640625" style="2" customWidth="1"/>
    <col min="1791" max="1791" width="67.6640625" style="2" customWidth="1"/>
    <col min="1792" max="1792" width="30.88671875" style="2" customWidth="1"/>
    <col min="1793" max="1793" width="27.44140625" style="2" customWidth="1"/>
    <col min="1794" max="1794" width="31.88671875" style="2" customWidth="1"/>
    <col min="1795" max="1795" width="0" style="2" hidden="1" customWidth="1"/>
    <col min="1796" max="1796" width="22.33203125" style="2" customWidth="1"/>
    <col min="1797" max="1797" width="15.44140625" style="2" bestFit="1" customWidth="1"/>
    <col min="1798" max="2043" width="11.44140625" style="2"/>
    <col min="2044" max="2044" width="8.33203125" style="2" customWidth="1"/>
    <col min="2045" max="2045" width="22.33203125" style="2" customWidth="1"/>
    <col min="2046" max="2046" width="51.6640625" style="2" customWidth="1"/>
    <col min="2047" max="2047" width="67.6640625" style="2" customWidth="1"/>
    <col min="2048" max="2048" width="30.88671875" style="2" customWidth="1"/>
    <col min="2049" max="2049" width="27.44140625" style="2" customWidth="1"/>
    <col min="2050" max="2050" width="31.88671875" style="2" customWidth="1"/>
    <col min="2051" max="2051" width="0" style="2" hidden="1" customWidth="1"/>
    <col min="2052" max="2052" width="22.33203125" style="2" customWidth="1"/>
    <col min="2053" max="2053" width="15.44140625" style="2" bestFit="1" customWidth="1"/>
    <col min="2054" max="2299" width="11.44140625" style="2"/>
    <col min="2300" max="2300" width="8.33203125" style="2" customWidth="1"/>
    <col min="2301" max="2301" width="22.33203125" style="2" customWidth="1"/>
    <col min="2302" max="2302" width="51.6640625" style="2" customWidth="1"/>
    <col min="2303" max="2303" width="67.6640625" style="2" customWidth="1"/>
    <col min="2304" max="2304" width="30.88671875" style="2" customWidth="1"/>
    <col min="2305" max="2305" width="27.44140625" style="2" customWidth="1"/>
    <col min="2306" max="2306" width="31.88671875" style="2" customWidth="1"/>
    <col min="2307" max="2307" width="0" style="2" hidden="1" customWidth="1"/>
    <col min="2308" max="2308" width="22.33203125" style="2" customWidth="1"/>
    <col min="2309" max="2309" width="15.44140625" style="2" bestFit="1" customWidth="1"/>
    <col min="2310" max="2555" width="11.44140625" style="2"/>
    <col min="2556" max="2556" width="8.33203125" style="2" customWidth="1"/>
    <col min="2557" max="2557" width="22.33203125" style="2" customWidth="1"/>
    <col min="2558" max="2558" width="51.6640625" style="2" customWidth="1"/>
    <col min="2559" max="2559" width="67.6640625" style="2" customWidth="1"/>
    <col min="2560" max="2560" width="30.88671875" style="2" customWidth="1"/>
    <col min="2561" max="2561" width="27.44140625" style="2" customWidth="1"/>
    <col min="2562" max="2562" width="31.88671875" style="2" customWidth="1"/>
    <col min="2563" max="2563" width="0" style="2" hidden="1" customWidth="1"/>
    <col min="2564" max="2564" width="22.33203125" style="2" customWidth="1"/>
    <col min="2565" max="2565" width="15.44140625" style="2" bestFit="1" customWidth="1"/>
    <col min="2566" max="2811" width="11.44140625" style="2"/>
    <col min="2812" max="2812" width="8.33203125" style="2" customWidth="1"/>
    <col min="2813" max="2813" width="22.33203125" style="2" customWidth="1"/>
    <col min="2814" max="2814" width="51.6640625" style="2" customWidth="1"/>
    <col min="2815" max="2815" width="67.6640625" style="2" customWidth="1"/>
    <col min="2816" max="2816" width="30.88671875" style="2" customWidth="1"/>
    <col min="2817" max="2817" width="27.44140625" style="2" customWidth="1"/>
    <col min="2818" max="2818" width="31.88671875" style="2" customWidth="1"/>
    <col min="2819" max="2819" width="0" style="2" hidden="1" customWidth="1"/>
    <col min="2820" max="2820" width="22.33203125" style="2" customWidth="1"/>
    <col min="2821" max="2821" width="15.44140625" style="2" bestFit="1" customWidth="1"/>
    <col min="2822" max="3067" width="11.44140625" style="2"/>
    <col min="3068" max="3068" width="8.33203125" style="2" customWidth="1"/>
    <col min="3069" max="3069" width="22.33203125" style="2" customWidth="1"/>
    <col min="3070" max="3070" width="51.6640625" style="2" customWidth="1"/>
    <col min="3071" max="3071" width="67.6640625" style="2" customWidth="1"/>
    <col min="3072" max="3072" width="30.88671875" style="2" customWidth="1"/>
    <col min="3073" max="3073" width="27.44140625" style="2" customWidth="1"/>
    <col min="3074" max="3074" width="31.88671875" style="2" customWidth="1"/>
    <col min="3075" max="3075" width="0" style="2" hidden="1" customWidth="1"/>
    <col min="3076" max="3076" width="22.33203125" style="2" customWidth="1"/>
    <col min="3077" max="3077" width="15.44140625" style="2" bestFit="1" customWidth="1"/>
    <col min="3078" max="3323" width="11.44140625" style="2"/>
    <col min="3324" max="3324" width="8.33203125" style="2" customWidth="1"/>
    <col min="3325" max="3325" width="22.33203125" style="2" customWidth="1"/>
    <col min="3326" max="3326" width="51.6640625" style="2" customWidth="1"/>
    <col min="3327" max="3327" width="67.6640625" style="2" customWidth="1"/>
    <col min="3328" max="3328" width="30.88671875" style="2" customWidth="1"/>
    <col min="3329" max="3329" width="27.44140625" style="2" customWidth="1"/>
    <col min="3330" max="3330" width="31.88671875" style="2" customWidth="1"/>
    <col min="3331" max="3331" width="0" style="2" hidden="1" customWidth="1"/>
    <col min="3332" max="3332" width="22.33203125" style="2" customWidth="1"/>
    <col min="3333" max="3333" width="15.44140625" style="2" bestFit="1" customWidth="1"/>
    <col min="3334" max="3579" width="11.44140625" style="2"/>
    <col min="3580" max="3580" width="8.33203125" style="2" customWidth="1"/>
    <col min="3581" max="3581" width="22.33203125" style="2" customWidth="1"/>
    <col min="3582" max="3582" width="51.6640625" style="2" customWidth="1"/>
    <col min="3583" max="3583" width="67.6640625" style="2" customWidth="1"/>
    <col min="3584" max="3584" width="30.88671875" style="2" customWidth="1"/>
    <col min="3585" max="3585" width="27.44140625" style="2" customWidth="1"/>
    <col min="3586" max="3586" width="31.88671875" style="2" customWidth="1"/>
    <col min="3587" max="3587" width="0" style="2" hidden="1" customWidth="1"/>
    <col min="3588" max="3588" width="22.33203125" style="2" customWidth="1"/>
    <col min="3589" max="3589" width="15.44140625" style="2" bestFit="1" customWidth="1"/>
    <col min="3590" max="3835" width="11.44140625" style="2"/>
    <col min="3836" max="3836" width="8.33203125" style="2" customWidth="1"/>
    <col min="3837" max="3837" width="22.33203125" style="2" customWidth="1"/>
    <col min="3838" max="3838" width="51.6640625" style="2" customWidth="1"/>
    <col min="3839" max="3839" width="67.6640625" style="2" customWidth="1"/>
    <col min="3840" max="3840" width="30.88671875" style="2" customWidth="1"/>
    <col min="3841" max="3841" width="27.44140625" style="2" customWidth="1"/>
    <col min="3842" max="3842" width="31.88671875" style="2" customWidth="1"/>
    <col min="3843" max="3843" width="0" style="2" hidden="1" customWidth="1"/>
    <col min="3844" max="3844" width="22.33203125" style="2" customWidth="1"/>
    <col min="3845" max="3845" width="15.44140625" style="2" bestFit="1" customWidth="1"/>
    <col min="3846" max="4091" width="11.44140625" style="2"/>
    <col min="4092" max="4092" width="8.33203125" style="2" customWidth="1"/>
    <col min="4093" max="4093" width="22.33203125" style="2" customWidth="1"/>
    <col min="4094" max="4094" width="51.6640625" style="2" customWidth="1"/>
    <col min="4095" max="4095" width="67.6640625" style="2" customWidth="1"/>
    <col min="4096" max="4096" width="30.88671875" style="2" customWidth="1"/>
    <col min="4097" max="4097" width="27.44140625" style="2" customWidth="1"/>
    <col min="4098" max="4098" width="31.88671875" style="2" customWidth="1"/>
    <col min="4099" max="4099" width="0" style="2" hidden="1" customWidth="1"/>
    <col min="4100" max="4100" width="22.33203125" style="2" customWidth="1"/>
    <col min="4101" max="4101" width="15.44140625" style="2" bestFit="1" customWidth="1"/>
    <col min="4102" max="4347" width="11.44140625" style="2"/>
    <col min="4348" max="4348" width="8.33203125" style="2" customWidth="1"/>
    <col min="4349" max="4349" width="22.33203125" style="2" customWidth="1"/>
    <col min="4350" max="4350" width="51.6640625" style="2" customWidth="1"/>
    <col min="4351" max="4351" width="67.6640625" style="2" customWidth="1"/>
    <col min="4352" max="4352" width="30.88671875" style="2" customWidth="1"/>
    <col min="4353" max="4353" width="27.44140625" style="2" customWidth="1"/>
    <col min="4354" max="4354" width="31.88671875" style="2" customWidth="1"/>
    <col min="4355" max="4355" width="0" style="2" hidden="1" customWidth="1"/>
    <col min="4356" max="4356" width="22.33203125" style="2" customWidth="1"/>
    <col min="4357" max="4357" width="15.44140625" style="2" bestFit="1" customWidth="1"/>
    <col min="4358" max="4603" width="11.44140625" style="2"/>
    <col min="4604" max="4604" width="8.33203125" style="2" customWidth="1"/>
    <col min="4605" max="4605" width="22.33203125" style="2" customWidth="1"/>
    <col min="4606" max="4606" width="51.6640625" style="2" customWidth="1"/>
    <col min="4607" max="4607" width="67.6640625" style="2" customWidth="1"/>
    <col min="4608" max="4608" width="30.88671875" style="2" customWidth="1"/>
    <col min="4609" max="4609" width="27.44140625" style="2" customWidth="1"/>
    <col min="4610" max="4610" width="31.88671875" style="2" customWidth="1"/>
    <col min="4611" max="4611" width="0" style="2" hidden="1" customWidth="1"/>
    <col min="4612" max="4612" width="22.33203125" style="2" customWidth="1"/>
    <col min="4613" max="4613" width="15.44140625" style="2" bestFit="1" customWidth="1"/>
    <col min="4614" max="4859" width="11.44140625" style="2"/>
    <col min="4860" max="4860" width="8.33203125" style="2" customWidth="1"/>
    <col min="4861" max="4861" width="22.33203125" style="2" customWidth="1"/>
    <col min="4862" max="4862" width="51.6640625" style="2" customWidth="1"/>
    <col min="4863" max="4863" width="67.6640625" style="2" customWidth="1"/>
    <col min="4864" max="4864" width="30.88671875" style="2" customWidth="1"/>
    <col min="4865" max="4865" width="27.44140625" style="2" customWidth="1"/>
    <col min="4866" max="4866" width="31.88671875" style="2" customWidth="1"/>
    <col min="4867" max="4867" width="0" style="2" hidden="1" customWidth="1"/>
    <col min="4868" max="4868" width="22.33203125" style="2" customWidth="1"/>
    <col min="4869" max="4869" width="15.44140625" style="2" bestFit="1" customWidth="1"/>
    <col min="4870" max="5115" width="11.44140625" style="2"/>
    <col min="5116" max="5116" width="8.33203125" style="2" customWidth="1"/>
    <col min="5117" max="5117" width="22.33203125" style="2" customWidth="1"/>
    <col min="5118" max="5118" width="51.6640625" style="2" customWidth="1"/>
    <col min="5119" max="5119" width="67.6640625" style="2" customWidth="1"/>
    <col min="5120" max="5120" width="30.88671875" style="2" customWidth="1"/>
    <col min="5121" max="5121" width="27.44140625" style="2" customWidth="1"/>
    <col min="5122" max="5122" width="31.88671875" style="2" customWidth="1"/>
    <col min="5123" max="5123" width="0" style="2" hidden="1" customWidth="1"/>
    <col min="5124" max="5124" width="22.33203125" style="2" customWidth="1"/>
    <col min="5125" max="5125" width="15.44140625" style="2" bestFit="1" customWidth="1"/>
    <col min="5126" max="5371" width="11.44140625" style="2"/>
    <col min="5372" max="5372" width="8.33203125" style="2" customWidth="1"/>
    <col min="5373" max="5373" width="22.33203125" style="2" customWidth="1"/>
    <col min="5374" max="5374" width="51.6640625" style="2" customWidth="1"/>
    <col min="5375" max="5375" width="67.6640625" style="2" customWidth="1"/>
    <col min="5376" max="5376" width="30.88671875" style="2" customWidth="1"/>
    <col min="5377" max="5377" width="27.44140625" style="2" customWidth="1"/>
    <col min="5378" max="5378" width="31.88671875" style="2" customWidth="1"/>
    <col min="5379" max="5379" width="0" style="2" hidden="1" customWidth="1"/>
    <col min="5380" max="5380" width="22.33203125" style="2" customWidth="1"/>
    <col min="5381" max="5381" width="15.44140625" style="2" bestFit="1" customWidth="1"/>
    <col min="5382" max="5627" width="11.44140625" style="2"/>
    <col min="5628" max="5628" width="8.33203125" style="2" customWidth="1"/>
    <col min="5629" max="5629" width="22.33203125" style="2" customWidth="1"/>
    <col min="5630" max="5630" width="51.6640625" style="2" customWidth="1"/>
    <col min="5631" max="5631" width="67.6640625" style="2" customWidth="1"/>
    <col min="5632" max="5632" width="30.88671875" style="2" customWidth="1"/>
    <col min="5633" max="5633" width="27.44140625" style="2" customWidth="1"/>
    <col min="5634" max="5634" width="31.88671875" style="2" customWidth="1"/>
    <col min="5635" max="5635" width="0" style="2" hidden="1" customWidth="1"/>
    <col min="5636" max="5636" width="22.33203125" style="2" customWidth="1"/>
    <col min="5637" max="5637" width="15.44140625" style="2" bestFit="1" customWidth="1"/>
    <col min="5638" max="5883" width="11.44140625" style="2"/>
    <col min="5884" max="5884" width="8.33203125" style="2" customWidth="1"/>
    <col min="5885" max="5885" width="22.33203125" style="2" customWidth="1"/>
    <col min="5886" max="5886" width="51.6640625" style="2" customWidth="1"/>
    <col min="5887" max="5887" width="67.6640625" style="2" customWidth="1"/>
    <col min="5888" max="5888" width="30.88671875" style="2" customWidth="1"/>
    <col min="5889" max="5889" width="27.44140625" style="2" customWidth="1"/>
    <col min="5890" max="5890" width="31.88671875" style="2" customWidth="1"/>
    <col min="5891" max="5891" width="0" style="2" hidden="1" customWidth="1"/>
    <col min="5892" max="5892" width="22.33203125" style="2" customWidth="1"/>
    <col min="5893" max="5893" width="15.44140625" style="2" bestFit="1" customWidth="1"/>
    <col min="5894" max="6139" width="11.44140625" style="2"/>
    <col min="6140" max="6140" width="8.33203125" style="2" customWidth="1"/>
    <col min="6141" max="6141" width="22.33203125" style="2" customWidth="1"/>
    <col min="6142" max="6142" width="51.6640625" style="2" customWidth="1"/>
    <col min="6143" max="6143" width="67.6640625" style="2" customWidth="1"/>
    <col min="6144" max="6144" width="30.88671875" style="2" customWidth="1"/>
    <col min="6145" max="6145" width="27.44140625" style="2" customWidth="1"/>
    <col min="6146" max="6146" width="31.88671875" style="2" customWidth="1"/>
    <col min="6147" max="6147" width="0" style="2" hidden="1" customWidth="1"/>
    <col min="6148" max="6148" width="22.33203125" style="2" customWidth="1"/>
    <col min="6149" max="6149" width="15.44140625" style="2" bestFit="1" customWidth="1"/>
    <col min="6150" max="6395" width="11.44140625" style="2"/>
    <col min="6396" max="6396" width="8.33203125" style="2" customWidth="1"/>
    <col min="6397" max="6397" width="22.33203125" style="2" customWidth="1"/>
    <col min="6398" max="6398" width="51.6640625" style="2" customWidth="1"/>
    <col min="6399" max="6399" width="67.6640625" style="2" customWidth="1"/>
    <col min="6400" max="6400" width="30.88671875" style="2" customWidth="1"/>
    <col min="6401" max="6401" width="27.44140625" style="2" customWidth="1"/>
    <col min="6402" max="6402" width="31.88671875" style="2" customWidth="1"/>
    <col min="6403" max="6403" width="0" style="2" hidden="1" customWidth="1"/>
    <col min="6404" max="6404" width="22.33203125" style="2" customWidth="1"/>
    <col min="6405" max="6405" width="15.44140625" style="2" bestFit="1" customWidth="1"/>
    <col min="6406" max="6651" width="11.44140625" style="2"/>
    <col min="6652" max="6652" width="8.33203125" style="2" customWidth="1"/>
    <col min="6653" max="6653" width="22.33203125" style="2" customWidth="1"/>
    <col min="6654" max="6654" width="51.6640625" style="2" customWidth="1"/>
    <col min="6655" max="6655" width="67.6640625" style="2" customWidth="1"/>
    <col min="6656" max="6656" width="30.88671875" style="2" customWidth="1"/>
    <col min="6657" max="6657" width="27.44140625" style="2" customWidth="1"/>
    <col min="6658" max="6658" width="31.88671875" style="2" customWidth="1"/>
    <col min="6659" max="6659" width="0" style="2" hidden="1" customWidth="1"/>
    <col min="6660" max="6660" width="22.33203125" style="2" customWidth="1"/>
    <col min="6661" max="6661" width="15.44140625" style="2" bestFit="1" customWidth="1"/>
    <col min="6662" max="6907" width="11.44140625" style="2"/>
    <col min="6908" max="6908" width="8.33203125" style="2" customWidth="1"/>
    <col min="6909" max="6909" width="22.33203125" style="2" customWidth="1"/>
    <col min="6910" max="6910" width="51.6640625" style="2" customWidth="1"/>
    <col min="6911" max="6911" width="67.6640625" style="2" customWidth="1"/>
    <col min="6912" max="6912" width="30.88671875" style="2" customWidth="1"/>
    <col min="6913" max="6913" width="27.44140625" style="2" customWidth="1"/>
    <col min="6914" max="6914" width="31.88671875" style="2" customWidth="1"/>
    <col min="6915" max="6915" width="0" style="2" hidden="1" customWidth="1"/>
    <col min="6916" max="6916" width="22.33203125" style="2" customWidth="1"/>
    <col min="6917" max="6917" width="15.44140625" style="2" bestFit="1" customWidth="1"/>
    <col min="6918" max="7163" width="11.44140625" style="2"/>
    <col min="7164" max="7164" width="8.33203125" style="2" customWidth="1"/>
    <col min="7165" max="7165" width="22.33203125" style="2" customWidth="1"/>
    <col min="7166" max="7166" width="51.6640625" style="2" customWidth="1"/>
    <col min="7167" max="7167" width="67.6640625" style="2" customWidth="1"/>
    <col min="7168" max="7168" width="30.88671875" style="2" customWidth="1"/>
    <col min="7169" max="7169" width="27.44140625" style="2" customWidth="1"/>
    <col min="7170" max="7170" width="31.88671875" style="2" customWidth="1"/>
    <col min="7171" max="7171" width="0" style="2" hidden="1" customWidth="1"/>
    <col min="7172" max="7172" width="22.33203125" style="2" customWidth="1"/>
    <col min="7173" max="7173" width="15.44140625" style="2" bestFit="1" customWidth="1"/>
    <col min="7174" max="7419" width="11.44140625" style="2"/>
    <col min="7420" max="7420" width="8.33203125" style="2" customWidth="1"/>
    <col min="7421" max="7421" width="22.33203125" style="2" customWidth="1"/>
    <col min="7422" max="7422" width="51.6640625" style="2" customWidth="1"/>
    <col min="7423" max="7423" width="67.6640625" style="2" customWidth="1"/>
    <col min="7424" max="7424" width="30.88671875" style="2" customWidth="1"/>
    <col min="7425" max="7425" width="27.44140625" style="2" customWidth="1"/>
    <col min="7426" max="7426" width="31.88671875" style="2" customWidth="1"/>
    <col min="7427" max="7427" width="0" style="2" hidden="1" customWidth="1"/>
    <col min="7428" max="7428" width="22.33203125" style="2" customWidth="1"/>
    <col min="7429" max="7429" width="15.44140625" style="2" bestFit="1" customWidth="1"/>
    <col min="7430" max="7675" width="11.44140625" style="2"/>
    <col min="7676" max="7676" width="8.33203125" style="2" customWidth="1"/>
    <col min="7677" max="7677" width="22.33203125" style="2" customWidth="1"/>
    <col min="7678" max="7678" width="51.6640625" style="2" customWidth="1"/>
    <col min="7679" max="7679" width="67.6640625" style="2" customWidth="1"/>
    <col min="7680" max="7680" width="30.88671875" style="2" customWidth="1"/>
    <col min="7681" max="7681" width="27.44140625" style="2" customWidth="1"/>
    <col min="7682" max="7682" width="31.88671875" style="2" customWidth="1"/>
    <col min="7683" max="7683" width="0" style="2" hidden="1" customWidth="1"/>
    <col min="7684" max="7684" width="22.33203125" style="2" customWidth="1"/>
    <col min="7685" max="7685" width="15.44140625" style="2" bestFit="1" customWidth="1"/>
    <col min="7686" max="7931" width="11.44140625" style="2"/>
    <col min="7932" max="7932" width="8.33203125" style="2" customWidth="1"/>
    <col min="7933" max="7933" width="22.33203125" style="2" customWidth="1"/>
    <col min="7934" max="7934" width="51.6640625" style="2" customWidth="1"/>
    <col min="7935" max="7935" width="67.6640625" style="2" customWidth="1"/>
    <col min="7936" max="7936" width="30.88671875" style="2" customWidth="1"/>
    <col min="7937" max="7937" width="27.44140625" style="2" customWidth="1"/>
    <col min="7938" max="7938" width="31.88671875" style="2" customWidth="1"/>
    <col min="7939" max="7939" width="0" style="2" hidden="1" customWidth="1"/>
    <col min="7940" max="7940" width="22.33203125" style="2" customWidth="1"/>
    <col min="7941" max="7941" width="15.44140625" style="2" bestFit="1" customWidth="1"/>
    <col min="7942" max="8187" width="11.44140625" style="2"/>
    <col min="8188" max="8188" width="8.33203125" style="2" customWidth="1"/>
    <col min="8189" max="8189" width="22.33203125" style="2" customWidth="1"/>
    <col min="8190" max="8190" width="51.6640625" style="2" customWidth="1"/>
    <col min="8191" max="8191" width="67.6640625" style="2" customWidth="1"/>
    <col min="8192" max="8192" width="30.88671875" style="2" customWidth="1"/>
    <col min="8193" max="8193" width="27.44140625" style="2" customWidth="1"/>
    <col min="8194" max="8194" width="31.88671875" style="2" customWidth="1"/>
    <col min="8195" max="8195" width="0" style="2" hidden="1" customWidth="1"/>
    <col min="8196" max="8196" width="22.33203125" style="2" customWidth="1"/>
    <col min="8197" max="8197" width="15.44140625" style="2" bestFit="1" customWidth="1"/>
    <col min="8198" max="8443" width="11.44140625" style="2"/>
    <col min="8444" max="8444" width="8.33203125" style="2" customWidth="1"/>
    <col min="8445" max="8445" width="22.33203125" style="2" customWidth="1"/>
    <col min="8446" max="8446" width="51.6640625" style="2" customWidth="1"/>
    <col min="8447" max="8447" width="67.6640625" style="2" customWidth="1"/>
    <col min="8448" max="8448" width="30.88671875" style="2" customWidth="1"/>
    <col min="8449" max="8449" width="27.44140625" style="2" customWidth="1"/>
    <col min="8450" max="8450" width="31.88671875" style="2" customWidth="1"/>
    <col min="8451" max="8451" width="0" style="2" hidden="1" customWidth="1"/>
    <col min="8452" max="8452" width="22.33203125" style="2" customWidth="1"/>
    <col min="8453" max="8453" width="15.44140625" style="2" bestFit="1" customWidth="1"/>
    <col min="8454" max="8699" width="11.44140625" style="2"/>
    <col min="8700" max="8700" width="8.33203125" style="2" customWidth="1"/>
    <col min="8701" max="8701" width="22.33203125" style="2" customWidth="1"/>
    <col min="8702" max="8702" width="51.6640625" style="2" customWidth="1"/>
    <col min="8703" max="8703" width="67.6640625" style="2" customWidth="1"/>
    <col min="8704" max="8704" width="30.88671875" style="2" customWidth="1"/>
    <col min="8705" max="8705" width="27.44140625" style="2" customWidth="1"/>
    <col min="8706" max="8706" width="31.88671875" style="2" customWidth="1"/>
    <col min="8707" max="8707" width="0" style="2" hidden="1" customWidth="1"/>
    <col min="8708" max="8708" width="22.33203125" style="2" customWidth="1"/>
    <col min="8709" max="8709" width="15.44140625" style="2" bestFit="1" customWidth="1"/>
    <col min="8710" max="8955" width="11.44140625" style="2"/>
    <col min="8956" max="8956" width="8.33203125" style="2" customWidth="1"/>
    <col min="8957" max="8957" width="22.33203125" style="2" customWidth="1"/>
    <col min="8958" max="8958" width="51.6640625" style="2" customWidth="1"/>
    <col min="8959" max="8959" width="67.6640625" style="2" customWidth="1"/>
    <col min="8960" max="8960" width="30.88671875" style="2" customWidth="1"/>
    <col min="8961" max="8961" width="27.44140625" style="2" customWidth="1"/>
    <col min="8962" max="8962" width="31.88671875" style="2" customWidth="1"/>
    <col min="8963" max="8963" width="0" style="2" hidden="1" customWidth="1"/>
    <col min="8964" max="8964" width="22.33203125" style="2" customWidth="1"/>
    <col min="8965" max="8965" width="15.44140625" style="2" bestFit="1" customWidth="1"/>
    <col min="8966" max="9211" width="11.44140625" style="2"/>
    <col min="9212" max="9212" width="8.33203125" style="2" customWidth="1"/>
    <col min="9213" max="9213" width="22.33203125" style="2" customWidth="1"/>
    <col min="9214" max="9214" width="51.6640625" style="2" customWidth="1"/>
    <col min="9215" max="9215" width="67.6640625" style="2" customWidth="1"/>
    <col min="9216" max="9216" width="30.88671875" style="2" customWidth="1"/>
    <col min="9217" max="9217" width="27.44140625" style="2" customWidth="1"/>
    <col min="9218" max="9218" width="31.88671875" style="2" customWidth="1"/>
    <col min="9219" max="9219" width="0" style="2" hidden="1" customWidth="1"/>
    <col min="9220" max="9220" width="22.33203125" style="2" customWidth="1"/>
    <col min="9221" max="9221" width="15.44140625" style="2" bestFit="1" customWidth="1"/>
    <col min="9222" max="9467" width="11.44140625" style="2"/>
    <col min="9468" max="9468" width="8.33203125" style="2" customWidth="1"/>
    <col min="9469" max="9469" width="22.33203125" style="2" customWidth="1"/>
    <col min="9470" max="9470" width="51.6640625" style="2" customWidth="1"/>
    <col min="9471" max="9471" width="67.6640625" style="2" customWidth="1"/>
    <col min="9472" max="9472" width="30.88671875" style="2" customWidth="1"/>
    <col min="9473" max="9473" width="27.44140625" style="2" customWidth="1"/>
    <col min="9474" max="9474" width="31.88671875" style="2" customWidth="1"/>
    <col min="9475" max="9475" width="0" style="2" hidden="1" customWidth="1"/>
    <col min="9476" max="9476" width="22.33203125" style="2" customWidth="1"/>
    <col min="9477" max="9477" width="15.44140625" style="2" bestFit="1" customWidth="1"/>
    <col min="9478" max="9723" width="11.44140625" style="2"/>
    <col min="9724" max="9724" width="8.33203125" style="2" customWidth="1"/>
    <col min="9725" max="9725" width="22.33203125" style="2" customWidth="1"/>
    <col min="9726" max="9726" width="51.6640625" style="2" customWidth="1"/>
    <col min="9727" max="9727" width="67.6640625" style="2" customWidth="1"/>
    <col min="9728" max="9728" width="30.88671875" style="2" customWidth="1"/>
    <col min="9729" max="9729" width="27.44140625" style="2" customWidth="1"/>
    <col min="9730" max="9730" width="31.88671875" style="2" customWidth="1"/>
    <col min="9731" max="9731" width="0" style="2" hidden="1" customWidth="1"/>
    <col min="9732" max="9732" width="22.33203125" style="2" customWidth="1"/>
    <col min="9733" max="9733" width="15.44140625" style="2" bestFit="1" customWidth="1"/>
    <col min="9734" max="9979" width="11.44140625" style="2"/>
    <col min="9980" max="9980" width="8.33203125" style="2" customWidth="1"/>
    <col min="9981" max="9981" width="22.33203125" style="2" customWidth="1"/>
    <col min="9982" max="9982" width="51.6640625" style="2" customWidth="1"/>
    <col min="9983" max="9983" width="67.6640625" style="2" customWidth="1"/>
    <col min="9984" max="9984" width="30.88671875" style="2" customWidth="1"/>
    <col min="9985" max="9985" width="27.44140625" style="2" customWidth="1"/>
    <col min="9986" max="9986" width="31.88671875" style="2" customWidth="1"/>
    <col min="9987" max="9987" width="0" style="2" hidden="1" customWidth="1"/>
    <col min="9988" max="9988" width="22.33203125" style="2" customWidth="1"/>
    <col min="9989" max="9989" width="15.44140625" style="2" bestFit="1" customWidth="1"/>
    <col min="9990" max="10235" width="11.44140625" style="2"/>
    <col min="10236" max="10236" width="8.33203125" style="2" customWidth="1"/>
    <col min="10237" max="10237" width="22.33203125" style="2" customWidth="1"/>
    <col min="10238" max="10238" width="51.6640625" style="2" customWidth="1"/>
    <col min="10239" max="10239" width="67.6640625" style="2" customWidth="1"/>
    <col min="10240" max="10240" width="30.88671875" style="2" customWidth="1"/>
    <col min="10241" max="10241" width="27.44140625" style="2" customWidth="1"/>
    <col min="10242" max="10242" width="31.88671875" style="2" customWidth="1"/>
    <col min="10243" max="10243" width="0" style="2" hidden="1" customWidth="1"/>
    <col min="10244" max="10244" width="22.33203125" style="2" customWidth="1"/>
    <col min="10245" max="10245" width="15.44140625" style="2" bestFit="1" customWidth="1"/>
    <col min="10246" max="10491" width="11.44140625" style="2"/>
    <col min="10492" max="10492" width="8.33203125" style="2" customWidth="1"/>
    <col min="10493" max="10493" width="22.33203125" style="2" customWidth="1"/>
    <col min="10494" max="10494" width="51.6640625" style="2" customWidth="1"/>
    <col min="10495" max="10495" width="67.6640625" style="2" customWidth="1"/>
    <col min="10496" max="10496" width="30.88671875" style="2" customWidth="1"/>
    <col min="10497" max="10497" width="27.44140625" style="2" customWidth="1"/>
    <col min="10498" max="10498" width="31.88671875" style="2" customWidth="1"/>
    <col min="10499" max="10499" width="0" style="2" hidden="1" customWidth="1"/>
    <col min="10500" max="10500" width="22.33203125" style="2" customWidth="1"/>
    <col min="10501" max="10501" width="15.44140625" style="2" bestFit="1" customWidth="1"/>
    <col min="10502" max="10747" width="11.44140625" style="2"/>
    <col min="10748" max="10748" width="8.33203125" style="2" customWidth="1"/>
    <col min="10749" max="10749" width="22.33203125" style="2" customWidth="1"/>
    <col min="10750" max="10750" width="51.6640625" style="2" customWidth="1"/>
    <col min="10751" max="10751" width="67.6640625" style="2" customWidth="1"/>
    <col min="10752" max="10752" width="30.88671875" style="2" customWidth="1"/>
    <col min="10753" max="10753" width="27.44140625" style="2" customWidth="1"/>
    <col min="10754" max="10754" width="31.88671875" style="2" customWidth="1"/>
    <col min="10755" max="10755" width="0" style="2" hidden="1" customWidth="1"/>
    <col min="10756" max="10756" width="22.33203125" style="2" customWidth="1"/>
    <col min="10757" max="10757" width="15.44140625" style="2" bestFit="1" customWidth="1"/>
    <col min="10758" max="11003" width="11.44140625" style="2"/>
    <col min="11004" max="11004" width="8.33203125" style="2" customWidth="1"/>
    <col min="11005" max="11005" width="22.33203125" style="2" customWidth="1"/>
    <col min="11006" max="11006" width="51.6640625" style="2" customWidth="1"/>
    <col min="11007" max="11007" width="67.6640625" style="2" customWidth="1"/>
    <col min="11008" max="11008" width="30.88671875" style="2" customWidth="1"/>
    <col min="11009" max="11009" width="27.44140625" style="2" customWidth="1"/>
    <col min="11010" max="11010" width="31.88671875" style="2" customWidth="1"/>
    <col min="11011" max="11011" width="0" style="2" hidden="1" customWidth="1"/>
    <col min="11012" max="11012" width="22.33203125" style="2" customWidth="1"/>
    <col min="11013" max="11013" width="15.44140625" style="2" bestFit="1" customWidth="1"/>
    <col min="11014" max="11259" width="11.44140625" style="2"/>
    <col min="11260" max="11260" width="8.33203125" style="2" customWidth="1"/>
    <col min="11261" max="11261" width="22.33203125" style="2" customWidth="1"/>
    <col min="11262" max="11262" width="51.6640625" style="2" customWidth="1"/>
    <col min="11263" max="11263" width="67.6640625" style="2" customWidth="1"/>
    <col min="11264" max="11264" width="30.88671875" style="2" customWidth="1"/>
    <col min="11265" max="11265" width="27.44140625" style="2" customWidth="1"/>
    <col min="11266" max="11266" width="31.88671875" style="2" customWidth="1"/>
    <col min="11267" max="11267" width="0" style="2" hidden="1" customWidth="1"/>
    <col min="11268" max="11268" width="22.33203125" style="2" customWidth="1"/>
    <col min="11269" max="11269" width="15.44140625" style="2" bestFit="1" customWidth="1"/>
    <col min="11270" max="11515" width="11.44140625" style="2"/>
    <col min="11516" max="11516" width="8.33203125" style="2" customWidth="1"/>
    <col min="11517" max="11517" width="22.33203125" style="2" customWidth="1"/>
    <col min="11518" max="11518" width="51.6640625" style="2" customWidth="1"/>
    <col min="11519" max="11519" width="67.6640625" style="2" customWidth="1"/>
    <col min="11520" max="11520" width="30.88671875" style="2" customWidth="1"/>
    <col min="11521" max="11521" width="27.44140625" style="2" customWidth="1"/>
    <col min="11522" max="11522" width="31.88671875" style="2" customWidth="1"/>
    <col min="11523" max="11523" width="0" style="2" hidden="1" customWidth="1"/>
    <col min="11524" max="11524" width="22.33203125" style="2" customWidth="1"/>
    <col min="11525" max="11525" width="15.44140625" style="2" bestFit="1" customWidth="1"/>
    <col min="11526" max="11771" width="11.44140625" style="2"/>
    <col min="11772" max="11772" width="8.33203125" style="2" customWidth="1"/>
    <col min="11773" max="11773" width="22.33203125" style="2" customWidth="1"/>
    <col min="11774" max="11774" width="51.6640625" style="2" customWidth="1"/>
    <col min="11775" max="11775" width="67.6640625" style="2" customWidth="1"/>
    <col min="11776" max="11776" width="30.88671875" style="2" customWidth="1"/>
    <col min="11777" max="11777" width="27.44140625" style="2" customWidth="1"/>
    <col min="11778" max="11778" width="31.88671875" style="2" customWidth="1"/>
    <col min="11779" max="11779" width="0" style="2" hidden="1" customWidth="1"/>
    <col min="11780" max="11780" width="22.33203125" style="2" customWidth="1"/>
    <col min="11781" max="11781" width="15.44140625" style="2" bestFit="1" customWidth="1"/>
    <col min="11782" max="12027" width="11.44140625" style="2"/>
    <col min="12028" max="12028" width="8.33203125" style="2" customWidth="1"/>
    <col min="12029" max="12029" width="22.33203125" style="2" customWidth="1"/>
    <col min="12030" max="12030" width="51.6640625" style="2" customWidth="1"/>
    <col min="12031" max="12031" width="67.6640625" style="2" customWidth="1"/>
    <col min="12032" max="12032" width="30.88671875" style="2" customWidth="1"/>
    <col min="12033" max="12033" width="27.44140625" style="2" customWidth="1"/>
    <col min="12034" max="12034" width="31.88671875" style="2" customWidth="1"/>
    <col min="12035" max="12035" width="0" style="2" hidden="1" customWidth="1"/>
    <col min="12036" max="12036" width="22.33203125" style="2" customWidth="1"/>
    <col min="12037" max="12037" width="15.44140625" style="2" bestFit="1" customWidth="1"/>
    <col min="12038" max="12283" width="11.44140625" style="2"/>
    <col min="12284" max="12284" width="8.33203125" style="2" customWidth="1"/>
    <col min="12285" max="12285" width="22.33203125" style="2" customWidth="1"/>
    <col min="12286" max="12286" width="51.6640625" style="2" customWidth="1"/>
    <col min="12287" max="12287" width="67.6640625" style="2" customWidth="1"/>
    <col min="12288" max="12288" width="30.88671875" style="2" customWidth="1"/>
    <col min="12289" max="12289" width="27.44140625" style="2" customWidth="1"/>
    <col min="12290" max="12290" width="31.88671875" style="2" customWidth="1"/>
    <col min="12291" max="12291" width="0" style="2" hidden="1" customWidth="1"/>
    <col min="12292" max="12292" width="22.33203125" style="2" customWidth="1"/>
    <col min="12293" max="12293" width="15.44140625" style="2" bestFit="1" customWidth="1"/>
    <col min="12294" max="12539" width="11.44140625" style="2"/>
    <col min="12540" max="12540" width="8.33203125" style="2" customWidth="1"/>
    <col min="12541" max="12541" width="22.33203125" style="2" customWidth="1"/>
    <col min="12542" max="12542" width="51.6640625" style="2" customWidth="1"/>
    <col min="12543" max="12543" width="67.6640625" style="2" customWidth="1"/>
    <col min="12544" max="12544" width="30.88671875" style="2" customWidth="1"/>
    <col min="12545" max="12545" width="27.44140625" style="2" customWidth="1"/>
    <col min="12546" max="12546" width="31.88671875" style="2" customWidth="1"/>
    <col min="12547" max="12547" width="0" style="2" hidden="1" customWidth="1"/>
    <col min="12548" max="12548" width="22.33203125" style="2" customWidth="1"/>
    <col min="12549" max="12549" width="15.44140625" style="2" bestFit="1" customWidth="1"/>
    <col min="12550" max="12795" width="11.44140625" style="2"/>
    <col min="12796" max="12796" width="8.33203125" style="2" customWidth="1"/>
    <col min="12797" max="12797" width="22.33203125" style="2" customWidth="1"/>
    <col min="12798" max="12798" width="51.6640625" style="2" customWidth="1"/>
    <col min="12799" max="12799" width="67.6640625" style="2" customWidth="1"/>
    <col min="12800" max="12800" width="30.88671875" style="2" customWidth="1"/>
    <col min="12801" max="12801" width="27.44140625" style="2" customWidth="1"/>
    <col min="12802" max="12802" width="31.88671875" style="2" customWidth="1"/>
    <col min="12803" max="12803" width="0" style="2" hidden="1" customWidth="1"/>
    <col min="12804" max="12804" width="22.33203125" style="2" customWidth="1"/>
    <col min="12805" max="12805" width="15.44140625" style="2" bestFit="1" customWidth="1"/>
    <col min="12806" max="13051" width="11.44140625" style="2"/>
    <col min="13052" max="13052" width="8.33203125" style="2" customWidth="1"/>
    <col min="13053" max="13053" width="22.33203125" style="2" customWidth="1"/>
    <col min="13054" max="13054" width="51.6640625" style="2" customWidth="1"/>
    <col min="13055" max="13055" width="67.6640625" style="2" customWidth="1"/>
    <col min="13056" max="13056" width="30.88671875" style="2" customWidth="1"/>
    <col min="13057" max="13057" width="27.44140625" style="2" customWidth="1"/>
    <col min="13058" max="13058" width="31.88671875" style="2" customWidth="1"/>
    <col min="13059" max="13059" width="0" style="2" hidden="1" customWidth="1"/>
    <col min="13060" max="13060" width="22.33203125" style="2" customWidth="1"/>
    <col min="13061" max="13061" width="15.44140625" style="2" bestFit="1" customWidth="1"/>
    <col min="13062" max="13307" width="11.44140625" style="2"/>
    <col min="13308" max="13308" width="8.33203125" style="2" customWidth="1"/>
    <col min="13309" max="13309" width="22.33203125" style="2" customWidth="1"/>
    <col min="13310" max="13310" width="51.6640625" style="2" customWidth="1"/>
    <col min="13311" max="13311" width="67.6640625" style="2" customWidth="1"/>
    <col min="13312" max="13312" width="30.88671875" style="2" customWidth="1"/>
    <col min="13313" max="13313" width="27.44140625" style="2" customWidth="1"/>
    <col min="13314" max="13314" width="31.88671875" style="2" customWidth="1"/>
    <col min="13315" max="13315" width="0" style="2" hidden="1" customWidth="1"/>
    <col min="13316" max="13316" width="22.33203125" style="2" customWidth="1"/>
    <col min="13317" max="13317" width="15.44140625" style="2" bestFit="1" customWidth="1"/>
    <col min="13318" max="13563" width="11.44140625" style="2"/>
    <col min="13564" max="13564" width="8.33203125" style="2" customWidth="1"/>
    <col min="13565" max="13565" width="22.33203125" style="2" customWidth="1"/>
    <col min="13566" max="13566" width="51.6640625" style="2" customWidth="1"/>
    <col min="13567" max="13567" width="67.6640625" style="2" customWidth="1"/>
    <col min="13568" max="13568" width="30.88671875" style="2" customWidth="1"/>
    <col min="13569" max="13569" width="27.44140625" style="2" customWidth="1"/>
    <col min="13570" max="13570" width="31.88671875" style="2" customWidth="1"/>
    <col min="13571" max="13571" width="0" style="2" hidden="1" customWidth="1"/>
    <col min="13572" max="13572" width="22.33203125" style="2" customWidth="1"/>
    <col min="13573" max="13573" width="15.44140625" style="2" bestFit="1" customWidth="1"/>
    <col min="13574" max="13819" width="11.44140625" style="2"/>
    <col min="13820" max="13820" width="8.33203125" style="2" customWidth="1"/>
    <col min="13821" max="13821" width="22.33203125" style="2" customWidth="1"/>
    <col min="13822" max="13822" width="51.6640625" style="2" customWidth="1"/>
    <col min="13823" max="13823" width="67.6640625" style="2" customWidth="1"/>
    <col min="13824" max="13824" width="30.88671875" style="2" customWidth="1"/>
    <col min="13825" max="13825" width="27.44140625" style="2" customWidth="1"/>
    <col min="13826" max="13826" width="31.88671875" style="2" customWidth="1"/>
    <col min="13827" max="13827" width="0" style="2" hidden="1" customWidth="1"/>
    <col min="13828" max="13828" width="22.33203125" style="2" customWidth="1"/>
    <col min="13829" max="13829" width="15.44140625" style="2" bestFit="1" customWidth="1"/>
    <col min="13830" max="14075" width="11.44140625" style="2"/>
    <col min="14076" max="14076" width="8.33203125" style="2" customWidth="1"/>
    <col min="14077" max="14077" width="22.33203125" style="2" customWidth="1"/>
    <col min="14078" max="14078" width="51.6640625" style="2" customWidth="1"/>
    <col min="14079" max="14079" width="67.6640625" style="2" customWidth="1"/>
    <col min="14080" max="14080" width="30.88671875" style="2" customWidth="1"/>
    <col min="14081" max="14081" width="27.44140625" style="2" customWidth="1"/>
    <col min="14082" max="14082" width="31.88671875" style="2" customWidth="1"/>
    <col min="14083" max="14083" width="0" style="2" hidden="1" customWidth="1"/>
    <col min="14084" max="14084" width="22.33203125" style="2" customWidth="1"/>
    <col min="14085" max="14085" width="15.44140625" style="2" bestFit="1" customWidth="1"/>
    <col min="14086" max="14331" width="11.44140625" style="2"/>
    <col min="14332" max="14332" width="8.33203125" style="2" customWidth="1"/>
    <col min="14333" max="14333" width="22.33203125" style="2" customWidth="1"/>
    <col min="14334" max="14334" width="51.6640625" style="2" customWidth="1"/>
    <col min="14335" max="14335" width="67.6640625" style="2" customWidth="1"/>
    <col min="14336" max="14336" width="30.88671875" style="2" customWidth="1"/>
    <col min="14337" max="14337" width="27.44140625" style="2" customWidth="1"/>
    <col min="14338" max="14338" width="31.88671875" style="2" customWidth="1"/>
    <col min="14339" max="14339" width="0" style="2" hidden="1" customWidth="1"/>
    <col min="14340" max="14340" width="22.33203125" style="2" customWidth="1"/>
    <col min="14341" max="14341" width="15.44140625" style="2" bestFit="1" customWidth="1"/>
    <col min="14342" max="14587" width="11.44140625" style="2"/>
    <col min="14588" max="14588" width="8.33203125" style="2" customWidth="1"/>
    <col min="14589" max="14589" width="22.33203125" style="2" customWidth="1"/>
    <col min="14590" max="14590" width="51.6640625" style="2" customWidth="1"/>
    <col min="14591" max="14591" width="67.6640625" style="2" customWidth="1"/>
    <col min="14592" max="14592" width="30.88671875" style="2" customWidth="1"/>
    <col min="14593" max="14593" width="27.44140625" style="2" customWidth="1"/>
    <col min="14594" max="14594" width="31.88671875" style="2" customWidth="1"/>
    <col min="14595" max="14595" width="0" style="2" hidden="1" customWidth="1"/>
    <col min="14596" max="14596" width="22.33203125" style="2" customWidth="1"/>
    <col min="14597" max="14597" width="15.44140625" style="2" bestFit="1" customWidth="1"/>
    <col min="14598" max="14843" width="11.44140625" style="2"/>
    <col min="14844" max="14844" width="8.33203125" style="2" customWidth="1"/>
    <col min="14845" max="14845" width="22.33203125" style="2" customWidth="1"/>
    <col min="14846" max="14846" width="51.6640625" style="2" customWidth="1"/>
    <col min="14847" max="14847" width="67.6640625" style="2" customWidth="1"/>
    <col min="14848" max="14848" width="30.88671875" style="2" customWidth="1"/>
    <col min="14849" max="14849" width="27.44140625" style="2" customWidth="1"/>
    <col min="14850" max="14850" width="31.88671875" style="2" customWidth="1"/>
    <col min="14851" max="14851" width="0" style="2" hidden="1" customWidth="1"/>
    <col min="14852" max="14852" width="22.33203125" style="2" customWidth="1"/>
    <col min="14853" max="14853" width="15.44140625" style="2" bestFit="1" customWidth="1"/>
    <col min="14854" max="15099" width="11.44140625" style="2"/>
    <col min="15100" max="15100" width="8.33203125" style="2" customWidth="1"/>
    <col min="15101" max="15101" width="22.33203125" style="2" customWidth="1"/>
    <col min="15102" max="15102" width="51.6640625" style="2" customWidth="1"/>
    <col min="15103" max="15103" width="67.6640625" style="2" customWidth="1"/>
    <col min="15104" max="15104" width="30.88671875" style="2" customWidth="1"/>
    <col min="15105" max="15105" width="27.44140625" style="2" customWidth="1"/>
    <col min="15106" max="15106" width="31.88671875" style="2" customWidth="1"/>
    <col min="15107" max="15107" width="0" style="2" hidden="1" customWidth="1"/>
    <col min="15108" max="15108" width="22.33203125" style="2" customWidth="1"/>
    <col min="15109" max="15109" width="15.44140625" style="2" bestFit="1" customWidth="1"/>
    <col min="15110" max="15355" width="11.44140625" style="2"/>
    <col min="15356" max="15356" width="8.33203125" style="2" customWidth="1"/>
    <col min="15357" max="15357" width="22.33203125" style="2" customWidth="1"/>
    <col min="15358" max="15358" width="51.6640625" style="2" customWidth="1"/>
    <col min="15359" max="15359" width="67.6640625" style="2" customWidth="1"/>
    <col min="15360" max="15360" width="30.88671875" style="2" customWidth="1"/>
    <col min="15361" max="15361" width="27.44140625" style="2" customWidth="1"/>
    <col min="15362" max="15362" width="31.88671875" style="2" customWidth="1"/>
    <col min="15363" max="15363" width="0" style="2" hidden="1" customWidth="1"/>
    <col min="15364" max="15364" width="22.33203125" style="2" customWidth="1"/>
    <col min="15365" max="15365" width="15.44140625" style="2" bestFit="1" customWidth="1"/>
    <col min="15366" max="15611" width="11.44140625" style="2"/>
    <col min="15612" max="15612" width="8.33203125" style="2" customWidth="1"/>
    <col min="15613" max="15613" width="22.33203125" style="2" customWidth="1"/>
    <col min="15614" max="15614" width="51.6640625" style="2" customWidth="1"/>
    <col min="15615" max="15615" width="67.6640625" style="2" customWidth="1"/>
    <col min="15616" max="15616" width="30.88671875" style="2" customWidth="1"/>
    <col min="15617" max="15617" width="27.44140625" style="2" customWidth="1"/>
    <col min="15618" max="15618" width="31.88671875" style="2" customWidth="1"/>
    <col min="15619" max="15619" width="0" style="2" hidden="1" customWidth="1"/>
    <col min="15620" max="15620" width="22.33203125" style="2" customWidth="1"/>
    <col min="15621" max="15621" width="15.44140625" style="2" bestFit="1" customWidth="1"/>
    <col min="15622" max="15867" width="11.44140625" style="2"/>
    <col min="15868" max="15868" width="8.33203125" style="2" customWidth="1"/>
    <col min="15869" max="15869" width="22.33203125" style="2" customWidth="1"/>
    <col min="15870" max="15870" width="51.6640625" style="2" customWidth="1"/>
    <col min="15871" max="15871" width="67.6640625" style="2" customWidth="1"/>
    <col min="15872" max="15872" width="30.88671875" style="2" customWidth="1"/>
    <col min="15873" max="15873" width="27.44140625" style="2" customWidth="1"/>
    <col min="15874" max="15874" width="31.88671875" style="2" customWidth="1"/>
    <col min="15875" max="15875" width="0" style="2" hidden="1" customWidth="1"/>
    <col min="15876" max="15876" width="22.33203125" style="2" customWidth="1"/>
    <col min="15877" max="15877" width="15.44140625" style="2" bestFit="1" customWidth="1"/>
    <col min="15878" max="16123" width="11.44140625" style="2"/>
    <col min="16124" max="16124" width="8.33203125" style="2" customWidth="1"/>
    <col min="16125" max="16125" width="22.33203125" style="2" customWidth="1"/>
    <col min="16126" max="16126" width="51.6640625" style="2" customWidth="1"/>
    <col min="16127" max="16127" width="67.6640625" style="2" customWidth="1"/>
    <col min="16128" max="16128" width="30.88671875" style="2" customWidth="1"/>
    <col min="16129" max="16129" width="27.44140625" style="2" customWidth="1"/>
    <col min="16130" max="16130" width="31.88671875" style="2" customWidth="1"/>
    <col min="16131" max="16131" width="0" style="2" hidden="1" customWidth="1"/>
    <col min="16132" max="16132" width="22.33203125" style="2" customWidth="1"/>
    <col min="16133" max="16133" width="15.44140625" style="2" bestFit="1" customWidth="1"/>
    <col min="16134" max="16384" width="11.44140625" style="2"/>
  </cols>
  <sheetData>
    <row r="1" spans="1:7" x14ac:dyDescent="0.3">
      <c r="A1" s="1" t="s">
        <v>0</v>
      </c>
      <c r="B1" s="1"/>
      <c r="C1" s="1"/>
      <c r="D1" s="1"/>
      <c r="E1" s="17"/>
      <c r="F1" s="1"/>
    </row>
    <row r="2" spans="1:7" x14ac:dyDescent="0.3">
      <c r="A2" s="1" t="s">
        <v>9</v>
      </c>
      <c r="B2" s="1"/>
      <c r="C2" s="1"/>
      <c r="D2" s="1"/>
      <c r="E2" s="17"/>
      <c r="F2" s="1"/>
    </row>
    <row r="3" spans="1:7" x14ac:dyDescent="0.3">
      <c r="A3" s="3" t="s">
        <v>88</v>
      </c>
      <c r="B3" s="3"/>
      <c r="C3" s="3"/>
      <c r="D3" s="3"/>
      <c r="E3" s="17"/>
      <c r="F3" s="3"/>
    </row>
    <row r="4" spans="1:7" x14ac:dyDescent="0.3">
      <c r="A4" s="3" t="s">
        <v>14</v>
      </c>
      <c r="B4" s="3"/>
      <c r="C4" s="3"/>
      <c r="D4" s="3"/>
      <c r="E4" s="17"/>
      <c r="F4" s="3"/>
    </row>
    <row r="5" spans="1:7" x14ac:dyDescent="0.3">
      <c r="C5" s="6"/>
      <c r="D5" s="7"/>
    </row>
    <row r="6" spans="1:7" s="11" customFormat="1" ht="15" thickBot="1" x14ac:dyDescent="0.35">
      <c r="A6" s="9"/>
      <c r="B6" s="9"/>
      <c r="C6" s="9"/>
      <c r="D6" s="9"/>
      <c r="E6" s="19"/>
      <c r="F6" s="10"/>
    </row>
    <row r="7" spans="1:7" s="11" customFormat="1" ht="36" customHeight="1" thickTop="1" x14ac:dyDescent="0.3">
      <c r="A7" s="20" t="s">
        <v>2</v>
      </c>
      <c r="B7" s="21" t="s">
        <v>3</v>
      </c>
      <c r="C7" s="21" t="s">
        <v>4</v>
      </c>
      <c r="D7" s="21" t="s">
        <v>5</v>
      </c>
      <c r="E7" s="32" t="s">
        <v>10</v>
      </c>
      <c r="F7" s="22" t="s">
        <v>6</v>
      </c>
    </row>
    <row r="8" spans="1:7" s="12" customFormat="1" ht="28.8" x14ac:dyDescent="0.3">
      <c r="A8" s="34">
        <v>1</v>
      </c>
      <c r="B8" s="29" t="s">
        <v>89</v>
      </c>
      <c r="C8" s="30" t="s">
        <v>90</v>
      </c>
      <c r="D8" s="36" t="s">
        <v>91</v>
      </c>
      <c r="E8" s="31">
        <v>44320</v>
      </c>
      <c r="F8" s="44">
        <v>603655019</v>
      </c>
      <c r="G8" s="38"/>
    </row>
    <row r="9" spans="1:7" s="12" customFormat="1" ht="28.8" x14ac:dyDescent="0.3">
      <c r="A9" s="34">
        <v>2</v>
      </c>
      <c r="B9" s="39" t="s">
        <v>92</v>
      </c>
      <c r="C9" s="40" t="s">
        <v>93</v>
      </c>
      <c r="D9" s="41" t="s">
        <v>94</v>
      </c>
      <c r="E9" s="42">
        <v>44321</v>
      </c>
      <c r="F9" s="43">
        <v>90000000</v>
      </c>
      <c r="G9" s="38"/>
    </row>
    <row r="10" spans="1:7" s="12" customFormat="1" ht="28.8" x14ac:dyDescent="0.3">
      <c r="A10" s="34">
        <v>3</v>
      </c>
      <c r="B10" s="39" t="s">
        <v>95</v>
      </c>
      <c r="C10" s="40" t="s">
        <v>96</v>
      </c>
      <c r="D10" s="41" t="s">
        <v>97</v>
      </c>
      <c r="E10" s="42">
        <v>44321</v>
      </c>
      <c r="F10" s="43">
        <v>20999930</v>
      </c>
      <c r="G10" s="38"/>
    </row>
    <row r="11" spans="1:7" s="12" customFormat="1" ht="43.2" x14ac:dyDescent="0.3">
      <c r="A11" s="34">
        <v>4</v>
      </c>
      <c r="B11" s="39" t="s">
        <v>98</v>
      </c>
      <c r="C11" s="40" t="s">
        <v>99</v>
      </c>
      <c r="D11" s="41" t="s">
        <v>100</v>
      </c>
      <c r="E11" s="42">
        <v>44336</v>
      </c>
      <c r="F11" s="43">
        <v>39698400</v>
      </c>
      <c r="G11" s="38"/>
    </row>
    <row r="12" spans="1:7" s="12" customFormat="1" ht="43.2" x14ac:dyDescent="0.3">
      <c r="A12" s="34">
        <v>5</v>
      </c>
      <c r="B12" s="39" t="s">
        <v>101</v>
      </c>
      <c r="C12" s="40" t="s">
        <v>102</v>
      </c>
      <c r="D12" s="41" t="s">
        <v>103</v>
      </c>
      <c r="E12" s="42">
        <v>44342</v>
      </c>
      <c r="F12" s="43">
        <v>364377740</v>
      </c>
      <c r="G12" s="38"/>
    </row>
    <row r="13" spans="1:7" s="12" customFormat="1" ht="28.8" x14ac:dyDescent="0.3">
      <c r="A13" s="34">
        <v>6</v>
      </c>
      <c r="B13" s="39" t="s">
        <v>104</v>
      </c>
      <c r="C13" s="40" t="s">
        <v>105</v>
      </c>
      <c r="D13" s="41" t="s">
        <v>106</v>
      </c>
      <c r="E13" s="42">
        <v>44342</v>
      </c>
      <c r="F13" s="43">
        <v>684482327</v>
      </c>
      <c r="G13" s="38"/>
    </row>
    <row r="14" spans="1:7" s="12" customFormat="1" ht="15" thickBot="1" x14ac:dyDescent="0.35">
      <c r="A14" s="24"/>
      <c r="B14" s="25"/>
      <c r="C14" s="26"/>
      <c r="D14" s="27"/>
      <c r="E14" s="28"/>
      <c r="F14" s="33"/>
    </row>
    <row r="15" spans="1:7" ht="15" thickTop="1" x14ac:dyDescent="0.3"/>
    <row r="17" spans="1:6" x14ac:dyDescent="0.3">
      <c r="C17" s="13" t="s">
        <v>7</v>
      </c>
      <c r="D17" s="14">
        <f>+COUNT(A8:A14)</f>
        <v>6</v>
      </c>
    </row>
    <row r="19" spans="1:6" s="18" customFormat="1" x14ac:dyDescent="0.3">
      <c r="A19" s="4"/>
      <c r="B19" s="5"/>
      <c r="C19" s="13" t="s">
        <v>8</v>
      </c>
      <c r="D19" s="16">
        <f>SUM(F8:F14)</f>
        <v>1803213416</v>
      </c>
      <c r="F19" s="8"/>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2"/>
  <sheetViews>
    <sheetView topLeftCell="A8" zoomScale="70" zoomScaleNormal="70" workbookViewId="0">
      <selection activeCell="B14" sqref="B14"/>
    </sheetView>
  </sheetViews>
  <sheetFormatPr baseColWidth="10" defaultRowHeight="14.4" x14ac:dyDescent="0.3"/>
  <cols>
    <col min="1" max="1" width="6.6640625" style="4" customWidth="1"/>
    <col min="2" max="2" width="31.109375" style="5" bestFit="1" customWidth="1"/>
    <col min="3" max="3" width="97" style="15" customWidth="1"/>
    <col min="4" max="4" width="100" style="2" customWidth="1"/>
    <col min="5" max="5" width="23.109375" style="18" customWidth="1"/>
    <col min="6" max="6" width="23.6640625" style="8" customWidth="1"/>
    <col min="7" max="7" width="15.44140625" style="2" bestFit="1" customWidth="1"/>
    <col min="8" max="251" width="11.5546875" style="2"/>
    <col min="252" max="252" width="8.33203125" style="2" customWidth="1"/>
    <col min="253" max="253" width="22.33203125" style="2" customWidth="1"/>
    <col min="254" max="254" width="51.6640625" style="2" customWidth="1"/>
    <col min="255" max="255" width="67.6640625" style="2" customWidth="1"/>
    <col min="256" max="256" width="30.88671875" style="2" customWidth="1"/>
    <col min="257" max="257" width="27.44140625" style="2" customWidth="1"/>
    <col min="258" max="258" width="31.88671875" style="2" customWidth="1"/>
    <col min="259" max="259" width="0" style="2" hidden="1" customWidth="1"/>
    <col min="260" max="260" width="22.33203125" style="2" customWidth="1"/>
    <col min="261" max="261" width="15.44140625" style="2" bestFit="1" customWidth="1"/>
    <col min="262" max="507" width="11.5546875" style="2"/>
    <col min="508" max="508" width="8.33203125" style="2" customWidth="1"/>
    <col min="509" max="509" width="22.33203125" style="2" customWidth="1"/>
    <col min="510" max="510" width="51.6640625" style="2" customWidth="1"/>
    <col min="511" max="511" width="67.6640625" style="2" customWidth="1"/>
    <col min="512" max="512" width="30.88671875" style="2" customWidth="1"/>
    <col min="513" max="513" width="27.44140625" style="2" customWidth="1"/>
    <col min="514" max="514" width="31.88671875" style="2" customWidth="1"/>
    <col min="515" max="515" width="0" style="2" hidden="1" customWidth="1"/>
    <col min="516" max="516" width="22.33203125" style="2" customWidth="1"/>
    <col min="517" max="517" width="15.44140625" style="2" bestFit="1" customWidth="1"/>
    <col min="518" max="763" width="11.5546875" style="2"/>
    <col min="764" max="764" width="8.33203125" style="2" customWidth="1"/>
    <col min="765" max="765" width="22.33203125" style="2" customWidth="1"/>
    <col min="766" max="766" width="51.6640625" style="2" customWidth="1"/>
    <col min="767" max="767" width="67.6640625" style="2" customWidth="1"/>
    <col min="768" max="768" width="30.88671875" style="2" customWidth="1"/>
    <col min="769" max="769" width="27.44140625" style="2" customWidth="1"/>
    <col min="770" max="770" width="31.88671875" style="2" customWidth="1"/>
    <col min="771" max="771" width="0" style="2" hidden="1" customWidth="1"/>
    <col min="772" max="772" width="22.33203125" style="2" customWidth="1"/>
    <col min="773" max="773" width="15.44140625" style="2" bestFit="1" customWidth="1"/>
    <col min="774" max="1019" width="11.5546875" style="2"/>
    <col min="1020" max="1020" width="8.33203125" style="2" customWidth="1"/>
    <col min="1021" max="1021" width="22.33203125" style="2" customWidth="1"/>
    <col min="1022" max="1022" width="51.6640625" style="2" customWidth="1"/>
    <col min="1023" max="1023" width="67.6640625" style="2" customWidth="1"/>
    <col min="1024" max="1024" width="30.88671875" style="2" customWidth="1"/>
    <col min="1025" max="1025" width="27.44140625" style="2" customWidth="1"/>
    <col min="1026" max="1026" width="31.88671875" style="2" customWidth="1"/>
    <col min="1027" max="1027" width="0" style="2" hidden="1" customWidth="1"/>
    <col min="1028" max="1028" width="22.33203125" style="2" customWidth="1"/>
    <col min="1029" max="1029" width="15.44140625" style="2" bestFit="1" customWidth="1"/>
    <col min="1030" max="1275" width="11.5546875" style="2"/>
    <col min="1276" max="1276" width="8.33203125" style="2" customWidth="1"/>
    <col min="1277" max="1277" width="22.33203125" style="2" customWidth="1"/>
    <col min="1278" max="1278" width="51.6640625" style="2" customWidth="1"/>
    <col min="1279" max="1279" width="67.6640625" style="2" customWidth="1"/>
    <col min="1280" max="1280" width="30.88671875" style="2" customWidth="1"/>
    <col min="1281" max="1281" width="27.44140625" style="2" customWidth="1"/>
    <col min="1282" max="1282" width="31.88671875" style="2" customWidth="1"/>
    <col min="1283" max="1283" width="0" style="2" hidden="1" customWidth="1"/>
    <col min="1284" max="1284" width="22.33203125" style="2" customWidth="1"/>
    <col min="1285" max="1285" width="15.44140625" style="2" bestFit="1" customWidth="1"/>
    <col min="1286" max="1531" width="11.5546875" style="2"/>
    <col min="1532" max="1532" width="8.33203125" style="2" customWidth="1"/>
    <col min="1533" max="1533" width="22.33203125" style="2" customWidth="1"/>
    <col min="1534" max="1534" width="51.6640625" style="2" customWidth="1"/>
    <col min="1535" max="1535" width="67.6640625" style="2" customWidth="1"/>
    <col min="1536" max="1536" width="30.88671875" style="2" customWidth="1"/>
    <col min="1537" max="1537" width="27.44140625" style="2" customWidth="1"/>
    <col min="1538" max="1538" width="31.88671875" style="2" customWidth="1"/>
    <col min="1539" max="1539" width="0" style="2" hidden="1" customWidth="1"/>
    <col min="1540" max="1540" width="22.33203125" style="2" customWidth="1"/>
    <col min="1541" max="1541" width="15.44140625" style="2" bestFit="1" customWidth="1"/>
    <col min="1542" max="1787" width="11.5546875" style="2"/>
    <col min="1788" max="1788" width="8.33203125" style="2" customWidth="1"/>
    <col min="1789" max="1789" width="22.33203125" style="2" customWidth="1"/>
    <col min="1790" max="1790" width="51.6640625" style="2" customWidth="1"/>
    <col min="1791" max="1791" width="67.6640625" style="2" customWidth="1"/>
    <col min="1792" max="1792" width="30.88671875" style="2" customWidth="1"/>
    <col min="1793" max="1793" width="27.44140625" style="2" customWidth="1"/>
    <col min="1794" max="1794" width="31.88671875" style="2" customWidth="1"/>
    <col min="1795" max="1795" width="0" style="2" hidden="1" customWidth="1"/>
    <col min="1796" max="1796" width="22.33203125" style="2" customWidth="1"/>
    <col min="1797" max="1797" width="15.44140625" style="2" bestFit="1" customWidth="1"/>
    <col min="1798" max="2043" width="11.5546875" style="2"/>
    <col min="2044" max="2044" width="8.33203125" style="2" customWidth="1"/>
    <col min="2045" max="2045" width="22.33203125" style="2" customWidth="1"/>
    <col min="2046" max="2046" width="51.6640625" style="2" customWidth="1"/>
    <col min="2047" max="2047" width="67.6640625" style="2" customWidth="1"/>
    <col min="2048" max="2048" width="30.88671875" style="2" customWidth="1"/>
    <col min="2049" max="2049" width="27.44140625" style="2" customWidth="1"/>
    <col min="2050" max="2050" width="31.88671875" style="2" customWidth="1"/>
    <col min="2051" max="2051" width="0" style="2" hidden="1" customWidth="1"/>
    <col min="2052" max="2052" width="22.33203125" style="2" customWidth="1"/>
    <col min="2053" max="2053" width="15.44140625" style="2" bestFit="1" customWidth="1"/>
    <col min="2054" max="2299" width="11.5546875" style="2"/>
    <col min="2300" max="2300" width="8.33203125" style="2" customWidth="1"/>
    <col min="2301" max="2301" width="22.33203125" style="2" customWidth="1"/>
    <col min="2302" max="2302" width="51.6640625" style="2" customWidth="1"/>
    <col min="2303" max="2303" width="67.6640625" style="2" customWidth="1"/>
    <col min="2304" max="2304" width="30.88671875" style="2" customWidth="1"/>
    <col min="2305" max="2305" width="27.44140625" style="2" customWidth="1"/>
    <col min="2306" max="2306" width="31.88671875" style="2" customWidth="1"/>
    <col min="2307" max="2307" width="0" style="2" hidden="1" customWidth="1"/>
    <col min="2308" max="2308" width="22.33203125" style="2" customWidth="1"/>
    <col min="2309" max="2309" width="15.44140625" style="2" bestFit="1" customWidth="1"/>
    <col min="2310" max="2555" width="11.5546875" style="2"/>
    <col min="2556" max="2556" width="8.33203125" style="2" customWidth="1"/>
    <col min="2557" max="2557" width="22.33203125" style="2" customWidth="1"/>
    <col min="2558" max="2558" width="51.6640625" style="2" customWidth="1"/>
    <col min="2559" max="2559" width="67.6640625" style="2" customWidth="1"/>
    <col min="2560" max="2560" width="30.88671875" style="2" customWidth="1"/>
    <col min="2561" max="2561" width="27.44140625" style="2" customWidth="1"/>
    <col min="2562" max="2562" width="31.88671875" style="2" customWidth="1"/>
    <col min="2563" max="2563" width="0" style="2" hidden="1" customWidth="1"/>
    <col min="2564" max="2564" width="22.33203125" style="2" customWidth="1"/>
    <col min="2565" max="2565" width="15.44140625" style="2" bestFit="1" customWidth="1"/>
    <col min="2566" max="2811" width="11.5546875" style="2"/>
    <col min="2812" max="2812" width="8.33203125" style="2" customWidth="1"/>
    <col min="2813" max="2813" width="22.33203125" style="2" customWidth="1"/>
    <col min="2814" max="2814" width="51.6640625" style="2" customWidth="1"/>
    <col min="2815" max="2815" width="67.6640625" style="2" customWidth="1"/>
    <col min="2816" max="2816" width="30.88671875" style="2" customWidth="1"/>
    <col min="2817" max="2817" width="27.44140625" style="2" customWidth="1"/>
    <col min="2818" max="2818" width="31.88671875" style="2" customWidth="1"/>
    <col min="2819" max="2819" width="0" style="2" hidden="1" customWidth="1"/>
    <col min="2820" max="2820" width="22.33203125" style="2" customWidth="1"/>
    <col min="2821" max="2821" width="15.44140625" style="2" bestFit="1" customWidth="1"/>
    <col min="2822" max="3067" width="11.5546875" style="2"/>
    <col min="3068" max="3068" width="8.33203125" style="2" customWidth="1"/>
    <col min="3069" max="3069" width="22.33203125" style="2" customWidth="1"/>
    <col min="3070" max="3070" width="51.6640625" style="2" customWidth="1"/>
    <col min="3071" max="3071" width="67.6640625" style="2" customWidth="1"/>
    <col min="3072" max="3072" width="30.88671875" style="2" customWidth="1"/>
    <col min="3073" max="3073" width="27.44140625" style="2" customWidth="1"/>
    <col min="3074" max="3074" width="31.88671875" style="2" customWidth="1"/>
    <col min="3075" max="3075" width="0" style="2" hidden="1" customWidth="1"/>
    <col min="3076" max="3076" width="22.33203125" style="2" customWidth="1"/>
    <col min="3077" max="3077" width="15.44140625" style="2" bestFit="1" customWidth="1"/>
    <col min="3078" max="3323" width="11.5546875" style="2"/>
    <col min="3324" max="3324" width="8.33203125" style="2" customWidth="1"/>
    <col min="3325" max="3325" width="22.33203125" style="2" customWidth="1"/>
    <col min="3326" max="3326" width="51.6640625" style="2" customWidth="1"/>
    <col min="3327" max="3327" width="67.6640625" style="2" customWidth="1"/>
    <col min="3328" max="3328" width="30.88671875" style="2" customWidth="1"/>
    <col min="3329" max="3329" width="27.44140625" style="2" customWidth="1"/>
    <col min="3330" max="3330" width="31.88671875" style="2" customWidth="1"/>
    <col min="3331" max="3331" width="0" style="2" hidden="1" customWidth="1"/>
    <col min="3332" max="3332" width="22.33203125" style="2" customWidth="1"/>
    <col min="3333" max="3333" width="15.44140625" style="2" bestFit="1" customWidth="1"/>
    <col min="3334" max="3579" width="11.5546875" style="2"/>
    <col min="3580" max="3580" width="8.33203125" style="2" customWidth="1"/>
    <col min="3581" max="3581" width="22.33203125" style="2" customWidth="1"/>
    <col min="3582" max="3582" width="51.6640625" style="2" customWidth="1"/>
    <col min="3583" max="3583" width="67.6640625" style="2" customWidth="1"/>
    <col min="3584" max="3584" width="30.88671875" style="2" customWidth="1"/>
    <col min="3585" max="3585" width="27.44140625" style="2" customWidth="1"/>
    <col min="3586" max="3586" width="31.88671875" style="2" customWidth="1"/>
    <col min="3587" max="3587" width="0" style="2" hidden="1" customWidth="1"/>
    <col min="3588" max="3588" width="22.33203125" style="2" customWidth="1"/>
    <col min="3589" max="3589" width="15.44140625" style="2" bestFit="1" customWidth="1"/>
    <col min="3590" max="3835" width="11.5546875" style="2"/>
    <col min="3836" max="3836" width="8.33203125" style="2" customWidth="1"/>
    <col min="3837" max="3837" width="22.33203125" style="2" customWidth="1"/>
    <col min="3838" max="3838" width="51.6640625" style="2" customWidth="1"/>
    <col min="3839" max="3839" width="67.6640625" style="2" customWidth="1"/>
    <col min="3840" max="3840" width="30.88671875" style="2" customWidth="1"/>
    <col min="3841" max="3841" width="27.44140625" style="2" customWidth="1"/>
    <col min="3842" max="3842" width="31.88671875" style="2" customWidth="1"/>
    <col min="3843" max="3843" width="0" style="2" hidden="1" customWidth="1"/>
    <col min="3844" max="3844" width="22.33203125" style="2" customWidth="1"/>
    <col min="3845" max="3845" width="15.44140625" style="2" bestFit="1" customWidth="1"/>
    <col min="3846" max="4091" width="11.5546875" style="2"/>
    <col min="4092" max="4092" width="8.33203125" style="2" customWidth="1"/>
    <col min="4093" max="4093" width="22.33203125" style="2" customWidth="1"/>
    <col min="4094" max="4094" width="51.6640625" style="2" customWidth="1"/>
    <col min="4095" max="4095" width="67.6640625" style="2" customWidth="1"/>
    <col min="4096" max="4096" width="30.88671875" style="2" customWidth="1"/>
    <col min="4097" max="4097" width="27.44140625" style="2" customWidth="1"/>
    <col min="4098" max="4098" width="31.88671875" style="2" customWidth="1"/>
    <col min="4099" max="4099" width="0" style="2" hidden="1" customWidth="1"/>
    <col min="4100" max="4100" width="22.33203125" style="2" customWidth="1"/>
    <col min="4101" max="4101" width="15.44140625" style="2" bestFit="1" customWidth="1"/>
    <col min="4102" max="4347" width="11.5546875" style="2"/>
    <col min="4348" max="4348" width="8.33203125" style="2" customWidth="1"/>
    <col min="4349" max="4349" width="22.33203125" style="2" customWidth="1"/>
    <col min="4350" max="4350" width="51.6640625" style="2" customWidth="1"/>
    <col min="4351" max="4351" width="67.6640625" style="2" customWidth="1"/>
    <col min="4352" max="4352" width="30.88671875" style="2" customWidth="1"/>
    <col min="4353" max="4353" width="27.44140625" style="2" customWidth="1"/>
    <col min="4354" max="4354" width="31.88671875" style="2" customWidth="1"/>
    <col min="4355" max="4355" width="0" style="2" hidden="1" customWidth="1"/>
    <col min="4356" max="4356" width="22.33203125" style="2" customWidth="1"/>
    <col min="4357" max="4357" width="15.44140625" style="2" bestFit="1" customWidth="1"/>
    <col min="4358" max="4603" width="11.5546875" style="2"/>
    <col min="4604" max="4604" width="8.33203125" style="2" customWidth="1"/>
    <col min="4605" max="4605" width="22.33203125" style="2" customWidth="1"/>
    <col min="4606" max="4606" width="51.6640625" style="2" customWidth="1"/>
    <col min="4607" max="4607" width="67.6640625" style="2" customWidth="1"/>
    <col min="4608" max="4608" width="30.88671875" style="2" customWidth="1"/>
    <col min="4609" max="4609" width="27.44140625" style="2" customWidth="1"/>
    <col min="4610" max="4610" width="31.88671875" style="2" customWidth="1"/>
    <col min="4611" max="4611" width="0" style="2" hidden="1" customWidth="1"/>
    <col min="4612" max="4612" width="22.33203125" style="2" customWidth="1"/>
    <col min="4613" max="4613" width="15.44140625" style="2" bestFit="1" customWidth="1"/>
    <col min="4614" max="4859" width="11.5546875" style="2"/>
    <col min="4860" max="4860" width="8.33203125" style="2" customWidth="1"/>
    <col min="4861" max="4861" width="22.33203125" style="2" customWidth="1"/>
    <col min="4862" max="4862" width="51.6640625" style="2" customWidth="1"/>
    <col min="4863" max="4863" width="67.6640625" style="2" customWidth="1"/>
    <col min="4864" max="4864" width="30.88671875" style="2" customWidth="1"/>
    <col min="4865" max="4865" width="27.44140625" style="2" customWidth="1"/>
    <col min="4866" max="4866" width="31.88671875" style="2" customWidth="1"/>
    <col min="4867" max="4867" width="0" style="2" hidden="1" customWidth="1"/>
    <col min="4868" max="4868" width="22.33203125" style="2" customWidth="1"/>
    <col min="4869" max="4869" width="15.44140625" style="2" bestFit="1" customWidth="1"/>
    <col min="4870" max="5115" width="11.5546875" style="2"/>
    <col min="5116" max="5116" width="8.33203125" style="2" customWidth="1"/>
    <col min="5117" max="5117" width="22.33203125" style="2" customWidth="1"/>
    <col min="5118" max="5118" width="51.6640625" style="2" customWidth="1"/>
    <col min="5119" max="5119" width="67.6640625" style="2" customWidth="1"/>
    <col min="5120" max="5120" width="30.88671875" style="2" customWidth="1"/>
    <col min="5121" max="5121" width="27.44140625" style="2" customWidth="1"/>
    <col min="5122" max="5122" width="31.88671875" style="2" customWidth="1"/>
    <col min="5123" max="5123" width="0" style="2" hidden="1" customWidth="1"/>
    <col min="5124" max="5124" width="22.33203125" style="2" customWidth="1"/>
    <col min="5125" max="5125" width="15.44140625" style="2" bestFit="1" customWidth="1"/>
    <col min="5126" max="5371" width="11.5546875" style="2"/>
    <col min="5372" max="5372" width="8.33203125" style="2" customWidth="1"/>
    <col min="5373" max="5373" width="22.33203125" style="2" customWidth="1"/>
    <col min="5374" max="5374" width="51.6640625" style="2" customWidth="1"/>
    <col min="5375" max="5375" width="67.6640625" style="2" customWidth="1"/>
    <col min="5376" max="5376" width="30.88671875" style="2" customWidth="1"/>
    <col min="5377" max="5377" width="27.44140625" style="2" customWidth="1"/>
    <col min="5378" max="5378" width="31.88671875" style="2" customWidth="1"/>
    <col min="5379" max="5379" width="0" style="2" hidden="1" customWidth="1"/>
    <col min="5380" max="5380" width="22.33203125" style="2" customWidth="1"/>
    <col min="5381" max="5381" width="15.44140625" style="2" bestFit="1" customWidth="1"/>
    <col min="5382" max="5627" width="11.5546875" style="2"/>
    <col min="5628" max="5628" width="8.33203125" style="2" customWidth="1"/>
    <col min="5629" max="5629" width="22.33203125" style="2" customWidth="1"/>
    <col min="5630" max="5630" width="51.6640625" style="2" customWidth="1"/>
    <col min="5631" max="5631" width="67.6640625" style="2" customWidth="1"/>
    <col min="5632" max="5632" width="30.88671875" style="2" customWidth="1"/>
    <col min="5633" max="5633" width="27.44140625" style="2" customWidth="1"/>
    <col min="5634" max="5634" width="31.88671875" style="2" customWidth="1"/>
    <col min="5635" max="5635" width="0" style="2" hidden="1" customWidth="1"/>
    <col min="5636" max="5636" width="22.33203125" style="2" customWidth="1"/>
    <col min="5637" max="5637" width="15.44140625" style="2" bestFit="1" customWidth="1"/>
    <col min="5638" max="5883" width="11.5546875" style="2"/>
    <col min="5884" max="5884" width="8.33203125" style="2" customWidth="1"/>
    <col min="5885" max="5885" width="22.33203125" style="2" customWidth="1"/>
    <col min="5886" max="5886" width="51.6640625" style="2" customWidth="1"/>
    <col min="5887" max="5887" width="67.6640625" style="2" customWidth="1"/>
    <col min="5888" max="5888" width="30.88671875" style="2" customWidth="1"/>
    <col min="5889" max="5889" width="27.44140625" style="2" customWidth="1"/>
    <col min="5890" max="5890" width="31.88671875" style="2" customWidth="1"/>
    <col min="5891" max="5891" width="0" style="2" hidden="1" customWidth="1"/>
    <col min="5892" max="5892" width="22.33203125" style="2" customWidth="1"/>
    <col min="5893" max="5893" width="15.44140625" style="2" bestFit="1" customWidth="1"/>
    <col min="5894" max="6139" width="11.5546875" style="2"/>
    <col min="6140" max="6140" width="8.33203125" style="2" customWidth="1"/>
    <col min="6141" max="6141" width="22.33203125" style="2" customWidth="1"/>
    <col min="6142" max="6142" width="51.6640625" style="2" customWidth="1"/>
    <col min="6143" max="6143" width="67.6640625" style="2" customWidth="1"/>
    <col min="6144" max="6144" width="30.88671875" style="2" customWidth="1"/>
    <col min="6145" max="6145" width="27.44140625" style="2" customWidth="1"/>
    <col min="6146" max="6146" width="31.88671875" style="2" customWidth="1"/>
    <col min="6147" max="6147" width="0" style="2" hidden="1" customWidth="1"/>
    <col min="6148" max="6148" width="22.33203125" style="2" customWidth="1"/>
    <col min="6149" max="6149" width="15.44140625" style="2" bestFit="1" customWidth="1"/>
    <col min="6150" max="6395" width="11.5546875" style="2"/>
    <col min="6396" max="6396" width="8.33203125" style="2" customWidth="1"/>
    <col min="6397" max="6397" width="22.33203125" style="2" customWidth="1"/>
    <col min="6398" max="6398" width="51.6640625" style="2" customWidth="1"/>
    <col min="6399" max="6399" width="67.6640625" style="2" customWidth="1"/>
    <col min="6400" max="6400" width="30.88671875" style="2" customWidth="1"/>
    <col min="6401" max="6401" width="27.44140625" style="2" customWidth="1"/>
    <col min="6402" max="6402" width="31.88671875" style="2" customWidth="1"/>
    <col min="6403" max="6403" width="0" style="2" hidden="1" customWidth="1"/>
    <col min="6404" max="6404" width="22.33203125" style="2" customWidth="1"/>
    <col min="6405" max="6405" width="15.44140625" style="2" bestFit="1" customWidth="1"/>
    <col min="6406" max="6651" width="11.5546875" style="2"/>
    <col min="6652" max="6652" width="8.33203125" style="2" customWidth="1"/>
    <col min="6653" max="6653" width="22.33203125" style="2" customWidth="1"/>
    <col min="6654" max="6654" width="51.6640625" style="2" customWidth="1"/>
    <col min="6655" max="6655" width="67.6640625" style="2" customWidth="1"/>
    <col min="6656" max="6656" width="30.88671875" style="2" customWidth="1"/>
    <col min="6657" max="6657" width="27.44140625" style="2" customWidth="1"/>
    <col min="6658" max="6658" width="31.88671875" style="2" customWidth="1"/>
    <col min="6659" max="6659" width="0" style="2" hidden="1" customWidth="1"/>
    <col min="6660" max="6660" width="22.33203125" style="2" customWidth="1"/>
    <col min="6661" max="6661" width="15.44140625" style="2" bestFit="1" customWidth="1"/>
    <col min="6662" max="6907" width="11.5546875" style="2"/>
    <col min="6908" max="6908" width="8.33203125" style="2" customWidth="1"/>
    <col min="6909" max="6909" width="22.33203125" style="2" customWidth="1"/>
    <col min="6910" max="6910" width="51.6640625" style="2" customWidth="1"/>
    <col min="6911" max="6911" width="67.6640625" style="2" customWidth="1"/>
    <col min="6912" max="6912" width="30.88671875" style="2" customWidth="1"/>
    <col min="6913" max="6913" width="27.44140625" style="2" customWidth="1"/>
    <col min="6914" max="6914" width="31.88671875" style="2" customWidth="1"/>
    <col min="6915" max="6915" width="0" style="2" hidden="1" customWidth="1"/>
    <col min="6916" max="6916" width="22.33203125" style="2" customWidth="1"/>
    <col min="6917" max="6917" width="15.44140625" style="2" bestFit="1" customWidth="1"/>
    <col min="6918" max="7163" width="11.5546875" style="2"/>
    <col min="7164" max="7164" width="8.33203125" style="2" customWidth="1"/>
    <col min="7165" max="7165" width="22.33203125" style="2" customWidth="1"/>
    <col min="7166" max="7166" width="51.6640625" style="2" customWidth="1"/>
    <col min="7167" max="7167" width="67.6640625" style="2" customWidth="1"/>
    <col min="7168" max="7168" width="30.88671875" style="2" customWidth="1"/>
    <col min="7169" max="7169" width="27.44140625" style="2" customWidth="1"/>
    <col min="7170" max="7170" width="31.88671875" style="2" customWidth="1"/>
    <col min="7171" max="7171" width="0" style="2" hidden="1" customWidth="1"/>
    <col min="7172" max="7172" width="22.33203125" style="2" customWidth="1"/>
    <col min="7173" max="7173" width="15.44140625" style="2" bestFit="1" customWidth="1"/>
    <col min="7174" max="7419" width="11.5546875" style="2"/>
    <col min="7420" max="7420" width="8.33203125" style="2" customWidth="1"/>
    <col min="7421" max="7421" width="22.33203125" style="2" customWidth="1"/>
    <col min="7422" max="7422" width="51.6640625" style="2" customWidth="1"/>
    <col min="7423" max="7423" width="67.6640625" style="2" customWidth="1"/>
    <col min="7424" max="7424" width="30.88671875" style="2" customWidth="1"/>
    <col min="7425" max="7425" width="27.44140625" style="2" customWidth="1"/>
    <col min="7426" max="7426" width="31.88671875" style="2" customWidth="1"/>
    <col min="7427" max="7427" width="0" style="2" hidden="1" customWidth="1"/>
    <col min="7428" max="7428" width="22.33203125" style="2" customWidth="1"/>
    <col min="7429" max="7429" width="15.44140625" style="2" bestFit="1" customWidth="1"/>
    <col min="7430" max="7675" width="11.5546875" style="2"/>
    <col min="7676" max="7676" width="8.33203125" style="2" customWidth="1"/>
    <col min="7677" max="7677" width="22.33203125" style="2" customWidth="1"/>
    <col min="7678" max="7678" width="51.6640625" style="2" customWidth="1"/>
    <col min="7679" max="7679" width="67.6640625" style="2" customWidth="1"/>
    <col min="7680" max="7680" width="30.88671875" style="2" customWidth="1"/>
    <col min="7681" max="7681" width="27.44140625" style="2" customWidth="1"/>
    <col min="7682" max="7682" width="31.88671875" style="2" customWidth="1"/>
    <col min="7683" max="7683" width="0" style="2" hidden="1" customWidth="1"/>
    <col min="7684" max="7684" width="22.33203125" style="2" customWidth="1"/>
    <col min="7685" max="7685" width="15.44140625" style="2" bestFit="1" customWidth="1"/>
    <col min="7686" max="7931" width="11.5546875" style="2"/>
    <col min="7932" max="7932" width="8.33203125" style="2" customWidth="1"/>
    <col min="7933" max="7933" width="22.33203125" style="2" customWidth="1"/>
    <col min="7934" max="7934" width="51.6640625" style="2" customWidth="1"/>
    <col min="7935" max="7935" width="67.6640625" style="2" customWidth="1"/>
    <col min="7936" max="7936" width="30.88671875" style="2" customWidth="1"/>
    <col min="7937" max="7937" width="27.44140625" style="2" customWidth="1"/>
    <col min="7938" max="7938" width="31.88671875" style="2" customWidth="1"/>
    <col min="7939" max="7939" width="0" style="2" hidden="1" customWidth="1"/>
    <col min="7940" max="7940" width="22.33203125" style="2" customWidth="1"/>
    <col min="7941" max="7941" width="15.44140625" style="2" bestFit="1" customWidth="1"/>
    <col min="7942" max="8187" width="11.5546875" style="2"/>
    <col min="8188" max="8188" width="8.33203125" style="2" customWidth="1"/>
    <col min="8189" max="8189" width="22.33203125" style="2" customWidth="1"/>
    <col min="8190" max="8190" width="51.6640625" style="2" customWidth="1"/>
    <col min="8191" max="8191" width="67.6640625" style="2" customWidth="1"/>
    <col min="8192" max="8192" width="30.88671875" style="2" customWidth="1"/>
    <col min="8193" max="8193" width="27.44140625" style="2" customWidth="1"/>
    <col min="8194" max="8194" width="31.88671875" style="2" customWidth="1"/>
    <col min="8195" max="8195" width="0" style="2" hidden="1" customWidth="1"/>
    <col min="8196" max="8196" width="22.33203125" style="2" customWidth="1"/>
    <col min="8197" max="8197" width="15.44140625" style="2" bestFit="1" customWidth="1"/>
    <col min="8198" max="8443" width="11.5546875" style="2"/>
    <col min="8444" max="8444" width="8.33203125" style="2" customWidth="1"/>
    <col min="8445" max="8445" width="22.33203125" style="2" customWidth="1"/>
    <col min="8446" max="8446" width="51.6640625" style="2" customWidth="1"/>
    <col min="8447" max="8447" width="67.6640625" style="2" customWidth="1"/>
    <col min="8448" max="8448" width="30.88671875" style="2" customWidth="1"/>
    <col min="8449" max="8449" width="27.44140625" style="2" customWidth="1"/>
    <col min="8450" max="8450" width="31.88671875" style="2" customWidth="1"/>
    <col min="8451" max="8451" width="0" style="2" hidden="1" customWidth="1"/>
    <col min="8452" max="8452" width="22.33203125" style="2" customWidth="1"/>
    <col min="8453" max="8453" width="15.44140625" style="2" bestFit="1" customWidth="1"/>
    <col min="8454" max="8699" width="11.5546875" style="2"/>
    <col min="8700" max="8700" width="8.33203125" style="2" customWidth="1"/>
    <col min="8701" max="8701" width="22.33203125" style="2" customWidth="1"/>
    <col min="8702" max="8702" width="51.6640625" style="2" customWidth="1"/>
    <col min="8703" max="8703" width="67.6640625" style="2" customWidth="1"/>
    <col min="8704" max="8704" width="30.88671875" style="2" customWidth="1"/>
    <col min="8705" max="8705" width="27.44140625" style="2" customWidth="1"/>
    <col min="8706" max="8706" width="31.88671875" style="2" customWidth="1"/>
    <col min="8707" max="8707" width="0" style="2" hidden="1" customWidth="1"/>
    <col min="8708" max="8708" width="22.33203125" style="2" customWidth="1"/>
    <col min="8709" max="8709" width="15.44140625" style="2" bestFit="1" customWidth="1"/>
    <col min="8710" max="8955" width="11.5546875" style="2"/>
    <col min="8956" max="8956" width="8.33203125" style="2" customWidth="1"/>
    <col min="8957" max="8957" width="22.33203125" style="2" customWidth="1"/>
    <col min="8958" max="8958" width="51.6640625" style="2" customWidth="1"/>
    <col min="8959" max="8959" width="67.6640625" style="2" customWidth="1"/>
    <col min="8960" max="8960" width="30.88671875" style="2" customWidth="1"/>
    <col min="8961" max="8961" width="27.44140625" style="2" customWidth="1"/>
    <col min="8962" max="8962" width="31.88671875" style="2" customWidth="1"/>
    <col min="8963" max="8963" width="0" style="2" hidden="1" customWidth="1"/>
    <col min="8964" max="8964" width="22.33203125" style="2" customWidth="1"/>
    <col min="8965" max="8965" width="15.44140625" style="2" bestFit="1" customWidth="1"/>
    <col min="8966" max="9211" width="11.5546875" style="2"/>
    <col min="9212" max="9212" width="8.33203125" style="2" customWidth="1"/>
    <col min="9213" max="9213" width="22.33203125" style="2" customWidth="1"/>
    <col min="9214" max="9214" width="51.6640625" style="2" customWidth="1"/>
    <col min="9215" max="9215" width="67.6640625" style="2" customWidth="1"/>
    <col min="9216" max="9216" width="30.88671875" style="2" customWidth="1"/>
    <col min="9217" max="9217" width="27.44140625" style="2" customWidth="1"/>
    <col min="9218" max="9218" width="31.88671875" style="2" customWidth="1"/>
    <col min="9219" max="9219" width="0" style="2" hidden="1" customWidth="1"/>
    <col min="9220" max="9220" width="22.33203125" style="2" customWidth="1"/>
    <col min="9221" max="9221" width="15.44140625" style="2" bestFit="1" customWidth="1"/>
    <col min="9222" max="9467" width="11.5546875" style="2"/>
    <col min="9468" max="9468" width="8.33203125" style="2" customWidth="1"/>
    <col min="9469" max="9469" width="22.33203125" style="2" customWidth="1"/>
    <col min="9470" max="9470" width="51.6640625" style="2" customWidth="1"/>
    <col min="9471" max="9471" width="67.6640625" style="2" customWidth="1"/>
    <col min="9472" max="9472" width="30.88671875" style="2" customWidth="1"/>
    <col min="9473" max="9473" width="27.44140625" style="2" customWidth="1"/>
    <col min="9474" max="9474" width="31.88671875" style="2" customWidth="1"/>
    <col min="9475" max="9475" width="0" style="2" hidden="1" customWidth="1"/>
    <col min="9476" max="9476" width="22.33203125" style="2" customWidth="1"/>
    <col min="9477" max="9477" width="15.44140625" style="2" bestFit="1" customWidth="1"/>
    <col min="9478" max="9723" width="11.5546875" style="2"/>
    <col min="9724" max="9724" width="8.33203125" style="2" customWidth="1"/>
    <col min="9725" max="9725" width="22.33203125" style="2" customWidth="1"/>
    <col min="9726" max="9726" width="51.6640625" style="2" customWidth="1"/>
    <col min="9727" max="9727" width="67.6640625" style="2" customWidth="1"/>
    <col min="9728" max="9728" width="30.88671875" style="2" customWidth="1"/>
    <col min="9729" max="9729" width="27.44140625" style="2" customWidth="1"/>
    <col min="9730" max="9730" width="31.88671875" style="2" customWidth="1"/>
    <col min="9731" max="9731" width="0" style="2" hidden="1" customWidth="1"/>
    <col min="9732" max="9732" width="22.33203125" style="2" customWidth="1"/>
    <col min="9733" max="9733" width="15.44140625" style="2" bestFit="1" customWidth="1"/>
    <col min="9734" max="9979" width="11.5546875" style="2"/>
    <col min="9980" max="9980" width="8.33203125" style="2" customWidth="1"/>
    <col min="9981" max="9981" width="22.33203125" style="2" customWidth="1"/>
    <col min="9982" max="9982" width="51.6640625" style="2" customWidth="1"/>
    <col min="9983" max="9983" width="67.6640625" style="2" customWidth="1"/>
    <col min="9984" max="9984" width="30.88671875" style="2" customWidth="1"/>
    <col min="9985" max="9985" width="27.44140625" style="2" customWidth="1"/>
    <col min="9986" max="9986" width="31.88671875" style="2" customWidth="1"/>
    <col min="9987" max="9987" width="0" style="2" hidden="1" customWidth="1"/>
    <col min="9988" max="9988" width="22.33203125" style="2" customWidth="1"/>
    <col min="9989" max="9989" width="15.44140625" style="2" bestFit="1" customWidth="1"/>
    <col min="9990" max="10235" width="11.5546875" style="2"/>
    <col min="10236" max="10236" width="8.33203125" style="2" customWidth="1"/>
    <col min="10237" max="10237" width="22.33203125" style="2" customWidth="1"/>
    <col min="10238" max="10238" width="51.6640625" style="2" customWidth="1"/>
    <col min="10239" max="10239" width="67.6640625" style="2" customWidth="1"/>
    <col min="10240" max="10240" width="30.88671875" style="2" customWidth="1"/>
    <col min="10241" max="10241" width="27.44140625" style="2" customWidth="1"/>
    <col min="10242" max="10242" width="31.88671875" style="2" customWidth="1"/>
    <col min="10243" max="10243" width="0" style="2" hidden="1" customWidth="1"/>
    <col min="10244" max="10244" width="22.33203125" style="2" customWidth="1"/>
    <col min="10245" max="10245" width="15.44140625" style="2" bestFit="1" customWidth="1"/>
    <col min="10246" max="10491" width="11.5546875" style="2"/>
    <col min="10492" max="10492" width="8.33203125" style="2" customWidth="1"/>
    <col min="10493" max="10493" width="22.33203125" style="2" customWidth="1"/>
    <col min="10494" max="10494" width="51.6640625" style="2" customWidth="1"/>
    <col min="10495" max="10495" width="67.6640625" style="2" customWidth="1"/>
    <col min="10496" max="10496" width="30.88671875" style="2" customWidth="1"/>
    <col min="10497" max="10497" width="27.44140625" style="2" customWidth="1"/>
    <col min="10498" max="10498" width="31.88671875" style="2" customWidth="1"/>
    <col min="10499" max="10499" width="0" style="2" hidden="1" customWidth="1"/>
    <col min="10500" max="10500" width="22.33203125" style="2" customWidth="1"/>
    <col min="10501" max="10501" width="15.44140625" style="2" bestFit="1" customWidth="1"/>
    <col min="10502" max="10747" width="11.5546875" style="2"/>
    <col min="10748" max="10748" width="8.33203125" style="2" customWidth="1"/>
    <col min="10749" max="10749" width="22.33203125" style="2" customWidth="1"/>
    <col min="10750" max="10750" width="51.6640625" style="2" customWidth="1"/>
    <col min="10751" max="10751" width="67.6640625" style="2" customWidth="1"/>
    <col min="10752" max="10752" width="30.88671875" style="2" customWidth="1"/>
    <col min="10753" max="10753" width="27.44140625" style="2" customWidth="1"/>
    <col min="10754" max="10754" width="31.88671875" style="2" customWidth="1"/>
    <col min="10755" max="10755" width="0" style="2" hidden="1" customWidth="1"/>
    <col min="10756" max="10756" width="22.33203125" style="2" customWidth="1"/>
    <col min="10757" max="10757" width="15.44140625" style="2" bestFit="1" customWidth="1"/>
    <col min="10758" max="11003" width="11.5546875" style="2"/>
    <col min="11004" max="11004" width="8.33203125" style="2" customWidth="1"/>
    <col min="11005" max="11005" width="22.33203125" style="2" customWidth="1"/>
    <col min="11006" max="11006" width="51.6640625" style="2" customWidth="1"/>
    <col min="11007" max="11007" width="67.6640625" style="2" customWidth="1"/>
    <col min="11008" max="11008" width="30.88671875" style="2" customWidth="1"/>
    <col min="11009" max="11009" width="27.44140625" style="2" customWidth="1"/>
    <col min="11010" max="11010" width="31.88671875" style="2" customWidth="1"/>
    <col min="11011" max="11011" width="0" style="2" hidden="1" customWidth="1"/>
    <col min="11012" max="11012" width="22.33203125" style="2" customWidth="1"/>
    <col min="11013" max="11013" width="15.44140625" style="2" bestFit="1" customWidth="1"/>
    <col min="11014" max="11259" width="11.5546875" style="2"/>
    <col min="11260" max="11260" width="8.33203125" style="2" customWidth="1"/>
    <col min="11261" max="11261" width="22.33203125" style="2" customWidth="1"/>
    <col min="11262" max="11262" width="51.6640625" style="2" customWidth="1"/>
    <col min="11263" max="11263" width="67.6640625" style="2" customWidth="1"/>
    <col min="11264" max="11264" width="30.88671875" style="2" customWidth="1"/>
    <col min="11265" max="11265" width="27.44140625" style="2" customWidth="1"/>
    <col min="11266" max="11266" width="31.88671875" style="2" customWidth="1"/>
    <col min="11267" max="11267" width="0" style="2" hidden="1" customWidth="1"/>
    <col min="11268" max="11268" width="22.33203125" style="2" customWidth="1"/>
    <col min="11269" max="11269" width="15.44140625" style="2" bestFit="1" customWidth="1"/>
    <col min="11270" max="11515" width="11.5546875" style="2"/>
    <col min="11516" max="11516" width="8.33203125" style="2" customWidth="1"/>
    <col min="11517" max="11517" width="22.33203125" style="2" customWidth="1"/>
    <col min="11518" max="11518" width="51.6640625" style="2" customWidth="1"/>
    <col min="11519" max="11519" width="67.6640625" style="2" customWidth="1"/>
    <col min="11520" max="11520" width="30.88671875" style="2" customWidth="1"/>
    <col min="11521" max="11521" width="27.44140625" style="2" customWidth="1"/>
    <col min="11522" max="11522" width="31.88671875" style="2" customWidth="1"/>
    <col min="11523" max="11523" width="0" style="2" hidden="1" customWidth="1"/>
    <col min="11524" max="11524" width="22.33203125" style="2" customWidth="1"/>
    <col min="11525" max="11525" width="15.44140625" style="2" bestFit="1" customWidth="1"/>
    <col min="11526" max="11771" width="11.5546875" style="2"/>
    <col min="11772" max="11772" width="8.33203125" style="2" customWidth="1"/>
    <col min="11773" max="11773" width="22.33203125" style="2" customWidth="1"/>
    <col min="11774" max="11774" width="51.6640625" style="2" customWidth="1"/>
    <col min="11775" max="11775" width="67.6640625" style="2" customWidth="1"/>
    <col min="11776" max="11776" width="30.88671875" style="2" customWidth="1"/>
    <col min="11777" max="11777" width="27.44140625" style="2" customWidth="1"/>
    <col min="11778" max="11778" width="31.88671875" style="2" customWidth="1"/>
    <col min="11779" max="11779" width="0" style="2" hidden="1" customWidth="1"/>
    <col min="11780" max="11780" width="22.33203125" style="2" customWidth="1"/>
    <col min="11781" max="11781" width="15.44140625" style="2" bestFit="1" customWidth="1"/>
    <col min="11782" max="12027" width="11.5546875" style="2"/>
    <col min="12028" max="12028" width="8.33203125" style="2" customWidth="1"/>
    <col min="12029" max="12029" width="22.33203125" style="2" customWidth="1"/>
    <col min="12030" max="12030" width="51.6640625" style="2" customWidth="1"/>
    <col min="12031" max="12031" width="67.6640625" style="2" customWidth="1"/>
    <col min="12032" max="12032" width="30.88671875" style="2" customWidth="1"/>
    <col min="12033" max="12033" width="27.44140625" style="2" customWidth="1"/>
    <col min="12034" max="12034" width="31.88671875" style="2" customWidth="1"/>
    <col min="12035" max="12035" width="0" style="2" hidden="1" customWidth="1"/>
    <col min="12036" max="12036" width="22.33203125" style="2" customWidth="1"/>
    <col min="12037" max="12037" width="15.44140625" style="2" bestFit="1" customWidth="1"/>
    <col min="12038" max="12283" width="11.5546875" style="2"/>
    <col min="12284" max="12284" width="8.33203125" style="2" customWidth="1"/>
    <col min="12285" max="12285" width="22.33203125" style="2" customWidth="1"/>
    <col min="12286" max="12286" width="51.6640625" style="2" customWidth="1"/>
    <col min="12287" max="12287" width="67.6640625" style="2" customWidth="1"/>
    <col min="12288" max="12288" width="30.88671875" style="2" customWidth="1"/>
    <col min="12289" max="12289" width="27.44140625" style="2" customWidth="1"/>
    <col min="12290" max="12290" width="31.88671875" style="2" customWidth="1"/>
    <col min="12291" max="12291" width="0" style="2" hidden="1" customWidth="1"/>
    <col min="12292" max="12292" width="22.33203125" style="2" customWidth="1"/>
    <col min="12293" max="12293" width="15.44140625" style="2" bestFit="1" customWidth="1"/>
    <col min="12294" max="12539" width="11.5546875" style="2"/>
    <col min="12540" max="12540" width="8.33203125" style="2" customWidth="1"/>
    <col min="12541" max="12541" width="22.33203125" style="2" customWidth="1"/>
    <col min="12542" max="12542" width="51.6640625" style="2" customWidth="1"/>
    <col min="12543" max="12543" width="67.6640625" style="2" customWidth="1"/>
    <col min="12544" max="12544" width="30.88671875" style="2" customWidth="1"/>
    <col min="12545" max="12545" width="27.44140625" style="2" customWidth="1"/>
    <col min="12546" max="12546" width="31.88671875" style="2" customWidth="1"/>
    <col min="12547" max="12547" width="0" style="2" hidden="1" customWidth="1"/>
    <col min="12548" max="12548" width="22.33203125" style="2" customWidth="1"/>
    <col min="12549" max="12549" width="15.44140625" style="2" bestFit="1" customWidth="1"/>
    <col min="12550" max="12795" width="11.5546875" style="2"/>
    <col min="12796" max="12796" width="8.33203125" style="2" customWidth="1"/>
    <col min="12797" max="12797" width="22.33203125" style="2" customWidth="1"/>
    <col min="12798" max="12798" width="51.6640625" style="2" customWidth="1"/>
    <col min="12799" max="12799" width="67.6640625" style="2" customWidth="1"/>
    <col min="12800" max="12800" width="30.88671875" style="2" customWidth="1"/>
    <col min="12801" max="12801" width="27.44140625" style="2" customWidth="1"/>
    <col min="12802" max="12802" width="31.88671875" style="2" customWidth="1"/>
    <col min="12803" max="12803" width="0" style="2" hidden="1" customWidth="1"/>
    <col min="12804" max="12804" width="22.33203125" style="2" customWidth="1"/>
    <col min="12805" max="12805" width="15.44140625" style="2" bestFit="1" customWidth="1"/>
    <col min="12806" max="13051" width="11.5546875" style="2"/>
    <col min="13052" max="13052" width="8.33203125" style="2" customWidth="1"/>
    <col min="13053" max="13053" width="22.33203125" style="2" customWidth="1"/>
    <col min="13054" max="13054" width="51.6640625" style="2" customWidth="1"/>
    <col min="13055" max="13055" width="67.6640625" style="2" customWidth="1"/>
    <col min="13056" max="13056" width="30.88671875" style="2" customWidth="1"/>
    <col min="13057" max="13057" width="27.44140625" style="2" customWidth="1"/>
    <col min="13058" max="13058" width="31.88671875" style="2" customWidth="1"/>
    <col min="13059" max="13059" width="0" style="2" hidden="1" customWidth="1"/>
    <col min="13060" max="13060" width="22.33203125" style="2" customWidth="1"/>
    <col min="13061" max="13061" width="15.44140625" style="2" bestFit="1" customWidth="1"/>
    <col min="13062" max="13307" width="11.5546875" style="2"/>
    <col min="13308" max="13308" width="8.33203125" style="2" customWidth="1"/>
    <col min="13309" max="13309" width="22.33203125" style="2" customWidth="1"/>
    <col min="13310" max="13310" width="51.6640625" style="2" customWidth="1"/>
    <col min="13311" max="13311" width="67.6640625" style="2" customWidth="1"/>
    <col min="13312" max="13312" width="30.88671875" style="2" customWidth="1"/>
    <col min="13313" max="13313" width="27.44140625" style="2" customWidth="1"/>
    <col min="13314" max="13314" width="31.88671875" style="2" customWidth="1"/>
    <col min="13315" max="13315" width="0" style="2" hidden="1" customWidth="1"/>
    <col min="13316" max="13316" width="22.33203125" style="2" customWidth="1"/>
    <col min="13317" max="13317" width="15.44140625" style="2" bestFit="1" customWidth="1"/>
    <col min="13318" max="13563" width="11.5546875" style="2"/>
    <col min="13564" max="13564" width="8.33203125" style="2" customWidth="1"/>
    <col min="13565" max="13565" width="22.33203125" style="2" customWidth="1"/>
    <col min="13566" max="13566" width="51.6640625" style="2" customWidth="1"/>
    <col min="13567" max="13567" width="67.6640625" style="2" customWidth="1"/>
    <col min="13568" max="13568" width="30.88671875" style="2" customWidth="1"/>
    <col min="13569" max="13569" width="27.44140625" style="2" customWidth="1"/>
    <col min="13570" max="13570" width="31.88671875" style="2" customWidth="1"/>
    <col min="13571" max="13571" width="0" style="2" hidden="1" customWidth="1"/>
    <col min="13572" max="13572" width="22.33203125" style="2" customWidth="1"/>
    <col min="13573" max="13573" width="15.44140625" style="2" bestFit="1" customWidth="1"/>
    <col min="13574" max="13819" width="11.5546875" style="2"/>
    <col min="13820" max="13820" width="8.33203125" style="2" customWidth="1"/>
    <col min="13821" max="13821" width="22.33203125" style="2" customWidth="1"/>
    <col min="13822" max="13822" width="51.6640625" style="2" customWidth="1"/>
    <col min="13823" max="13823" width="67.6640625" style="2" customWidth="1"/>
    <col min="13824" max="13824" width="30.88671875" style="2" customWidth="1"/>
    <col min="13825" max="13825" width="27.44140625" style="2" customWidth="1"/>
    <col min="13826" max="13826" width="31.88671875" style="2" customWidth="1"/>
    <col min="13827" max="13827" width="0" style="2" hidden="1" customWidth="1"/>
    <col min="13828" max="13828" width="22.33203125" style="2" customWidth="1"/>
    <col min="13829" max="13829" width="15.44140625" style="2" bestFit="1" customWidth="1"/>
    <col min="13830" max="14075" width="11.5546875" style="2"/>
    <col min="14076" max="14076" width="8.33203125" style="2" customWidth="1"/>
    <col min="14077" max="14077" width="22.33203125" style="2" customWidth="1"/>
    <col min="14078" max="14078" width="51.6640625" style="2" customWidth="1"/>
    <col min="14079" max="14079" width="67.6640625" style="2" customWidth="1"/>
    <col min="14080" max="14080" width="30.88671875" style="2" customWidth="1"/>
    <col min="14081" max="14081" width="27.44140625" style="2" customWidth="1"/>
    <col min="14082" max="14082" width="31.88671875" style="2" customWidth="1"/>
    <col min="14083" max="14083" width="0" style="2" hidden="1" customWidth="1"/>
    <col min="14084" max="14084" width="22.33203125" style="2" customWidth="1"/>
    <col min="14085" max="14085" width="15.44140625" style="2" bestFit="1" customWidth="1"/>
    <col min="14086" max="14331" width="11.5546875" style="2"/>
    <col min="14332" max="14332" width="8.33203125" style="2" customWidth="1"/>
    <col min="14333" max="14333" width="22.33203125" style="2" customWidth="1"/>
    <col min="14334" max="14334" width="51.6640625" style="2" customWidth="1"/>
    <col min="14335" max="14335" width="67.6640625" style="2" customWidth="1"/>
    <col min="14336" max="14336" width="30.88671875" style="2" customWidth="1"/>
    <col min="14337" max="14337" width="27.44140625" style="2" customWidth="1"/>
    <col min="14338" max="14338" width="31.88671875" style="2" customWidth="1"/>
    <col min="14339" max="14339" width="0" style="2" hidden="1" customWidth="1"/>
    <col min="14340" max="14340" width="22.33203125" style="2" customWidth="1"/>
    <col min="14341" max="14341" width="15.44140625" style="2" bestFit="1" customWidth="1"/>
    <col min="14342" max="14587" width="11.5546875" style="2"/>
    <col min="14588" max="14588" width="8.33203125" style="2" customWidth="1"/>
    <col min="14589" max="14589" width="22.33203125" style="2" customWidth="1"/>
    <col min="14590" max="14590" width="51.6640625" style="2" customWidth="1"/>
    <col min="14591" max="14591" width="67.6640625" style="2" customWidth="1"/>
    <col min="14592" max="14592" width="30.88671875" style="2" customWidth="1"/>
    <col min="14593" max="14593" width="27.44140625" style="2" customWidth="1"/>
    <col min="14594" max="14594" width="31.88671875" style="2" customWidth="1"/>
    <col min="14595" max="14595" width="0" style="2" hidden="1" customWidth="1"/>
    <col min="14596" max="14596" width="22.33203125" style="2" customWidth="1"/>
    <col min="14597" max="14597" width="15.44140625" style="2" bestFit="1" customWidth="1"/>
    <col min="14598" max="14843" width="11.5546875" style="2"/>
    <col min="14844" max="14844" width="8.33203125" style="2" customWidth="1"/>
    <col min="14845" max="14845" width="22.33203125" style="2" customWidth="1"/>
    <col min="14846" max="14846" width="51.6640625" style="2" customWidth="1"/>
    <col min="14847" max="14847" width="67.6640625" style="2" customWidth="1"/>
    <col min="14848" max="14848" width="30.88671875" style="2" customWidth="1"/>
    <col min="14849" max="14849" width="27.44140625" style="2" customWidth="1"/>
    <col min="14850" max="14850" width="31.88671875" style="2" customWidth="1"/>
    <col min="14851" max="14851" width="0" style="2" hidden="1" customWidth="1"/>
    <col min="14852" max="14852" width="22.33203125" style="2" customWidth="1"/>
    <col min="14853" max="14853" width="15.44140625" style="2" bestFit="1" customWidth="1"/>
    <col min="14854" max="15099" width="11.5546875" style="2"/>
    <col min="15100" max="15100" width="8.33203125" style="2" customWidth="1"/>
    <col min="15101" max="15101" width="22.33203125" style="2" customWidth="1"/>
    <col min="15102" max="15102" width="51.6640625" style="2" customWidth="1"/>
    <col min="15103" max="15103" width="67.6640625" style="2" customWidth="1"/>
    <col min="15104" max="15104" width="30.88671875" style="2" customWidth="1"/>
    <col min="15105" max="15105" width="27.44140625" style="2" customWidth="1"/>
    <col min="15106" max="15106" width="31.88671875" style="2" customWidth="1"/>
    <col min="15107" max="15107" width="0" style="2" hidden="1" customWidth="1"/>
    <col min="15108" max="15108" width="22.33203125" style="2" customWidth="1"/>
    <col min="15109" max="15109" width="15.44140625" style="2" bestFit="1" customWidth="1"/>
    <col min="15110" max="15355" width="11.5546875" style="2"/>
    <col min="15356" max="15356" width="8.33203125" style="2" customWidth="1"/>
    <col min="15357" max="15357" width="22.33203125" style="2" customWidth="1"/>
    <col min="15358" max="15358" width="51.6640625" style="2" customWidth="1"/>
    <col min="15359" max="15359" width="67.6640625" style="2" customWidth="1"/>
    <col min="15360" max="15360" width="30.88671875" style="2" customWidth="1"/>
    <col min="15361" max="15361" width="27.44140625" style="2" customWidth="1"/>
    <col min="15362" max="15362" width="31.88671875" style="2" customWidth="1"/>
    <col min="15363" max="15363" width="0" style="2" hidden="1" customWidth="1"/>
    <col min="15364" max="15364" width="22.33203125" style="2" customWidth="1"/>
    <col min="15365" max="15365" width="15.44140625" style="2" bestFit="1" customWidth="1"/>
    <col min="15366" max="15611" width="11.5546875" style="2"/>
    <col min="15612" max="15612" width="8.33203125" style="2" customWidth="1"/>
    <col min="15613" max="15613" width="22.33203125" style="2" customWidth="1"/>
    <col min="15614" max="15614" width="51.6640625" style="2" customWidth="1"/>
    <col min="15615" max="15615" width="67.6640625" style="2" customWidth="1"/>
    <col min="15616" max="15616" width="30.88671875" style="2" customWidth="1"/>
    <col min="15617" max="15617" width="27.44140625" style="2" customWidth="1"/>
    <col min="15618" max="15618" width="31.88671875" style="2" customWidth="1"/>
    <col min="15619" max="15619" width="0" style="2" hidden="1" customWidth="1"/>
    <col min="15620" max="15620" width="22.33203125" style="2" customWidth="1"/>
    <col min="15621" max="15621" width="15.44140625" style="2" bestFit="1" customWidth="1"/>
    <col min="15622" max="15867" width="11.5546875" style="2"/>
    <col min="15868" max="15868" width="8.33203125" style="2" customWidth="1"/>
    <col min="15869" max="15869" width="22.33203125" style="2" customWidth="1"/>
    <col min="15870" max="15870" width="51.6640625" style="2" customWidth="1"/>
    <col min="15871" max="15871" width="67.6640625" style="2" customWidth="1"/>
    <col min="15872" max="15872" width="30.88671875" style="2" customWidth="1"/>
    <col min="15873" max="15873" width="27.44140625" style="2" customWidth="1"/>
    <col min="15874" max="15874" width="31.88671875" style="2" customWidth="1"/>
    <col min="15875" max="15875" width="0" style="2" hidden="1" customWidth="1"/>
    <col min="15876" max="15876" width="22.33203125" style="2" customWidth="1"/>
    <col min="15877" max="15877" width="15.44140625" style="2" bestFit="1" customWidth="1"/>
    <col min="15878" max="16123" width="11.5546875" style="2"/>
    <col min="16124" max="16124" width="8.33203125" style="2" customWidth="1"/>
    <col min="16125" max="16125" width="22.33203125" style="2" customWidth="1"/>
    <col min="16126" max="16126" width="51.6640625" style="2" customWidth="1"/>
    <col min="16127" max="16127" width="67.6640625" style="2" customWidth="1"/>
    <col min="16128" max="16128" width="30.88671875" style="2" customWidth="1"/>
    <col min="16129" max="16129" width="27.44140625" style="2" customWidth="1"/>
    <col min="16130" max="16130" width="31.88671875" style="2" customWidth="1"/>
    <col min="16131" max="16131" width="0" style="2" hidden="1" customWidth="1"/>
    <col min="16132" max="16132" width="22.33203125" style="2" customWidth="1"/>
    <col min="16133" max="16133" width="15.44140625" style="2" bestFit="1" customWidth="1"/>
    <col min="16134" max="16384" width="11.5546875" style="2"/>
  </cols>
  <sheetData>
    <row r="1" spans="1:7" x14ac:dyDescent="0.3">
      <c r="A1" s="1" t="s">
        <v>0</v>
      </c>
      <c r="B1" s="1"/>
      <c r="C1" s="1"/>
      <c r="D1" s="1"/>
      <c r="E1" s="17"/>
      <c r="F1" s="1"/>
    </row>
    <row r="2" spans="1:7" x14ac:dyDescent="0.3">
      <c r="A2" s="1" t="s">
        <v>9</v>
      </c>
      <c r="B2" s="1"/>
      <c r="C2" s="1"/>
      <c r="D2" s="1"/>
      <c r="E2" s="17"/>
      <c r="F2" s="1"/>
    </row>
    <row r="3" spans="1:7" x14ac:dyDescent="0.3">
      <c r="A3" s="3" t="s">
        <v>134</v>
      </c>
      <c r="B3" s="3"/>
      <c r="C3" s="3"/>
      <c r="D3" s="3"/>
      <c r="E3" s="17"/>
      <c r="F3" s="3"/>
    </row>
    <row r="4" spans="1:7" x14ac:dyDescent="0.3">
      <c r="A4" s="3" t="s">
        <v>14</v>
      </c>
      <c r="B4" s="3"/>
      <c r="C4" s="3"/>
      <c r="D4" s="3"/>
      <c r="E4" s="17"/>
      <c r="F4" s="3"/>
    </row>
    <row r="5" spans="1:7" x14ac:dyDescent="0.3">
      <c r="C5" s="6"/>
      <c r="D5" s="7"/>
    </row>
    <row r="6" spans="1:7" s="11" customFormat="1" ht="15" thickBot="1" x14ac:dyDescent="0.35">
      <c r="A6" s="9"/>
      <c r="B6" s="9"/>
      <c r="C6" s="9"/>
      <c r="D6" s="9"/>
      <c r="E6" s="19"/>
      <c r="F6" s="10"/>
    </row>
    <row r="7" spans="1:7" s="11" customFormat="1" ht="36" customHeight="1" thickTop="1" x14ac:dyDescent="0.3">
      <c r="A7" s="20" t="s">
        <v>2</v>
      </c>
      <c r="B7" s="21" t="s">
        <v>3</v>
      </c>
      <c r="C7" s="21" t="s">
        <v>4</v>
      </c>
      <c r="D7" s="21" t="s">
        <v>5</v>
      </c>
      <c r="E7" s="32" t="s">
        <v>10</v>
      </c>
      <c r="F7" s="22" t="s">
        <v>6</v>
      </c>
    </row>
    <row r="8" spans="1:7" s="12" customFormat="1" ht="28.8" x14ac:dyDescent="0.3">
      <c r="A8" s="34">
        <v>1</v>
      </c>
      <c r="B8" s="29" t="s">
        <v>107</v>
      </c>
      <c r="C8" s="30" t="s">
        <v>108</v>
      </c>
      <c r="D8" s="36" t="s">
        <v>78</v>
      </c>
      <c r="E8" s="31">
        <v>44348</v>
      </c>
      <c r="F8" s="44">
        <v>941718305</v>
      </c>
      <c r="G8" s="38"/>
    </row>
    <row r="9" spans="1:7" s="12" customFormat="1" ht="43.2" x14ac:dyDescent="0.3">
      <c r="A9" s="34">
        <v>2</v>
      </c>
      <c r="B9" s="39" t="s">
        <v>109</v>
      </c>
      <c r="C9" s="40" t="s">
        <v>110</v>
      </c>
      <c r="D9" s="41" t="s">
        <v>111</v>
      </c>
      <c r="E9" s="31">
        <v>44349</v>
      </c>
      <c r="F9" s="43">
        <v>27259450816</v>
      </c>
      <c r="G9" s="38"/>
    </row>
    <row r="10" spans="1:7" s="12" customFormat="1" ht="43.2" x14ac:dyDescent="0.3">
      <c r="A10" s="34">
        <v>3</v>
      </c>
      <c r="B10" s="39" t="s">
        <v>112</v>
      </c>
      <c r="C10" s="40" t="s">
        <v>113</v>
      </c>
      <c r="D10" s="41" t="s">
        <v>114</v>
      </c>
      <c r="E10" s="31">
        <v>44356</v>
      </c>
      <c r="F10" s="43">
        <v>6265350</v>
      </c>
      <c r="G10" s="38"/>
    </row>
    <row r="11" spans="1:7" s="12" customFormat="1" ht="57.6" x14ac:dyDescent="0.3">
      <c r="A11" s="34">
        <v>4</v>
      </c>
      <c r="B11" s="39" t="s">
        <v>115</v>
      </c>
      <c r="C11" s="40" t="s">
        <v>116</v>
      </c>
      <c r="D11" s="41" t="s">
        <v>117</v>
      </c>
      <c r="E11" s="31">
        <v>44357</v>
      </c>
      <c r="F11" s="43">
        <v>1329116061</v>
      </c>
      <c r="G11" s="38"/>
    </row>
    <row r="12" spans="1:7" s="12" customFormat="1" ht="57.6" x14ac:dyDescent="0.3">
      <c r="A12" s="34">
        <v>5</v>
      </c>
      <c r="B12" s="39" t="s">
        <v>118</v>
      </c>
      <c r="C12" s="40" t="s">
        <v>119</v>
      </c>
      <c r="D12" s="41" t="s">
        <v>120</v>
      </c>
      <c r="E12" s="31">
        <v>44357</v>
      </c>
      <c r="F12" s="43">
        <v>1611888577</v>
      </c>
      <c r="G12" s="38"/>
    </row>
    <row r="13" spans="1:7" s="12" customFormat="1" ht="57.6" x14ac:dyDescent="0.3">
      <c r="A13" s="34">
        <v>6</v>
      </c>
      <c r="B13" s="39" t="s">
        <v>121</v>
      </c>
      <c r="C13" s="40" t="s">
        <v>122</v>
      </c>
      <c r="D13" s="41" t="s">
        <v>123</v>
      </c>
      <c r="E13" s="31">
        <v>44357</v>
      </c>
      <c r="F13" s="43">
        <v>725462204</v>
      </c>
      <c r="G13" s="38"/>
    </row>
    <row r="14" spans="1:7" s="12" customFormat="1" ht="72" x14ac:dyDescent="0.3">
      <c r="A14" s="34">
        <v>7</v>
      </c>
      <c r="B14" s="39" t="s">
        <v>124</v>
      </c>
      <c r="C14" s="40" t="s">
        <v>125</v>
      </c>
      <c r="D14" s="41" t="s">
        <v>126</v>
      </c>
      <c r="E14" s="31">
        <v>44358</v>
      </c>
      <c r="F14" s="43" t="s">
        <v>133</v>
      </c>
      <c r="G14" s="38">
        <f>5234060927+1155168806+1379523200+113902834</f>
        <v>7882655767</v>
      </c>
    </row>
    <row r="15" spans="1:7" s="12" customFormat="1" ht="57.6" x14ac:dyDescent="0.3">
      <c r="A15" s="34">
        <v>8</v>
      </c>
      <c r="B15" s="39" t="s">
        <v>127</v>
      </c>
      <c r="C15" s="40" t="s">
        <v>128</v>
      </c>
      <c r="D15" s="41" t="s">
        <v>129</v>
      </c>
      <c r="E15" s="31">
        <v>44369</v>
      </c>
      <c r="F15" s="43">
        <v>1406160159</v>
      </c>
      <c r="G15" s="38"/>
    </row>
    <row r="16" spans="1:7" s="12" customFormat="1" ht="72" x14ac:dyDescent="0.3">
      <c r="A16" s="34">
        <v>9</v>
      </c>
      <c r="B16" s="39" t="s">
        <v>130</v>
      </c>
      <c r="C16" s="40" t="s">
        <v>131</v>
      </c>
      <c r="D16" s="41" t="s">
        <v>132</v>
      </c>
      <c r="E16" s="31">
        <v>44377</v>
      </c>
      <c r="F16" s="43">
        <v>398146949</v>
      </c>
      <c r="G16" s="38"/>
    </row>
    <row r="17" spans="1:6" s="12" customFormat="1" ht="15" thickBot="1" x14ac:dyDescent="0.35">
      <c r="A17" s="24"/>
      <c r="B17" s="25"/>
      <c r="C17" s="26"/>
      <c r="D17" s="27"/>
      <c r="E17" s="28"/>
      <c r="F17" s="33"/>
    </row>
    <row r="18" spans="1:6" ht="15" thickTop="1" x14ac:dyDescent="0.3"/>
    <row r="20" spans="1:6" x14ac:dyDescent="0.3">
      <c r="C20" s="13" t="s">
        <v>7</v>
      </c>
      <c r="D20" s="14">
        <f>+COUNT(A8:A17)</f>
        <v>9</v>
      </c>
    </row>
    <row r="22" spans="1:6" s="18" customFormat="1" x14ac:dyDescent="0.3">
      <c r="A22" s="4"/>
      <c r="B22" s="5"/>
      <c r="C22" s="13" t="s">
        <v>8</v>
      </c>
      <c r="D22" s="16">
        <f>SUM(F8:F17)+G14</f>
        <v>41560864188</v>
      </c>
      <c r="F22" s="8"/>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
  <sheetViews>
    <sheetView topLeftCell="B6" zoomScale="70" zoomScaleNormal="70" workbookViewId="0">
      <selection activeCell="G9" sqref="G9"/>
    </sheetView>
  </sheetViews>
  <sheetFormatPr baseColWidth="10" defaultRowHeight="14.4" x14ac:dyDescent="0.3"/>
  <cols>
    <col min="1" max="1" width="6.6640625" style="4" customWidth="1"/>
    <col min="2" max="2" width="31.109375" style="5" bestFit="1" customWidth="1"/>
    <col min="3" max="3" width="97" style="15" customWidth="1"/>
    <col min="4" max="4" width="100" style="2" customWidth="1"/>
    <col min="5" max="5" width="23.109375" style="18" customWidth="1"/>
    <col min="6" max="6" width="23.6640625" style="8" customWidth="1"/>
    <col min="7" max="7" width="15.44140625" style="2" bestFit="1" customWidth="1"/>
    <col min="8" max="251" width="11.5546875" style="2"/>
    <col min="252" max="252" width="8.33203125" style="2" customWidth="1"/>
    <col min="253" max="253" width="22.33203125" style="2" customWidth="1"/>
    <col min="254" max="254" width="51.6640625" style="2" customWidth="1"/>
    <col min="255" max="255" width="67.6640625" style="2" customWidth="1"/>
    <col min="256" max="256" width="30.88671875" style="2" customWidth="1"/>
    <col min="257" max="257" width="27.44140625" style="2" customWidth="1"/>
    <col min="258" max="258" width="31.88671875" style="2" customWidth="1"/>
    <col min="259" max="259" width="0" style="2" hidden="1" customWidth="1"/>
    <col min="260" max="260" width="22.33203125" style="2" customWidth="1"/>
    <col min="261" max="261" width="15.44140625" style="2" bestFit="1" customWidth="1"/>
    <col min="262" max="507" width="11.5546875" style="2"/>
    <col min="508" max="508" width="8.33203125" style="2" customWidth="1"/>
    <col min="509" max="509" width="22.33203125" style="2" customWidth="1"/>
    <col min="510" max="510" width="51.6640625" style="2" customWidth="1"/>
    <col min="511" max="511" width="67.6640625" style="2" customWidth="1"/>
    <col min="512" max="512" width="30.88671875" style="2" customWidth="1"/>
    <col min="513" max="513" width="27.44140625" style="2" customWidth="1"/>
    <col min="514" max="514" width="31.88671875" style="2" customWidth="1"/>
    <col min="515" max="515" width="0" style="2" hidden="1" customWidth="1"/>
    <col min="516" max="516" width="22.33203125" style="2" customWidth="1"/>
    <col min="517" max="517" width="15.44140625" style="2" bestFit="1" customWidth="1"/>
    <col min="518" max="763" width="11.5546875" style="2"/>
    <col min="764" max="764" width="8.33203125" style="2" customWidth="1"/>
    <col min="765" max="765" width="22.33203125" style="2" customWidth="1"/>
    <col min="766" max="766" width="51.6640625" style="2" customWidth="1"/>
    <col min="767" max="767" width="67.6640625" style="2" customWidth="1"/>
    <col min="768" max="768" width="30.88671875" style="2" customWidth="1"/>
    <col min="769" max="769" width="27.44140625" style="2" customWidth="1"/>
    <col min="770" max="770" width="31.88671875" style="2" customWidth="1"/>
    <col min="771" max="771" width="0" style="2" hidden="1" customWidth="1"/>
    <col min="772" max="772" width="22.33203125" style="2" customWidth="1"/>
    <col min="773" max="773" width="15.44140625" style="2" bestFit="1" customWidth="1"/>
    <col min="774" max="1019" width="11.5546875" style="2"/>
    <col min="1020" max="1020" width="8.33203125" style="2" customWidth="1"/>
    <col min="1021" max="1021" width="22.33203125" style="2" customWidth="1"/>
    <col min="1022" max="1022" width="51.6640625" style="2" customWidth="1"/>
    <col min="1023" max="1023" width="67.6640625" style="2" customWidth="1"/>
    <col min="1024" max="1024" width="30.88671875" style="2" customWidth="1"/>
    <col min="1025" max="1025" width="27.44140625" style="2" customWidth="1"/>
    <col min="1026" max="1026" width="31.88671875" style="2" customWidth="1"/>
    <col min="1027" max="1027" width="0" style="2" hidden="1" customWidth="1"/>
    <col min="1028" max="1028" width="22.33203125" style="2" customWidth="1"/>
    <col min="1029" max="1029" width="15.44140625" style="2" bestFit="1" customWidth="1"/>
    <col min="1030" max="1275" width="11.5546875" style="2"/>
    <col min="1276" max="1276" width="8.33203125" style="2" customWidth="1"/>
    <col min="1277" max="1277" width="22.33203125" style="2" customWidth="1"/>
    <col min="1278" max="1278" width="51.6640625" style="2" customWidth="1"/>
    <col min="1279" max="1279" width="67.6640625" style="2" customWidth="1"/>
    <col min="1280" max="1280" width="30.88671875" style="2" customWidth="1"/>
    <col min="1281" max="1281" width="27.44140625" style="2" customWidth="1"/>
    <col min="1282" max="1282" width="31.88671875" style="2" customWidth="1"/>
    <col min="1283" max="1283" width="0" style="2" hidden="1" customWidth="1"/>
    <col min="1284" max="1284" width="22.33203125" style="2" customWidth="1"/>
    <col min="1285" max="1285" width="15.44140625" style="2" bestFit="1" customWidth="1"/>
    <col min="1286" max="1531" width="11.5546875" style="2"/>
    <col min="1532" max="1532" width="8.33203125" style="2" customWidth="1"/>
    <col min="1533" max="1533" width="22.33203125" style="2" customWidth="1"/>
    <col min="1534" max="1534" width="51.6640625" style="2" customWidth="1"/>
    <col min="1535" max="1535" width="67.6640625" style="2" customWidth="1"/>
    <col min="1536" max="1536" width="30.88671875" style="2" customWidth="1"/>
    <col min="1537" max="1537" width="27.44140625" style="2" customWidth="1"/>
    <col min="1538" max="1538" width="31.88671875" style="2" customWidth="1"/>
    <col min="1539" max="1539" width="0" style="2" hidden="1" customWidth="1"/>
    <col min="1540" max="1540" width="22.33203125" style="2" customWidth="1"/>
    <col min="1541" max="1541" width="15.44140625" style="2" bestFit="1" customWidth="1"/>
    <col min="1542" max="1787" width="11.5546875" style="2"/>
    <col min="1788" max="1788" width="8.33203125" style="2" customWidth="1"/>
    <col min="1789" max="1789" width="22.33203125" style="2" customWidth="1"/>
    <col min="1790" max="1790" width="51.6640625" style="2" customWidth="1"/>
    <col min="1791" max="1791" width="67.6640625" style="2" customWidth="1"/>
    <col min="1792" max="1792" width="30.88671875" style="2" customWidth="1"/>
    <col min="1793" max="1793" width="27.44140625" style="2" customWidth="1"/>
    <col min="1794" max="1794" width="31.88671875" style="2" customWidth="1"/>
    <col min="1795" max="1795" width="0" style="2" hidden="1" customWidth="1"/>
    <col min="1796" max="1796" width="22.33203125" style="2" customWidth="1"/>
    <col min="1797" max="1797" width="15.44140625" style="2" bestFit="1" customWidth="1"/>
    <col min="1798" max="2043" width="11.5546875" style="2"/>
    <col min="2044" max="2044" width="8.33203125" style="2" customWidth="1"/>
    <col min="2045" max="2045" width="22.33203125" style="2" customWidth="1"/>
    <col min="2046" max="2046" width="51.6640625" style="2" customWidth="1"/>
    <col min="2047" max="2047" width="67.6640625" style="2" customWidth="1"/>
    <col min="2048" max="2048" width="30.88671875" style="2" customWidth="1"/>
    <col min="2049" max="2049" width="27.44140625" style="2" customWidth="1"/>
    <col min="2050" max="2050" width="31.88671875" style="2" customWidth="1"/>
    <col min="2051" max="2051" width="0" style="2" hidden="1" customWidth="1"/>
    <col min="2052" max="2052" width="22.33203125" style="2" customWidth="1"/>
    <col min="2053" max="2053" width="15.44140625" style="2" bestFit="1" customWidth="1"/>
    <col min="2054" max="2299" width="11.5546875" style="2"/>
    <col min="2300" max="2300" width="8.33203125" style="2" customWidth="1"/>
    <col min="2301" max="2301" width="22.33203125" style="2" customWidth="1"/>
    <col min="2302" max="2302" width="51.6640625" style="2" customWidth="1"/>
    <col min="2303" max="2303" width="67.6640625" style="2" customWidth="1"/>
    <col min="2304" max="2304" width="30.88671875" style="2" customWidth="1"/>
    <col min="2305" max="2305" width="27.44140625" style="2" customWidth="1"/>
    <col min="2306" max="2306" width="31.88671875" style="2" customWidth="1"/>
    <col min="2307" max="2307" width="0" style="2" hidden="1" customWidth="1"/>
    <col min="2308" max="2308" width="22.33203125" style="2" customWidth="1"/>
    <col min="2309" max="2309" width="15.44140625" style="2" bestFit="1" customWidth="1"/>
    <col min="2310" max="2555" width="11.5546875" style="2"/>
    <col min="2556" max="2556" width="8.33203125" style="2" customWidth="1"/>
    <col min="2557" max="2557" width="22.33203125" style="2" customWidth="1"/>
    <col min="2558" max="2558" width="51.6640625" style="2" customWidth="1"/>
    <col min="2559" max="2559" width="67.6640625" style="2" customWidth="1"/>
    <col min="2560" max="2560" width="30.88671875" style="2" customWidth="1"/>
    <col min="2561" max="2561" width="27.44140625" style="2" customWidth="1"/>
    <col min="2562" max="2562" width="31.88671875" style="2" customWidth="1"/>
    <col min="2563" max="2563" width="0" style="2" hidden="1" customWidth="1"/>
    <col min="2564" max="2564" width="22.33203125" style="2" customWidth="1"/>
    <col min="2565" max="2565" width="15.44140625" style="2" bestFit="1" customWidth="1"/>
    <col min="2566" max="2811" width="11.5546875" style="2"/>
    <col min="2812" max="2812" width="8.33203125" style="2" customWidth="1"/>
    <col min="2813" max="2813" width="22.33203125" style="2" customWidth="1"/>
    <col min="2814" max="2814" width="51.6640625" style="2" customWidth="1"/>
    <col min="2815" max="2815" width="67.6640625" style="2" customWidth="1"/>
    <col min="2816" max="2816" width="30.88671875" style="2" customWidth="1"/>
    <col min="2817" max="2817" width="27.44140625" style="2" customWidth="1"/>
    <col min="2818" max="2818" width="31.88671875" style="2" customWidth="1"/>
    <col min="2819" max="2819" width="0" style="2" hidden="1" customWidth="1"/>
    <col min="2820" max="2820" width="22.33203125" style="2" customWidth="1"/>
    <col min="2821" max="2821" width="15.44140625" style="2" bestFit="1" customWidth="1"/>
    <col min="2822" max="3067" width="11.5546875" style="2"/>
    <col min="3068" max="3068" width="8.33203125" style="2" customWidth="1"/>
    <col min="3069" max="3069" width="22.33203125" style="2" customWidth="1"/>
    <col min="3070" max="3070" width="51.6640625" style="2" customWidth="1"/>
    <col min="3071" max="3071" width="67.6640625" style="2" customWidth="1"/>
    <col min="3072" max="3072" width="30.88671875" style="2" customWidth="1"/>
    <col min="3073" max="3073" width="27.44140625" style="2" customWidth="1"/>
    <col min="3074" max="3074" width="31.88671875" style="2" customWidth="1"/>
    <col min="3075" max="3075" width="0" style="2" hidden="1" customWidth="1"/>
    <col min="3076" max="3076" width="22.33203125" style="2" customWidth="1"/>
    <col min="3077" max="3077" width="15.44140625" style="2" bestFit="1" customWidth="1"/>
    <col min="3078" max="3323" width="11.5546875" style="2"/>
    <col min="3324" max="3324" width="8.33203125" style="2" customWidth="1"/>
    <col min="3325" max="3325" width="22.33203125" style="2" customWidth="1"/>
    <col min="3326" max="3326" width="51.6640625" style="2" customWidth="1"/>
    <col min="3327" max="3327" width="67.6640625" style="2" customWidth="1"/>
    <col min="3328" max="3328" width="30.88671875" style="2" customWidth="1"/>
    <col min="3329" max="3329" width="27.44140625" style="2" customWidth="1"/>
    <col min="3330" max="3330" width="31.88671875" style="2" customWidth="1"/>
    <col min="3331" max="3331" width="0" style="2" hidden="1" customWidth="1"/>
    <col min="3332" max="3332" width="22.33203125" style="2" customWidth="1"/>
    <col min="3333" max="3333" width="15.44140625" style="2" bestFit="1" customWidth="1"/>
    <col min="3334" max="3579" width="11.5546875" style="2"/>
    <col min="3580" max="3580" width="8.33203125" style="2" customWidth="1"/>
    <col min="3581" max="3581" width="22.33203125" style="2" customWidth="1"/>
    <col min="3582" max="3582" width="51.6640625" style="2" customWidth="1"/>
    <col min="3583" max="3583" width="67.6640625" style="2" customWidth="1"/>
    <col min="3584" max="3584" width="30.88671875" style="2" customWidth="1"/>
    <col min="3585" max="3585" width="27.44140625" style="2" customWidth="1"/>
    <col min="3586" max="3586" width="31.88671875" style="2" customWidth="1"/>
    <col min="3587" max="3587" width="0" style="2" hidden="1" customWidth="1"/>
    <col min="3588" max="3588" width="22.33203125" style="2" customWidth="1"/>
    <col min="3589" max="3589" width="15.44140625" style="2" bestFit="1" customWidth="1"/>
    <col min="3590" max="3835" width="11.5546875" style="2"/>
    <col min="3836" max="3836" width="8.33203125" style="2" customWidth="1"/>
    <col min="3837" max="3837" width="22.33203125" style="2" customWidth="1"/>
    <col min="3838" max="3838" width="51.6640625" style="2" customWidth="1"/>
    <col min="3839" max="3839" width="67.6640625" style="2" customWidth="1"/>
    <col min="3840" max="3840" width="30.88671875" style="2" customWidth="1"/>
    <col min="3841" max="3841" width="27.44140625" style="2" customWidth="1"/>
    <col min="3842" max="3842" width="31.88671875" style="2" customWidth="1"/>
    <col min="3843" max="3843" width="0" style="2" hidden="1" customWidth="1"/>
    <col min="3844" max="3844" width="22.33203125" style="2" customWidth="1"/>
    <col min="3845" max="3845" width="15.44140625" style="2" bestFit="1" customWidth="1"/>
    <col min="3846" max="4091" width="11.5546875" style="2"/>
    <col min="4092" max="4092" width="8.33203125" style="2" customWidth="1"/>
    <col min="4093" max="4093" width="22.33203125" style="2" customWidth="1"/>
    <col min="4094" max="4094" width="51.6640625" style="2" customWidth="1"/>
    <col min="4095" max="4095" width="67.6640625" style="2" customWidth="1"/>
    <col min="4096" max="4096" width="30.88671875" style="2" customWidth="1"/>
    <col min="4097" max="4097" width="27.44140625" style="2" customWidth="1"/>
    <col min="4098" max="4098" width="31.88671875" style="2" customWidth="1"/>
    <col min="4099" max="4099" width="0" style="2" hidden="1" customWidth="1"/>
    <col min="4100" max="4100" width="22.33203125" style="2" customWidth="1"/>
    <col min="4101" max="4101" width="15.44140625" style="2" bestFit="1" customWidth="1"/>
    <col min="4102" max="4347" width="11.5546875" style="2"/>
    <col min="4348" max="4348" width="8.33203125" style="2" customWidth="1"/>
    <col min="4349" max="4349" width="22.33203125" style="2" customWidth="1"/>
    <col min="4350" max="4350" width="51.6640625" style="2" customWidth="1"/>
    <col min="4351" max="4351" width="67.6640625" style="2" customWidth="1"/>
    <col min="4352" max="4352" width="30.88671875" style="2" customWidth="1"/>
    <col min="4353" max="4353" width="27.44140625" style="2" customWidth="1"/>
    <col min="4354" max="4354" width="31.88671875" style="2" customWidth="1"/>
    <col min="4355" max="4355" width="0" style="2" hidden="1" customWidth="1"/>
    <col min="4356" max="4356" width="22.33203125" style="2" customWidth="1"/>
    <col min="4357" max="4357" width="15.44140625" style="2" bestFit="1" customWidth="1"/>
    <col min="4358" max="4603" width="11.5546875" style="2"/>
    <col min="4604" max="4604" width="8.33203125" style="2" customWidth="1"/>
    <col min="4605" max="4605" width="22.33203125" style="2" customWidth="1"/>
    <col min="4606" max="4606" width="51.6640625" style="2" customWidth="1"/>
    <col min="4607" max="4607" width="67.6640625" style="2" customWidth="1"/>
    <col min="4608" max="4608" width="30.88671875" style="2" customWidth="1"/>
    <col min="4609" max="4609" width="27.44140625" style="2" customWidth="1"/>
    <col min="4610" max="4610" width="31.88671875" style="2" customWidth="1"/>
    <col min="4611" max="4611" width="0" style="2" hidden="1" customWidth="1"/>
    <col min="4612" max="4612" width="22.33203125" style="2" customWidth="1"/>
    <col min="4613" max="4613" width="15.44140625" style="2" bestFit="1" customWidth="1"/>
    <col min="4614" max="4859" width="11.5546875" style="2"/>
    <col min="4860" max="4860" width="8.33203125" style="2" customWidth="1"/>
    <col min="4861" max="4861" width="22.33203125" style="2" customWidth="1"/>
    <col min="4862" max="4862" width="51.6640625" style="2" customWidth="1"/>
    <col min="4863" max="4863" width="67.6640625" style="2" customWidth="1"/>
    <col min="4864" max="4864" width="30.88671875" style="2" customWidth="1"/>
    <col min="4865" max="4865" width="27.44140625" style="2" customWidth="1"/>
    <col min="4866" max="4866" width="31.88671875" style="2" customWidth="1"/>
    <col min="4867" max="4867" width="0" style="2" hidden="1" customWidth="1"/>
    <col min="4868" max="4868" width="22.33203125" style="2" customWidth="1"/>
    <col min="4869" max="4869" width="15.44140625" style="2" bestFit="1" customWidth="1"/>
    <col min="4870" max="5115" width="11.5546875" style="2"/>
    <col min="5116" max="5116" width="8.33203125" style="2" customWidth="1"/>
    <col min="5117" max="5117" width="22.33203125" style="2" customWidth="1"/>
    <col min="5118" max="5118" width="51.6640625" style="2" customWidth="1"/>
    <col min="5119" max="5119" width="67.6640625" style="2" customWidth="1"/>
    <col min="5120" max="5120" width="30.88671875" style="2" customWidth="1"/>
    <col min="5121" max="5121" width="27.44140625" style="2" customWidth="1"/>
    <col min="5122" max="5122" width="31.88671875" style="2" customWidth="1"/>
    <col min="5123" max="5123" width="0" style="2" hidden="1" customWidth="1"/>
    <col min="5124" max="5124" width="22.33203125" style="2" customWidth="1"/>
    <col min="5125" max="5125" width="15.44140625" style="2" bestFit="1" customWidth="1"/>
    <col min="5126" max="5371" width="11.5546875" style="2"/>
    <col min="5372" max="5372" width="8.33203125" style="2" customWidth="1"/>
    <col min="5373" max="5373" width="22.33203125" style="2" customWidth="1"/>
    <col min="5374" max="5374" width="51.6640625" style="2" customWidth="1"/>
    <col min="5375" max="5375" width="67.6640625" style="2" customWidth="1"/>
    <col min="5376" max="5376" width="30.88671875" style="2" customWidth="1"/>
    <col min="5377" max="5377" width="27.44140625" style="2" customWidth="1"/>
    <col min="5378" max="5378" width="31.88671875" style="2" customWidth="1"/>
    <col min="5379" max="5379" width="0" style="2" hidden="1" customWidth="1"/>
    <col min="5380" max="5380" width="22.33203125" style="2" customWidth="1"/>
    <col min="5381" max="5381" width="15.44140625" style="2" bestFit="1" customWidth="1"/>
    <col min="5382" max="5627" width="11.5546875" style="2"/>
    <col min="5628" max="5628" width="8.33203125" style="2" customWidth="1"/>
    <col min="5629" max="5629" width="22.33203125" style="2" customWidth="1"/>
    <col min="5630" max="5630" width="51.6640625" style="2" customWidth="1"/>
    <col min="5631" max="5631" width="67.6640625" style="2" customWidth="1"/>
    <col min="5632" max="5632" width="30.88671875" style="2" customWidth="1"/>
    <col min="5633" max="5633" width="27.44140625" style="2" customWidth="1"/>
    <col min="5634" max="5634" width="31.88671875" style="2" customWidth="1"/>
    <col min="5635" max="5635" width="0" style="2" hidden="1" customWidth="1"/>
    <col min="5636" max="5636" width="22.33203125" style="2" customWidth="1"/>
    <col min="5637" max="5637" width="15.44140625" style="2" bestFit="1" customWidth="1"/>
    <col min="5638" max="5883" width="11.5546875" style="2"/>
    <col min="5884" max="5884" width="8.33203125" style="2" customWidth="1"/>
    <col min="5885" max="5885" width="22.33203125" style="2" customWidth="1"/>
    <col min="5886" max="5886" width="51.6640625" style="2" customWidth="1"/>
    <col min="5887" max="5887" width="67.6640625" style="2" customWidth="1"/>
    <col min="5888" max="5888" width="30.88671875" style="2" customWidth="1"/>
    <col min="5889" max="5889" width="27.44140625" style="2" customWidth="1"/>
    <col min="5890" max="5890" width="31.88671875" style="2" customWidth="1"/>
    <col min="5891" max="5891" width="0" style="2" hidden="1" customWidth="1"/>
    <col min="5892" max="5892" width="22.33203125" style="2" customWidth="1"/>
    <col min="5893" max="5893" width="15.44140625" style="2" bestFit="1" customWidth="1"/>
    <col min="5894" max="6139" width="11.5546875" style="2"/>
    <col min="6140" max="6140" width="8.33203125" style="2" customWidth="1"/>
    <col min="6141" max="6141" width="22.33203125" style="2" customWidth="1"/>
    <col min="6142" max="6142" width="51.6640625" style="2" customWidth="1"/>
    <col min="6143" max="6143" width="67.6640625" style="2" customWidth="1"/>
    <col min="6144" max="6144" width="30.88671875" style="2" customWidth="1"/>
    <col min="6145" max="6145" width="27.44140625" style="2" customWidth="1"/>
    <col min="6146" max="6146" width="31.88671875" style="2" customWidth="1"/>
    <col min="6147" max="6147" width="0" style="2" hidden="1" customWidth="1"/>
    <col min="6148" max="6148" width="22.33203125" style="2" customWidth="1"/>
    <col min="6149" max="6149" width="15.44140625" style="2" bestFit="1" customWidth="1"/>
    <col min="6150" max="6395" width="11.5546875" style="2"/>
    <col min="6396" max="6396" width="8.33203125" style="2" customWidth="1"/>
    <col min="6397" max="6397" width="22.33203125" style="2" customWidth="1"/>
    <col min="6398" max="6398" width="51.6640625" style="2" customWidth="1"/>
    <col min="6399" max="6399" width="67.6640625" style="2" customWidth="1"/>
    <col min="6400" max="6400" width="30.88671875" style="2" customWidth="1"/>
    <col min="6401" max="6401" width="27.44140625" style="2" customWidth="1"/>
    <col min="6402" max="6402" width="31.88671875" style="2" customWidth="1"/>
    <col min="6403" max="6403" width="0" style="2" hidden="1" customWidth="1"/>
    <col min="6404" max="6404" width="22.33203125" style="2" customWidth="1"/>
    <col min="6405" max="6405" width="15.44140625" style="2" bestFit="1" customWidth="1"/>
    <col min="6406" max="6651" width="11.5546875" style="2"/>
    <col min="6652" max="6652" width="8.33203125" style="2" customWidth="1"/>
    <col min="6653" max="6653" width="22.33203125" style="2" customWidth="1"/>
    <col min="6654" max="6654" width="51.6640625" style="2" customWidth="1"/>
    <col min="6655" max="6655" width="67.6640625" style="2" customWidth="1"/>
    <col min="6656" max="6656" width="30.88671875" style="2" customWidth="1"/>
    <col min="6657" max="6657" width="27.44140625" style="2" customWidth="1"/>
    <col min="6658" max="6658" width="31.88671875" style="2" customWidth="1"/>
    <col min="6659" max="6659" width="0" style="2" hidden="1" customWidth="1"/>
    <col min="6660" max="6660" width="22.33203125" style="2" customWidth="1"/>
    <col min="6661" max="6661" width="15.44140625" style="2" bestFit="1" customWidth="1"/>
    <col min="6662" max="6907" width="11.5546875" style="2"/>
    <col min="6908" max="6908" width="8.33203125" style="2" customWidth="1"/>
    <col min="6909" max="6909" width="22.33203125" style="2" customWidth="1"/>
    <col min="6910" max="6910" width="51.6640625" style="2" customWidth="1"/>
    <col min="6911" max="6911" width="67.6640625" style="2" customWidth="1"/>
    <col min="6912" max="6912" width="30.88671875" style="2" customWidth="1"/>
    <col min="6913" max="6913" width="27.44140625" style="2" customWidth="1"/>
    <col min="6914" max="6914" width="31.88671875" style="2" customWidth="1"/>
    <col min="6915" max="6915" width="0" style="2" hidden="1" customWidth="1"/>
    <col min="6916" max="6916" width="22.33203125" style="2" customWidth="1"/>
    <col min="6917" max="6917" width="15.44140625" style="2" bestFit="1" customWidth="1"/>
    <col min="6918" max="7163" width="11.5546875" style="2"/>
    <col min="7164" max="7164" width="8.33203125" style="2" customWidth="1"/>
    <col min="7165" max="7165" width="22.33203125" style="2" customWidth="1"/>
    <col min="7166" max="7166" width="51.6640625" style="2" customWidth="1"/>
    <col min="7167" max="7167" width="67.6640625" style="2" customWidth="1"/>
    <col min="7168" max="7168" width="30.88671875" style="2" customWidth="1"/>
    <col min="7169" max="7169" width="27.44140625" style="2" customWidth="1"/>
    <col min="7170" max="7170" width="31.88671875" style="2" customWidth="1"/>
    <col min="7171" max="7171" width="0" style="2" hidden="1" customWidth="1"/>
    <col min="7172" max="7172" width="22.33203125" style="2" customWidth="1"/>
    <col min="7173" max="7173" width="15.44140625" style="2" bestFit="1" customWidth="1"/>
    <col min="7174" max="7419" width="11.5546875" style="2"/>
    <col min="7420" max="7420" width="8.33203125" style="2" customWidth="1"/>
    <col min="7421" max="7421" width="22.33203125" style="2" customWidth="1"/>
    <col min="7422" max="7422" width="51.6640625" style="2" customWidth="1"/>
    <col min="7423" max="7423" width="67.6640625" style="2" customWidth="1"/>
    <col min="7424" max="7424" width="30.88671875" style="2" customWidth="1"/>
    <col min="7425" max="7425" width="27.44140625" style="2" customWidth="1"/>
    <col min="7426" max="7426" width="31.88671875" style="2" customWidth="1"/>
    <col min="7427" max="7427" width="0" style="2" hidden="1" customWidth="1"/>
    <col min="7428" max="7428" width="22.33203125" style="2" customWidth="1"/>
    <col min="7429" max="7429" width="15.44140625" style="2" bestFit="1" customWidth="1"/>
    <col min="7430" max="7675" width="11.5546875" style="2"/>
    <col min="7676" max="7676" width="8.33203125" style="2" customWidth="1"/>
    <col min="7677" max="7677" width="22.33203125" style="2" customWidth="1"/>
    <col min="7678" max="7678" width="51.6640625" style="2" customWidth="1"/>
    <col min="7679" max="7679" width="67.6640625" style="2" customWidth="1"/>
    <col min="7680" max="7680" width="30.88671875" style="2" customWidth="1"/>
    <col min="7681" max="7681" width="27.44140625" style="2" customWidth="1"/>
    <col min="7682" max="7682" width="31.88671875" style="2" customWidth="1"/>
    <col min="7683" max="7683" width="0" style="2" hidden="1" customWidth="1"/>
    <col min="7684" max="7684" width="22.33203125" style="2" customWidth="1"/>
    <col min="7685" max="7685" width="15.44140625" style="2" bestFit="1" customWidth="1"/>
    <col min="7686" max="7931" width="11.5546875" style="2"/>
    <col min="7932" max="7932" width="8.33203125" style="2" customWidth="1"/>
    <col min="7933" max="7933" width="22.33203125" style="2" customWidth="1"/>
    <col min="7934" max="7934" width="51.6640625" style="2" customWidth="1"/>
    <col min="7935" max="7935" width="67.6640625" style="2" customWidth="1"/>
    <col min="7936" max="7936" width="30.88671875" style="2" customWidth="1"/>
    <col min="7937" max="7937" width="27.44140625" style="2" customWidth="1"/>
    <col min="7938" max="7938" width="31.88671875" style="2" customWidth="1"/>
    <col min="7939" max="7939" width="0" style="2" hidden="1" customWidth="1"/>
    <col min="7940" max="7940" width="22.33203125" style="2" customWidth="1"/>
    <col min="7941" max="7941" width="15.44140625" style="2" bestFit="1" customWidth="1"/>
    <col min="7942" max="8187" width="11.5546875" style="2"/>
    <col min="8188" max="8188" width="8.33203125" style="2" customWidth="1"/>
    <col min="8189" max="8189" width="22.33203125" style="2" customWidth="1"/>
    <col min="8190" max="8190" width="51.6640625" style="2" customWidth="1"/>
    <col min="8191" max="8191" width="67.6640625" style="2" customWidth="1"/>
    <col min="8192" max="8192" width="30.88671875" style="2" customWidth="1"/>
    <col min="8193" max="8193" width="27.44140625" style="2" customWidth="1"/>
    <col min="8194" max="8194" width="31.88671875" style="2" customWidth="1"/>
    <col min="8195" max="8195" width="0" style="2" hidden="1" customWidth="1"/>
    <col min="8196" max="8196" width="22.33203125" style="2" customWidth="1"/>
    <col min="8197" max="8197" width="15.44140625" style="2" bestFit="1" customWidth="1"/>
    <col min="8198" max="8443" width="11.5546875" style="2"/>
    <col min="8444" max="8444" width="8.33203125" style="2" customWidth="1"/>
    <col min="8445" max="8445" width="22.33203125" style="2" customWidth="1"/>
    <col min="8446" max="8446" width="51.6640625" style="2" customWidth="1"/>
    <col min="8447" max="8447" width="67.6640625" style="2" customWidth="1"/>
    <col min="8448" max="8448" width="30.88671875" style="2" customWidth="1"/>
    <col min="8449" max="8449" width="27.44140625" style="2" customWidth="1"/>
    <col min="8450" max="8450" width="31.88671875" style="2" customWidth="1"/>
    <col min="8451" max="8451" width="0" style="2" hidden="1" customWidth="1"/>
    <col min="8452" max="8452" width="22.33203125" style="2" customWidth="1"/>
    <col min="8453" max="8453" width="15.44140625" style="2" bestFit="1" customWidth="1"/>
    <col min="8454" max="8699" width="11.5546875" style="2"/>
    <col min="8700" max="8700" width="8.33203125" style="2" customWidth="1"/>
    <col min="8701" max="8701" width="22.33203125" style="2" customWidth="1"/>
    <col min="8702" max="8702" width="51.6640625" style="2" customWidth="1"/>
    <col min="8703" max="8703" width="67.6640625" style="2" customWidth="1"/>
    <col min="8704" max="8704" width="30.88671875" style="2" customWidth="1"/>
    <col min="8705" max="8705" width="27.44140625" style="2" customWidth="1"/>
    <col min="8706" max="8706" width="31.88671875" style="2" customWidth="1"/>
    <col min="8707" max="8707" width="0" style="2" hidden="1" customWidth="1"/>
    <col min="8708" max="8708" width="22.33203125" style="2" customWidth="1"/>
    <col min="8709" max="8709" width="15.44140625" style="2" bestFit="1" customWidth="1"/>
    <col min="8710" max="8955" width="11.5546875" style="2"/>
    <col min="8956" max="8956" width="8.33203125" style="2" customWidth="1"/>
    <col min="8957" max="8957" width="22.33203125" style="2" customWidth="1"/>
    <col min="8958" max="8958" width="51.6640625" style="2" customWidth="1"/>
    <col min="8959" max="8959" width="67.6640625" style="2" customWidth="1"/>
    <col min="8960" max="8960" width="30.88671875" style="2" customWidth="1"/>
    <col min="8961" max="8961" width="27.44140625" style="2" customWidth="1"/>
    <col min="8962" max="8962" width="31.88671875" style="2" customWidth="1"/>
    <col min="8963" max="8963" width="0" style="2" hidden="1" customWidth="1"/>
    <col min="8964" max="8964" width="22.33203125" style="2" customWidth="1"/>
    <col min="8965" max="8965" width="15.44140625" style="2" bestFit="1" customWidth="1"/>
    <col min="8966" max="9211" width="11.5546875" style="2"/>
    <col min="9212" max="9212" width="8.33203125" style="2" customWidth="1"/>
    <col min="9213" max="9213" width="22.33203125" style="2" customWidth="1"/>
    <col min="9214" max="9214" width="51.6640625" style="2" customWidth="1"/>
    <col min="9215" max="9215" width="67.6640625" style="2" customWidth="1"/>
    <col min="9216" max="9216" width="30.88671875" style="2" customWidth="1"/>
    <col min="9217" max="9217" width="27.44140625" style="2" customWidth="1"/>
    <col min="9218" max="9218" width="31.88671875" style="2" customWidth="1"/>
    <col min="9219" max="9219" width="0" style="2" hidden="1" customWidth="1"/>
    <col min="9220" max="9220" width="22.33203125" style="2" customWidth="1"/>
    <col min="9221" max="9221" width="15.44140625" style="2" bestFit="1" customWidth="1"/>
    <col min="9222" max="9467" width="11.5546875" style="2"/>
    <col min="9468" max="9468" width="8.33203125" style="2" customWidth="1"/>
    <col min="9469" max="9469" width="22.33203125" style="2" customWidth="1"/>
    <col min="9470" max="9470" width="51.6640625" style="2" customWidth="1"/>
    <col min="9471" max="9471" width="67.6640625" style="2" customWidth="1"/>
    <col min="9472" max="9472" width="30.88671875" style="2" customWidth="1"/>
    <col min="9473" max="9473" width="27.44140625" style="2" customWidth="1"/>
    <col min="9474" max="9474" width="31.88671875" style="2" customWidth="1"/>
    <col min="9475" max="9475" width="0" style="2" hidden="1" customWidth="1"/>
    <col min="9476" max="9476" width="22.33203125" style="2" customWidth="1"/>
    <col min="9477" max="9477" width="15.44140625" style="2" bestFit="1" customWidth="1"/>
    <col min="9478" max="9723" width="11.5546875" style="2"/>
    <col min="9724" max="9724" width="8.33203125" style="2" customWidth="1"/>
    <col min="9725" max="9725" width="22.33203125" style="2" customWidth="1"/>
    <col min="9726" max="9726" width="51.6640625" style="2" customWidth="1"/>
    <col min="9727" max="9727" width="67.6640625" style="2" customWidth="1"/>
    <col min="9728" max="9728" width="30.88671875" style="2" customWidth="1"/>
    <col min="9729" max="9729" width="27.44140625" style="2" customWidth="1"/>
    <col min="9730" max="9730" width="31.88671875" style="2" customWidth="1"/>
    <col min="9731" max="9731" width="0" style="2" hidden="1" customWidth="1"/>
    <col min="9732" max="9732" width="22.33203125" style="2" customWidth="1"/>
    <col min="9733" max="9733" width="15.44140625" style="2" bestFit="1" customWidth="1"/>
    <col min="9734" max="9979" width="11.5546875" style="2"/>
    <col min="9980" max="9980" width="8.33203125" style="2" customWidth="1"/>
    <col min="9981" max="9981" width="22.33203125" style="2" customWidth="1"/>
    <col min="9982" max="9982" width="51.6640625" style="2" customWidth="1"/>
    <col min="9983" max="9983" width="67.6640625" style="2" customWidth="1"/>
    <col min="9984" max="9984" width="30.88671875" style="2" customWidth="1"/>
    <col min="9985" max="9985" width="27.44140625" style="2" customWidth="1"/>
    <col min="9986" max="9986" width="31.88671875" style="2" customWidth="1"/>
    <col min="9987" max="9987" width="0" style="2" hidden="1" customWidth="1"/>
    <col min="9988" max="9988" width="22.33203125" style="2" customWidth="1"/>
    <col min="9989" max="9989" width="15.44140625" style="2" bestFit="1" customWidth="1"/>
    <col min="9990" max="10235" width="11.5546875" style="2"/>
    <col min="10236" max="10236" width="8.33203125" style="2" customWidth="1"/>
    <col min="10237" max="10237" width="22.33203125" style="2" customWidth="1"/>
    <col min="10238" max="10238" width="51.6640625" style="2" customWidth="1"/>
    <col min="10239" max="10239" width="67.6640625" style="2" customWidth="1"/>
    <col min="10240" max="10240" width="30.88671875" style="2" customWidth="1"/>
    <col min="10241" max="10241" width="27.44140625" style="2" customWidth="1"/>
    <col min="10242" max="10242" width="31.88671875" style="2" customWidth="1"/>
    <col min="10243" max="10243" width="0" style="2" hidden="1" customWidth="1"/>
    <col min="10244" max="10244" width="22.33203125" style="2" customWidth="1"/>
    <col min="10245" max="10245" width="15.44140625" style="2" bestFit="1" customWidth="1"/>
    <col min="10246" max="10491" width="11.5546875" style="2"/>
    <col min="10492" max="10492" width="8.33203125" style="2" customWidth="1"/>
    <col min="10493" max="10493" width="22.33203125" style="2" customWidth="1"/>
    <col min="10494" max="10494" width="51.6640625" style="2" customWidth="1"/>
    <col min="10495" max="10495" width="67.6640625" style="2" customWidth="1"/>
    <col min="10496" max="10496" width="30.88671875" style="2" customWidth="1"/>
    <col min="10497" max="10497" width="27.44140625" style="2" customWidth="1"/>
    <col min="10498" max="10498" width="31.88671875" style="2" customWidth="1"/>
    <col min="10499" max="10499" width="0" style="2" hidden="1" customWidth="1"/>
    <col min="10500" max="10500" width="22.33203125" style="2" customWidth="1"/>
    <col min="10501" max="10501" width="15.44140625" style="2" bestFit="1" customWidth="1"/>
    <col min="10502" max="10747" width="11.5546875" style="2"/>
    <col min="10748" max="10748" width="8.33203125" style="2" customWidth="1"/>
    <col min="10749" max="10749" width="22.33203125" style="2" customWidth="1"/>
    <col min="10750" max="10750" width="51.6640625" style="2" customWidth="1"/>
    <col min="10751" max="10751" width="67.6640625" style="2" customWidth="1"/>
    <col min="10752" max="10752" width="30.88671875" style="2" customWidth="1"/>
    <col min="10753" max="10753" width="27.44140625" style="2" customWidth="1"/>
    <col min="10754" max="10754" width="31.88671875" style="2" customWidth="1"/>
    <col min="10755" max="10755" width="0" style="2" hidden="1" customWidth="1"/>
    <col min="10756" max="10756" width="22.33203125" style="2" customWidth="1"/>
    <col min="10757" max="10757" width="15.44140625" style="2" bestFit="1" customWidth="1"/>
    <col min="10758" max="11003" width="11.5546875" style="2"/>
    <col min="11004" max="11004" width="8.33203125" style="2" customWidth="1"/>
    <col min="11005" max="11005" width="22.33203125" style="2" customWidth="1"/>
    <col min="11006" max="11006" width="51.6640625" style="2" customWidth="1"/>
    <col min="11007" max="11007" width="67.6640625" style="2" customWidth="1"/>
    <col min="11008" max="11008" width="30.88671875" style="2" customWidth="1"/>
    <col min="11009" max="11009" width="27.44140625" style="2" customWidth="1"/>
    <col min="11010" max="11010" width="31.88671875" style="2" customWidth="1"/>
    <col min="11011" max="11011" width="0" style="2" hidden="1" customWidth="1"/>
    <col min="11012" max="11012" width="22.33203125" style="2" customWidth="1"/>
    <col min="11013" max="11013" width="15.44140625" style="2" bestFit="1" customWidth="1"/>
    <col min="11014" max="11259" width="11.5546875" style="2"/>
    <col min="11260" max="11260" width="8.33203125" style="2" customWidth="1"/>
    <col min="11261" max="11261" width="22.33203125" style="2" customWidth="1"/>
    <col min="11262" max="11262" width="51.6640625" style="2" customWidth="1"/>
    <col min="11263" max="11263" width="67.6640625" style="2" customWidth="1"/>
    <col min="11264" max="11264" width="30.88671875" style="2" customWidth="1"/>
    <col min="11265" max="11265" width="27.44140625" style="2" customWidth="1"/>
    <col min="11266" max="11266" width="31.88671875" style="2" customWidth="1"/>
    <col min="11267" max="11267" width="0" style="2" hidden="1" customWidth="1"/>
    <col min="11268" max="11268" width="22.33203125" style="2" customWidth="1"/>
    <col min="11269" max="11269" width="15.44140625" style="2" bestFit="1" customWidth="1"/>
    <col min="11270" max="11515" width="11.5546875" style="2"/>
    <col min="11516" max="11516" width="8.33203125" style="2" customWidth="1"/>
    <col min="11517" max="11517" width="22.33203125" style="2" customWidth="1"/>
    <col min="11518" max="11518" width="51.6640625" style="2" customWidth="1"/>
    <col min="11519" max="11519" width="67.6640625" style="2" customWidth="1"/>
    <col min="11520" max="11520" width="30.88671875" style="2" customWidth="1"/>
    <col min="11521" max="11521" width="27.44140625" style="2" customWidth="1"/>
    <col min="11522" max="11522" width="31.88671875" style="2" customWidth="1"/>
    <col min="11523" max="11523" width="0" style="2" hidden="1" customWidth="1"/>
    <col min="11524" max="11524" width="22.33203125" style="2" customWidth="1"/>
    <col min="11525" max="11525" width="15.44140625" style="2" bestFit="1" customWidth="1"/>
    <col min="11526" max="11771" width="11.5546875" style="2"/>
    <col min="11772" max="11772" width="8.33203125" style="2" customWidth="1"/>
    <col min="11773" max="11773" width="22.33203125" style="2" customWidth="1"/>
    <col min="11774" max="11774" width="51.6640625" style="2" customWidth="1"/>
    <col min="11775" max="11775" width="67.6640625" style="2" customWidth="1"/>
    <col min="11776" max="11776" width="30.88671875" style="2" customWidth="1"/>
    <col min="11777" max="11777" width="27.44140625" style="2" customWidth="1"/>
    <col min="11778" max="11778" width="31.88671875" style="2" customWidth="1"/>
    <col min="11779" max="11779" width="0" style="2" hidden="1" customWidth="1"/>
    <col min="11780" max="11780" width="22.33203125" style="2" customWidth="1"/>
    <col min="11781" max="11781" width="15.44140625" style="2" bestFit="1" customWidth="1"/>
    <col min="11782" max="12027" width="11.5546875" style="2"/>
    <col min="12028" max="12028" width="8.33203125" style="2" customWidth="1"/>
    <col min="12029" max="12029" width="22.33203125" style="2" customWidth="1"/>
    <col min="12030" max="12030" width="51.6640625" style="2" customWidth="1"/>
    <col min="12031" max="12031" width="67.6640625" style="2" customWidth="1"/>
    <col min="12032" max="12032" width="30.88671875" style="2" customWidth="1"/>
    <col min="12033" max="12033" width="27.44140625" style="2" customWidth="1"/>
    <col min="12034" max="12034" width="31.88671875" style="2" customWidth="1"/>
    <col min="12035" max="12035" width="0" style="2" hidden="1" customWidth="1"/>
    <col min="12036" max="12036" width="22.33203125" style="2" customWidth="1"/>
    <col min="12037" max="12037" width="15.44140625" style="2" bestFit="1" customWidth="1"/>
    <col min="12038" max="12283" width="11.5546875" style="2"/>
    <col min="12284" max="12284" width="8.33203125" style="2" customWidth="1"/>
    <col min="12285" max="12285" width="22.33203125" style="2" customWidth="1"/>
    <col min="12286" max="12286" width="51.6640625" style="2" customWidth="1"/>
    <col min="12287" max="12287" width="67.6640625" style="2" customWidth="1"/>
    <col min="12288" max="12288" width="30.88671875" style="2" customWidth="1"/>
    <col min="12289" max="12289" width="27.44140625" style="2" customWidth="1"/>
    <col min="12290" max="12290" width="31.88671875" style="2" customWidth="1"/>
    <col min="12291" max="12291" width="0" style="2" hidden="1" customWidth="1"/>
    <col min="12292" max="12292" width="22.33203125" style="2" customWidth="1"/>
    <col min="12293" max="12293" width="15.44140625" style="2" bestFit="1" customWidth="1"/>
    <col min="12294" max="12539" width="11.5546875" style="2"/>
    <col min="12540" max="12540" width="8.33203125" style="2" customWidth="1"/>
    <col min="12541" max="12541" width="22.33203125" style="2" customWidth="1"/>
    <col min="12542" max="12542" width="51.6640625" style="2" customWidth="1"/>
    <col min="12543" max="12543" width="67.6640625" style="2" customWidth="1"/>
    <col min="12544" max="12544" width="30.88671875" style="2" customWidth="1"/>
    <col min="12545" max="12545" width="27.44140625" style="2" customWidth="1"/>
    <col min="12546" max="12546" width="31.88671875" style="2" customWidth="1"/>
    <col min="12547" max="12547" width="0" style="2" hidden="1" customWidth="1"/>
    <col min="12548" max="12548" width="22.33203125" style="2" customWidth="1"/>
    <col min="12549" max="12549" width="15.44140625" style="2" bestFit="1" customWidth="1"/>
    <col min="12550" max="12795" width="11.5546875" style="2"/>
    <col min="12796" max="12796" width="8.33203125" style="2" customWidth="1"/>
    <col min="12797" max="12797" width="22.33203125" style="2" customWidth="1"/>
    <col min="12798" max="12798" width="51.6640625" style="2" customWidth="1"/>
    <col min="12799" max="12799" width="67.6640625" style="2" customWidth="1"/>
    <col min="12800" max="12800" width="30.88671875" style="2" customWidth="1"/>
    <col min="12801" max="12801" width="27.44140625" style="2" customWidth="1"/>
    <col min="12802" max="12802" width="31.88671875" style="2" customWidth="1"/>
    <col min="12803" max="12803" width="0" style="2" hidden="1" customWidth="1"/>
    <col min="12804" max="12804" width="22.33203125" style="2" customWidth="1"/>
    <col min="12805" max="12805" width="15.44140625" style="2" bestFit="1" customWidth="1"/>
    <col min="12806" max="13051" width="11.5546875" style="2"/>
    <col min="13052" max="13052" width="8.33203125" style="2" customWidth="1"/>
    <col min="13053" max="13053" width="22.33203125" style="2" customWidth="1"/>
    <col min="13054" max="13054" width="51.6640625" style="2" customWidth="1"/>
    <col min="13055" max="13055" width="67.6640625" style="2" customWidth="1"/>
    <col min="13056" max="13056" width="30.88671875" style="2" customWidth="1"/>
    <col min="13057" max="13057" width="27.44140625" style="2" customWidth="1"/>
    <col min="13058" max="13058" width="31.88671875" style="2" customWidth="1"/>
    <col min="13059" max="13059" width="0" style="2" hidden="1" customWidth="1"/>
    <col min="13060" max="13060" width="22.33203125" style="2" customWidth="1"/>
    <col min="13061" max="13061" width="15.44140625" style="2" bestFit="1" customWidth="1"/>
    <col min="13062" max="13307" width="11.5546875" style="2"/>
    <col min="13308" max="13308" width="8.33203125" style="2" customWidth="1"/>
    <col min="13309" max="13309" width="22.33203125" style="2" customWidth="1"/>
    <col min="13310" max="13310" width="51.6640625" style="2" customWidth="1"/>
    <col min="13311" max="13311" width="67.6640625" style="2" customWidth="1"/>
    <col min="13312" max="13312" width="30.88671875" style="2" customWidth="1"/>
    <col min="13313" max="13313" width="27.44140625" style="2" customWidth="1"/>
    <col min="13314" max="13314" width="31.88671875" style="2" customWidth="1"/>
    <col min="13315" max="13315" width="0" style="2" hidden="1" customWidth="1"/>
    <col min="13316" max="13316" width="22.33203125" style="2" customWidth="1"/>
    <col min="13317" max="13317" width="15.44140625" style="2" bestFit="1" customWidth="1"/>
    <col min="13318" max="13563" width="11.5546875" style="2"/>
    <col min="13564" max="13564" width="8.33203125" style="2" customWidth="1"/>
    <col min="13565" max="13565" width="22.33203125" style="2" customWidth="1"/>
    <col min="13566" max="13566" width="51.6640625" style="2" customWidth="1"/>
    <col min="13567" max="13567" width="67.6640625" style="2" customWidth="1"/>
    <col min="13568" max="13568" width="30.88671875" style="2" customWidth="1"/>
    <col min="13569" max="13569" width="27.44140625" style="2" customWidth="1"/>
    <col min="13570" max="13570" width="31.88671875" style="2" customWidth="1"/>
    <col min="13571" max="13571" width="0" style="2" hidden="1" customWidth="1"/>
    <col min="13572" max="13572" width="22.33203125" style="2" customWidth="1"/>
    <col min="13573" max="13573" width="15.44140625" style="2" bestFit="1" customWidth="1"/>
    <col min="13574" max="13819" width="11.5546875" style="2"/>
    <col min="13820" max="13820" width="8.33203125" style="2" customWidth="1"/>
    <col min="13821" max="13821" width="22.33203125" style="2" customWidth="1"/>
    <col min="13822" max="13822" width="51.6640625" style="2" customWidth="1"/>
    <col min="13823" max="13823" width="67.6640625" style="2" customWidth="1"/>
    <col min="13824" max="13824" width="30.88671875" style="2" customWidth="1"/>
    <col min="13825" max="13825" width="27.44140625" style="2" customWidth="1"/>
    <col min="13826" max="13826" width="31.88671875" style="2" customWidth="1"/>
    <col min="13827" max="13827" width="0" style="2" hidden="1" customWidth="1"/>
    <col min="13828" max="13828" width="22.33203125" style="2" customWidth="1"/>
    <col min="13829" max="13829" width="15.44140625" style="2" bestFit="1" customWidth="1"/>
    <col min="13830" max="14075" width="11.5546875" style="2"/>
    <col min="14076" max="14076" width="8.33203125" style="2" customWidth="1"/>
    <col min="14077" max="14077" width="22.33203125" style="2" customWidth="1"/>
    <col min="14078" max="14078" width="51.6640625" style="2" customWidth="1"/>
    <col min="14079" max="14079" width="67.6640625" style="2" customWidth="1"/>
    <col min="14080" max="14080" width="30.88671875" style="2" customWidth="1"/>
    <col min="14081" max="14081" width="27.44140625" style="2" customWidth="1"/>
    <col min="14082" max="14082" width="31.88671875" style="2" customWidth="1"/>
    <col min="14083" max="14083" width="0" style="2" hidden="1" customWidth="1"/>
    <col min="14084" max="14084" width="22.33203125" style="2" customWidth="1"/>
    <col min="14085" max="14085" width="15.44140625" style="2" bestFit="1" customWidth="1"/>
    <col min="14086" max="14331" width="11.5546875" style="2"/>
    <col min="14332" max="14332" width="8.33203125" style="2" customWidth="1"/>
    <col min="14333" max="14333" width="22.33203125" style="2" customWidth="1"/>
    <col min="14334" max="14334" width="51.6640625" style="2" customWidth="1"/>
    <col min="14335" max="14335" width="67.6640625" style="2" customWidth="1"/>
    <col min="14336" max="14336" width="30.88671875" style="2" customWidth="1"/>
    <col min="14337" max="14337" width="27.44140625" style="2" customWidth="1"/>
    <col min="14338" max="14338" width="31.88671875" style="2" customWidth="1"/>
    <col min="14339" max="14339" width="0" style="2" hidden="1" customWidth="1"/>
    <col min="14340" max="14340" width="22.33203125" style="2" customWidth="1"/>
    <col min="14341" max="14341" width="15.44140625" style="2" bestFit="1" customWidth="1"/>
    <col min="14342" max="14587" width="11.5546875" style="2"/>
    <col min="14588" max="14588" width="8.33203125" style="2" customWidth="1"/>
    <col min="14589" max="14589" width="22.33203125" style="2" customWidth="1"/>
    <col min="14590" max="14590" width="51.6640625" style="2" customWidth="1"/>
    <col min="14591" max="14591" width="67.6640625" style="2" customWidth="1"/>
    <col min="14592" max="14592" width="30.88671875" style="2" customWidth="1"/>
    <col min="14593" max="14593" width="27.44140625" style="2" customWidth="1"/>
    <col min="14594" max="14594" width="31.88671875" style="2" customWidth="1"/>
    <col min="14595" max="14595" width="0" style="2" hidden="1" customWidth="1"/>
    <col min="14596" max="14596" width="22.33203125" style="2" customWidth="1"/>
    <col min="14597" max="14597" width="15.44140625" style="2" bestFit="1" customWidth="1"/>
    <col min="14598" max="14843" width="11.5546875" style="2"/>
    <col min="14844" max="14844" width="8.33203125" style="2" customWidth="1"/>
    <col min="14845" max="14845" width="22.33203125" style="2" customWidth="1"/>
    <col min="14846" max="14846" width="51.6640625" style="2" customWidth="1"/>
    <col min="14847" max="14847" width="67.6640625" style="2" customWidth="1"/>
    <col min="14848" max="14848" width="30.88671875" style="2" customWidth="1"/>
    <col min="14849" max="14849" width="27.44140625" style="2" customWidth="1"/>
    <col min="14850" max="14850" width="31.88671875" style="2" customWidth="1"/>
    <col min="14851" max="14851" width="0" style="2" hidden="1" customWidth="1"/>
    <col min="14852" max="14852" width="22.33203125" style="2" customWidth="1"/>
    <col min="14853" max="14853" width="15.44140625" style="2" bestFit="1" customWidth="1"/>
    <col min="14854" max="15099" width="11.5546875" style="2"/>
    <col min="15100" max="15100" width="8.33203125" style="2" customWidth="1"/>
    <col min="15101" max="15101" width="22.33203125" style="2" customWidth="1"/>
    <col min="15102" max="15102" width="51.6640625" style="2" customWidth="1"/>
    <col min="15103" max="15103" width="67.6640625" style="2" customWidth="1"/>
    <col min="15104" max="15104" width="30.88671875" style="2" customWidth="1"/>
    <col min="15105" max="15105" width="27.44140625" style="2" customWidth="1"/>
    <col min="15106" max="15106" width="31.88671875" style="2" customWidth="1"/>
    <col min="15107" max="15107" width="0" style="2" hidden="1" customWidth="1"/>
    <col min="15108" max="15108" width="22.33203125" style="2" customWidth="1"/>
    <col min="15109" max="15109" width="15.44140625" style="2" bestFit="1" customWidth="1"/>
    <col min="15110" max="15355" width="11.5546875" style="2"/>
    <col min="15356" max="15356" width="8.33203125" style="2" customWidth="1"/>
    <col min="15357" max="15357" width="22.33203125" style="2" customWidth="1"/>
    <col min="15358" max="15358" width="51.6640625" style="2" customWidth="1"/>
    <col min="15359" max="15359" width="67.6640625" style="2" customWidth="1"/>
    <col min="15360" max="15360" width="30.88671875" style="2" customWidth="1"/>
    <col min="15361" max="15361" width="27.44140625" style="2" customWidth="1"/>
    <col min="15362" max="15362" width="31.88671875" style="2" customWidth="1"/>
    <col min="15363" max="15363" width="0" style="2" hidden="1" customWidth="1"/>
    <col min="15364" max="15364" width="22.33203125" style="2" customWidth="1"/>
    <col min="15365" max="15365" width="15.44140625" style="2" bestFit="1" customWidth="1"/>
    <col min="15366" max="15611" width="11.5546875" style="2"/>
    <col min="15612" max="15612" width="8.33203125" style="2" customWidth="1"/>
    <col min="15613" max="15613" width="22.33203125" style="2" customWidth="1"/>
    <col min="15614" max="15614" width="51.6640625" style="2" customWidth="1"/>
    <col min="15615" max="15615" width="67.6640625" style="2" customWidth="1"/>
    <col min="15616" max="15616" width="30.88671875" style="2" customWidth="1"/>
    <col min="15617" max="15617" width="27.44140625" style="2" customWidth="1"/>
    <col min="15618" max="15618" width="31.88671875" style="2" customWidth="1"/>
    <col min="15619" max="15619" width="0" style="2" hidden="1" customWidth="1"/>
    <col min="15620" max="15620" width="22.33203125" style="2" customWidth="1"/>
    <col min="15621" max="15621" width="15.44140625" style="2" bestFit="1" customWidth="1"/>
    <col min="15622" max="15867" width="11.5546875" style="2"/>
    <col min="15868" max="15868" width="8.33203125" style="2" customWidth="1"/>
    <col min="15869" max="15869" width="22.33203125" style="2" customWidth="1"/>
    <col min="15870" max="15870" width="51.6640625" style="2" customWidth="1"/>
    <col min="15871" max="15871" width="67.6640625" style="2" customWidth="1"/>
    <col min="15872" max="15872" width="30.88671875" style="2" customWidth="1"/>
    <col min="15873" max="15873" width="27.44140625" style="2" customWidth="1"/>
    <col min="15874" max="15874" width="31.88671875" style="2" customWidth="1"/>
    <col min="15875" max="15875" width="0" style="2" hidden="1" customWidth="1"/>
    <col min="15876" max="15876" width="22.33203125" style="2" customWidth="1"/>
    <col min="15877" max="15877" width="15.44140625" style="2" bestFit="1" customWidth="1"/>
    <col min="15878" max="16123" width="11.5546875" style="2"/>
    <col min="16124" max="16124" width="8.33203125" style="2" customWidth="1"/>
    <col min="16125" max="16125" width="22.33203125" style="2" customWidth="1"/>
    <col min="16126" max="16126" width="51.6640625" style="2" customWidth="1"/>
    <col min="16127" max="16127" width="67.6640625" style="2" customWidth="1"/>
    <col min="16128" max="16128" width="30.88671875" style="2" customWidth="1"/>
    <col min="16129" max="16129" width="27.44140625" style="2" customWidth="1"/>
    <col min="16130" max="16130" width="31.88671875" style="2" customWidth="1"/>
    <col min="16131" max="16131" width="0" style="2" hidden="1" customWidth="1"/>
    <col min="16132" max="16132" width="22.33203125" style="2" customWidth="1"/>
    <col min="16133" max="16133" width="15.44140625" style="2" bestFit="1" customWidth="1"/>
    <col min="16134" max="16384" width="11.5546875" style="2"/>
  </cols>
  <sheetData>
    <row r="1" spans="1:7" x14ac:dyDescent="0.3">
      <c r="A1" s="1" t="s">
        <v>0</v>
      </c>
      <c r="B1" s="1"/>
      <c r="C1" s="1"/>
      <c r="D1" s="1"/>
      <c r="E1" s="17"/>
      <c r="F1" s="1"/>
    </row>
    <row r="2" spans="1:7" x14ac:dyDescent="0.3">
      <c r="A2" s="1" t="s">
        <v>9</v>
      </c>
      <c r="B2" s="1"/>
      <c r="C2" s="1"/>
      <c r="D2" s="1"/>
      <c r="E2" s="17"/>
      <c r="F2" s="1"/>
    </row>
    <row r="3" spans="1:7" x14ac:dyDescent="0.3">
      <c r="A3" s="3" t="s">
        <v>135</v>
      </c>
      <c r="B3" s="3"/>
      <c r="C3" s="3"/>
      <c r="D3" s="3"/>
      <c r="E3" s="17"/>
      <c r="F3" s="3"/>
    </row>
    <row r="4" spans="1:7" x14ac:dyDescent="0.3">
      <c r="A4" s="3" t="s">
        <v>14</v>
      </c>
      <c r="B4" s="3"/>
      <c r="C4" s="3"/>
      <c r="D4" s="3"/>
      <c r="E4" s="17"/>
      <c r="F4" s="3"/>
    </row>
    <row r="5" spans="1:7" x14ac:dyDescent="0.3">
      <c r="C5" s="6"/>
      <c r="D5" s="7"/>
    </row>
    <row r="6" spans="1:7" s="11" customFormat="1" ht="15" thickBot="1" x14ac:dyDescent="0.35">
      <c r="A6" s="9"/>
      <c r="B6" s="9"/>
      <c r="C6" s="9"/>
      <c r="D6" s="9"/>
      <c r="E6" s="19"/>
      <c r="F6" s="10"/>
    </row>
    <row r="7" spans="1:7" s="11" customFormat="1" ht="36" customHeight="1" thickTop="1" x14ac:dyDescent="0.3">
      <c r="A7" s="20" t="s">
        <v>2</v>
      </c>
      <c r="B7" s="21" t="s">
        <v>3</v>
      </c>
      <c r="C7" s="21" t="s">
        <v>4</v>
      </c>
      <c r="D7" s="21" t="s">
        <v>5</v>
      </c>
      <c r="E7" s="32" t="s">
        <v>10</v>
      </c>
      <c r="F7" s="22" t="s">
        <v>6</v>
      </c>
    </row>
    <row r="8" spans="1:7" s="12" customFormat="1" ht="43.2" x14ac:dyDescent="0.3">
      <c r="A8" s="34">
        <v>1</v>
      </c>
      <c r="B8" s="29" t="s">
        <v>136</v>
      </c>
      <c r="C8" s="30" t="s">
        <v>137</v>
      </c>
      <c r="D8" s="36" t="s">
        <v>138</v>
      </c>
      <c r="E8" s="31">
        <v>44378</v>
      </c>
      <c r="F8" s="44">
        <v>5434379701</v>
      </c>
      <c r="G8" s="38"/>
    </row>
    <row r="9" spans="1:7" s="12" customFormat="1" ht="28.8" x14ac:dyDescent="0.3">
      <c r="A9" s="34">
        <v>2</v>
      </c>
      <c r="B9" s="39" t="s">
        <v>139</v>
      </c>
      <c r="C9" s="40" t="s">
        <v>140</v>
      </c>
      <c r="D9" s="41" t="s">
        <v>44</v>
      </c>
      <c r="E9" s="31">
        <v>44384</v>
      </c>
      <c r="F9" s="43">
        <v>1803725840</v>
      </c>
      <c r="G9" s="38"/>
    </row>
    <row r="10" spans="1:7" s="12" customFormat="1" ht="43.2" x14ac:dyDescent="0.3">
      <c r="A10" s="34">
        <v>3</v>
      </c>
      <c r="B10" s="39" t="s">
        <v>141</v>
      </c>
      <c r="C10" s="40" t="s">
        <v>142</v>
      </c>
      <c r="D10" s="41" t="s">
        <v>143</v>
      </c>
      <c r="E10" s="31">
        <v>44385</v>
      </c>
      <c r="F10" s="43">
        <v>270054911</v>
      </c>
      <c r="G10" s="38"/>
    </row>
    <row r="11" spans="1:7" s="12" customFormat="1" ht="57.6" x14ac:dyDescent="0.3">
      <c r="A11" s="34">
        <v>4</v>
      </c>
      <c r="B11" s="39" t="s">
        <v>144</v>
      </c>
      <c r="C11" s="40" t="s">
        <v>145</v>
      </c>
      <c r="D11" s="41" t="s">
        <v>146</v>
      </c>
      <c r="E11" s="31">
        <v>44386</v>
      </c>
      <c r="F11" s="43">
        <v>1370538697</v>
      </c>
      <c r="G11" s="38"/>
    </row>
    <row r="12" spans="1:7" s="12" customFormat="1" ht="43.2" x14ac:dyDescent="0.3">
      <c r="A12" s="34">
        <v>5</v>
      </c>
      <c r="B12" s="39" t="s">
        <v>147</v>
      </c>
      <c r="C12" s="40" t="s">
        <v>148</v>
      </c>
      <c r="D12" s="41" t="s">
        <v>149</v>
      </c>
      <c r="E12" s="31">
        <v>44390</v>
      </c>
      <c r="F12" s="43">
        <v>98880467</v>
      </c>
      <c r="G12" s="38"/>
    </row>
    <row r="13" spans="1:7" s="12" customFormat="1" ht="57.6" x14ac:dyDescent="0.3">
      <c r="A13" s="34">
        <v>6</v>
      </c>
      <c r="B13" s="39" t="s">
        <v>150</v>
      </c>
      <c r="C13" s="40" t="s">
        <v>151</v>
      </c>
      <c r="D13" s="41" t="s">
        <v>152</v>
      </c>
      <c r="E13" s="31">
        <v>44391</v>
      </c>
      <c r="F13" s="43">
        <v>811889208</v>
      </c>
      <c r="G13" s="38"/>
    </row>
    <row r="14" spans="1:7" s="12" customFormat="1" ht="57.6" x14ac:dyDescent="0.3">
      <c r="A14" s="34">
        <v>7</v>
      </c>
      <c r="B14" s="39" t="s">
        <v>153</v>
      </c>
      <c r="C14" s="40" t="s">
        <v>154</v>
      </c>
      <c r="D14" s="41" t="s">
        <v>155</v>
      </c>
      <c r="E14" s="31">
        <v>44392</v>
      </c>
      <c r="F14" s="43">
        <v>32624490278</v>
      </c>
      <c r="G14" s="38"/>
    </row>
    <row r="15" spans="1:7" s="12" customFormat="1" ht="28.8" x14ac:dyDescent="0.3">
      <c r="A15" s="34">
        <v>8</v>
      </c>
      <c r="B15" s="39" t="s">
        <v>156</v>
      </c>
      <c r="C15" s="40" t="s">
        <v>157</v>
      </c>
      <c r="D15" s="41" t="s">
        <v>158</v>
      </c>
      <c r="E15" s="31">
        <v>44398</v>
      </c>
      <c r="F15" s="43">
        <v>73616108</v>
      </c>
      <c r="G15" s="38"/>
    </row>
    <row r="16" spans="1:7" s="12" customFormat="1" ht="28.8" x14ac:dyDescent="0.3">
      <c r="A16" s="34">
        <v>9</v>
      </c>
      <c r="B16" s="39" t="s">
        <v>159</v>
      </c>
      <c r="C16" s="40" t="s">
        <v>160</v>
      </c>
      <c r="D16" s="41" t="s">
        <v>161</v>
      </c>
      <c r="E16" s="31">
        <v>44405</v>
      </c>
      <c r="F16" s="43">
        <v>19152891</v>
      </c>
      <c r="G16" s="38"/>
    </row>
    <row r="17" spans="1:7" s="12" customFormat="1" ht="28.8" x14ac:dyDescent="0.3">
      <c r="A17" s="34">
        <v>10</v>
      </c>
      <c r="B17" s="39" t="s">
        <v>162</v>
      </c>
      <c r="C17" s="40" t="s">
        <v>163</v>
      </c>
      <c r="D17" s="41" t="s">
        <v>164</v>
      </c>
      <c r="E17" s="31">
        <v>44407</v>
      </c>
      <c r="F17" s="43">
        <v>1274549500</v>
      </c>
      <c r="G17" s="38"/>
    </row>
    <row r="18" spans="1:7" s="12" customFormat="1" ht="43.2" x14ac:dyDescent="0.3">
      <c r="A18" s="34">
        <v>11</v>
      </c>
      <c r="B18" s="39" t="s">
        <v>165</v>
      </c>
      <c r="C18" s="40" t="s">
        <v>166</v>
      </c>
      <c r="D18" s="41" t="s">
        <v>167</v>
      </c>
      <c r="E18" s="31">
        <v>44407</v>
      </c>
      <c r="F18" s="43">
        <v>479573275</v>
      </c>
      <c r="G18" s="38"/>
    </row>
    <row r="19" spans="1:7" s="12" customFormat="1" ht="15" thickBot="1" x14ac:dyDescent="0.35">
      <c r="A19" s="24"/>
      <c r="B19" s="25"/>
      <c r="C19" s="26"/>
      <c r="D19" s="27"/>
      <c r="E19" s="28"/>
      <c r="F19" s="33"/>
    </row>
    <row r="20" spans="1:7" ht="15" thickTop="1" x14ac:dyDescent="0.3"/>
    <row r="22" spans="1:7" x14ac:dyDescent="0.3">
      <c r="C22" s="13" t="s">
        <v>7</v>
      </c>
      <c r="D22" s="14">
        <f>+COUNT(A8:A19)</f>
        <v>11</v>
      </c>
    </row>
    <row r="24" spans="1:7" s="18" customFormat="1" x14ac:dyDescent="0.3">
      <c r="A24" s="4"/>
      <c r="B24" s="5"/>
      <c r="C24" s="13" t="s">
        <v>8</v>
      </c>
      <c r="D24" s="16">
        <f>SUM(F8:F19)</f>
        <v>44260850876</v>
      </c>
      <c r="F24" s="8"/>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6"/>
  <sheetViews>
    <sheetView zoomScale="70" zoomScaleNormal="70" workbookViewId="0">
      <selection activeCell="B8" sqref="B8:F10"/>
    </sheetView>
  </sheetViews>
  <sheetFormatPr baseColWidth="10" defaultRowHeight="14.4" x14ac:dyDescent="0.3"/>
  <cols>
    <col min="1" max="1" width="6.6640625" style="4" customWidth="1"/>
    <col min="2" max="2" width="31.109375" style="5" bestFit="1" customWidth="1"/>
    <col min="3" max="3" width="97" style="15" customWidth="1"/>
    <col min="4" max="4" width="100" style="2" customWidth="1"/>
    <col min="5" max="5" width="23.109375" style="18" customWidth="1"/>
    <col min="6" max="6" width="23.6640625" style="8" customWidth="1"/>
    <col min="7" max="7" width="15.44140625" style="2" bestFit="1" customWidth="1"/>
    <col min="8" max="251" width="11.5546875" style="2"/>
    <col min="252" max="252" width="8.33203125" style="2" customWidth="1"/>
    <col min="253" max="253" width="22.33203125" style="2" customWidth="1"/>
    <col min="254" max="254" width="51.6640625" style="2" customWidth="1"/>
    <col min="255" max="255" width="67.6640625" style="2" customWidth="1"/>
    <col min="256" max="256" width="30.88671875" style="2" customWidth="1"/>
    <col min="257" max="257" width="27.44140625" style="2" customWidth="1"/>
    <col min="258" max="258" width="31.88671875" style="2" customWidth="1"/>
    <col min="259" max="259" width="0" style="2" hidden="1" customWidth="1"/>
    <col min="260" max="260" width="22.33203125" style="2" customWidth="1"/>
    <col min="261" max="261" width="15.44140625" style="2" bestFit="1" customWidth="1"/>
    <col min="262" max="507" width="11.5546875" style="2"/>
    <col min="508" max="508" width="8.33203125" style="2" customWidth="1"/>
    <col min="509" max="509" width="22.33203125" style="2" customWidth="1"/>
    <col min="510" max="510" width="51.6640625" style="2" customWidth="1"/>
    <col min="511" max="511" width="67.6640625" style="2" customWidth="1"/>
    <col min="512" max="512" width="30.88671875" style="2" customWidth="1"/>
    <col min="513" max="513" width="27.44140625" style="2" customWidth="1"/>
    <col min="514" max="514" width="31.88671875" style="2" customWidth="1"/>
    <col min="515" max="515" width="0" style="2" hidden="1" customWidth="1"/>
    <col min="516" max="516" width="22.33203125" style="2" customWidth="1"/>
    <col min="517" max="517" width="15.44140625" style="2" bestFit="1" customWidth="1"/>
    <col min="518" max="763" width="11.5546875" style="2"/>
    <col min="764" max="764" width="8.33203125" style="2" customWidth="1"/>
    <col min="765" max="765" width="22.33203125" style="2" customWidth="1"/>
    <col min="766" max="766" width="51.6640625" style="2" customWidth="1"/>
    <col min="767" max="767" width="67.6640625" style="2" customWidth="1"/>
    <col min="768" max="768" width="30.88671875" style="2" customWidth="1"/>
    <col min="769" max="769" width="27.44140625" style="2" customWidth="1"/>
    <col min="770" max="770" width="31.88671875" style="2" customWidth="1"/>
    <col min="771" max="771" width="0" style="2" hidden="1" customWidth="1"/>
    <col min="772" max="772" width="22.33203125" style="2" customWidth="1"/>
    <col min="773" max="773" width="15.44140625" style="2" bestFit="1" customWidth="1"/>
    <col min="774" max="1019" width="11.5546875" style="2"/>
    <col min="1020" max="1020" width="8.33203125" style="2" customWidth="1"/>
    <col min="1021" max="1021" width="22.33203125" style="2" customWidth="1"/>
    <col min="1022" max="1022" width="51.6640625" style="2" customWidth="1"/>
    <col min="1023" max="1023" width="67.6640625" style="2" customWidth="1"/>
    <col min="1024" max="1024" width="30.88671875" style="2" customWidth="1"/>
    <col min="1025" max="1025" width="27.44140625" style="2" customWidth="1"/>
    <col min="1026" max="1026" width="31.88671875" style="2" customWidth="1"/>
    <col min="1027" max="1027" width="0" style="2" hidden="1" customWidth="1"/>
    <col min="1028" max="1028" width="22.33203125" style="2" customWidth="1"/>
    <col min="1029" max="1029" width="15.44140625" style="2" bestFit="1" customWidth="1"/>
    <col min="1030" max="1275" width="11.5546875" style="2"/>
    <col min="1276" max="1276" width="8.33203125" style="2" customWidth="1"/>
    <col min="1277" max="1277" width="22.33203125" style="2" customWidth="1"/>
    <col min="1278" max="1278" width="51.6640625" style="2" customWidth="1"/>
    <col min="1279" max="1279" width="67.6640625" style="2" customWidth="1"/>
    <col min="1280" max="1280" width="30.88671875" style="2" customWidth="1"/>
    <col min="1281" max="1281" width="27.44140625" style="2" customWidth="1"/>
    <col min="1282" max="1282" width="31.88671875" style="2" customWidth="1"/>
    <col min="1283" max="1283" width="0" style="2" hidden="1" customWidth="1"/>
    <col min="1284" max="1284" width="22.33203125" style="2" customWidth="1"/>
    <col min="1285" max="1285" width="15.44140625" style="2" bestFit="1" customWidth="1"/>
    <col min="1286" max="1531" width="11.5546875" style="2"/>
    <col min="1532" max="1532" width="8.33203125" style="2" customWidth="1"/>
    <col min="1533" max="1533" width="22.33203125" style="2" customWidth="1"/>
    <col min="1534" max="1534" width="51.6640625" style="2" customWidth="1"/>
    <col min="1535" max="1535" width="67.6640625" style="2" customWidth="1"/>
    <col min="1536" max="1536" width="30.88671875" style="2" customWidth="1"/>
    <col min="1537" max="1537" width="27.44140625" style="2" customWidth="1"/>
    <col min="1538" max="1538" width="31.88671875" style="2" customWidth="1"/>
    <col min="1539" max="1539" width="0" style="2" hidden="1" customWidth="1"/>
    <col min="1540" max="1540" width="22.33203125" style="2" customWidth="1"/>
    <col min="1541" max="1541" width="15.44140625" style="2" bestFit="1" customWidth="1"/>
    <col min="1542" max="1787" width="11.5546875" style="2"/>
    <col min="1788" max="1788" width="8.33203125" style="2" customWidth="1"/>
    <col min="1789" max="1789" width="22.33203125" style="2" customWidth="1"/>
    <col min="1790" max="1790" width="51.6640625" style="2" customWidth="1"/>
    <col min="1791" max="1791" width="67.6640625" style="2" customWidth="1"/>
    <col min="1792" max="1792" width="30.88671875" style="2" customWidth="1"/>
    <col min="1793" max="1793" width="27.44140625" style="2" customWidth="1"/>
    <col min="1794" max="1794" width="31.88671875" style="2" customWidth="1"/>
    <col min="1795" max="1795" width="0" style="2" hidden="1" customWidth="1"/>
    <col min="1796" max="1796" width="22.33203125" style="2" customWidth="1"/>
    <col min="1797" max="1797" width="15.44140625" style="2" bestFit="1" customWidth="1"/>
    <col min="1798" max="2043" width="11.5546875" style="2"/>
    <col min="2044" max="2044" width="8.33203125" style="2" customWidth="1"/>
    <col min="2045" max="2045" width="22.33203125" style="2" customWidth="1"/>
    <col min="2046" max="2046" width="51.6640625" style="2" customWidth="1"/>
    <col min="2047" max="2047" width="67.6640625" style="2" customWidth="1"/>
    <col min="2048" max="2048" width="30.88671875" style="2" customWidth="1"/>
    <col min="2049" max="2049" width="27.44140625" style="2" customWidth="1"/>
    <col min="2050" max="2050" width="31.88671875" style="2" customWidth="1"/>
    <col min="2051" max="2051" width="0" style="2" hidden="1" customWidth="1"/>
    <col min="2052" max="2052" width="22.33203125" style="2" customWidth="1"/>
    <col min="2053" max="2053" width="15.44140625" style="2" bestFit="1" customWidth="1"/>
    <col min="2054" max="2299" width="11.5546875" style="2"/>
    <col min="2300" max="2300" width="8.33203125" style="2" customWidth="1"/>
    <col min="2301" max="2301" width="22.33203125" style="2" customWidth="1"/>
    <col min="2302" max="2302" width="51.6640625" style="2" customWidth="1"/>
    <col min="2303" max="2303" width="67.6640625" style="2" customWidth="1"/>
    <col min="2304" max="2304" width="30.88671875" style="2" customWidth="1"/>
    <col min="2305" max="2305" width="27.44140625" style="2" customWidth="1"/>
    <col min="2306" max="2306" width="31.88671875" style="2" customWidth="1"/>
    <col min="2307" max="2307" width="0" style="2" hidden="1" customWidth="1"/>
    <col min="2308" max="2308" width="22.33203125" style="2" customWidth="1"/>
    <col min="2309" max="2309" width="15.44140625" style="2" bestFit="1" customWidth="1"/>
    <col min="2310" max="2555" width="11.5546875" style="2"/>
    <col min="2556" max="2556" width="8.33203125" style="2" customWidth="1"/>
    <col min="2557" max="2557" width="22.33203125" style="2" customWidth="1"/>
    <col min="2558" max="2558" width="51.6640625" style="2" customWidth="1"/>
    <col min="2559" max="2559" width="67.6640625" style="2" customWidth="1"/>
    <col min="2560" max="2560" width="30.88671875" style="2" customWidth="1"/>
    <col min="2561" max="2561" width="27.44140625" style="2" customWidth="1"/>
    <col min="2562" max="2562" width="31.88671875" style="2" customWidth="1"/>
    <col min="2563" max="2563" width="0" style="2" hidden="1" customWidth="1"/>
    <col min="2564" max="2564" width="22.33203125" style="2" customWidth="1"/>
    <col min="2565" max="2565" width="15.44140625" style="2" bestFit="1" customWidth="1"/>
    <col min="2566" max="2811" width="11.5546875" style="2"/>
    <col min="2812" max="2812" width="8.33203125" style="2" customWidth="1"/>
    <col min="2813" max="2813" width="22.33203125" style="2" customWidth="1"/>
    <col min="2814" max="2814" width="51.6640625" style="2" customWidth="1"/>
    <col min="2815" max="2815" width="67.6640625" style="2" customWidth="1"/>
    <col min="2816" max="2816" width="30.88671875" style="2" customWidth="1"/>
    <col min="2817" max="2817" width="27.44140625" style="2" customWidth="1"/>
    <col min="2818" max="2818" width="31.88671875" style="2" customWidth="1"/>
    <col min="2819" max="2819" width="0" style="2" hidden="1" customWidth="1"/>
    <col min="2820" max="2820" width="22.33203125" style="2" customWidth="1"/>
    <col min="2821" max="2821" width="15.44140625" style="2" bestFit="1" customWidth="1"/>
    <col min="2822" max="3067" width="11.5546875" style="2"/>
    <col min="3068" max="3068" width="8.33203125" style="2" customWidth="1"/>
    <col min="3069" max="3069" width="22.33203125" style="2" customWidth="1"/>
    <col min="3070" max="3070" width="51.6640625" style="2" customWidth="1"/>
    <col min="3071" max="3071" width="67.6640625" style="2" customWidth="1"/>
    <col min="3072" max="3072" width="30.88671875" style="2" customWidth="1"/>
    <col min="3073" max="3073" width="27.44140625" style="2" customWidth="1"/>
    <col min="3074" max="3074" width="31.88671875" style="2" customWidth="1"/>
    <col min="3075" max="3075" width="0" style="2" hidden="1" customWidth="1"/>
    <col min="3076" max="3076" width="22.33203125" style="2" customWidth="1"/>
    <col min="3077" max="3077" width="15.44140625" style="2" bestFit="1" customWidth="1"/>
    <col min="3078" max="3323" width="11.5546875" style="2"/>
    <col min="3324" max="3324" width="8.33203125" style="2" customWidth="1"/>
    <col min="3325" max="3325" width="22.33203125" style="2" customWidth="1"/>
    <col min="3326" max="3326" width="51.6640625" style="2" customWidth="1"/>
    <col min="3327" max="3327" width="67.6640625" style="2" customWidth="1"/>
    <col min="3328" max="3328" width="30.88671875" style="2" customWidth="1"/>
    <col min="3329" max="3329" width="27.44140625" style="2" customWidth="1"/>
    <col min="3330" max="3330" width="31.88671875" style="2" customWidth="1"/>
    <col min="3331" max="3331" width="0" style="2" hidden="1" customWidth="1"/>
    <col min="3332" max="3332" width="22.33203125" style="2" customWidth="1"/>
    <col min="3333" max="3333" width="15.44140625" style="2" bestFit="1" customWidth="1"/>
    <col min="3334" max="3579" width="11.5546875" style="2"/>
    <col min="3580" max="3580" width="8.33203125" style="2" customWidth="1"/>
    <col min="3581" max="3581" width="22.33203125" style="2" customWidth="1"/>
    <col min="3582" max="3582" width="51.6640625" style="2" customWidth="1"/>
    <col min="3583" max="3583" width="67.6640625" style="2" customWidth="1"/>
    <col min="3584" max="3584" width="30.88671875" style="2" customWidth="1"/>
    <col min="3585" max="3585" width="27.44140625" style="2" customWidth="1"/>
    <col min="3586" max="3586" width="31.88671875" style="2" customWidth="1"/>
    <col min="3587" max="3587" width="0" style="2" hidden="1" customWidth="1"/>
    <col min="3588" max="3588" width="22.33203125" style="2" customWidth="1"/>
    <col min="3589" max="3589" width="15.44140625" style="2" bestFit="1" customWidth="1"/>
    <col min="3590" max="3835" width="11.5546875" style="2"/>
    <col min="3836" max="3836" width="8.33203125" style="2" customWidth="1"/>
    <col min="3837" max="3837" width="22.33203125" style="2" customWidth="1"/>
    <col min="3838" max="3838" width="51.6640625" style="2" customWidth="1"/>
    <col min="3839" max="3839" width="67.6640625" style="2" customWidth="1"/>
    <col min="3840" max="3840" width="30.88671875" style="2" customWidth="1"/>
    <col min="3841" max="3841" width="27.44140625" style="2" customWidth="1"/>
    <col min="3842" max="3842" width="31.88671875" style="2" customWidth="1"/>
    <col min="3843" max="3843" width="0" style="2" hidden="1" customWidth="1"/>
    <col min="3844" max="3844" width="22.33203125" style="2" customWidth="1"/>
    <col min="3845" max="3845" width="15.44140625" style="2" bestFit="1" customWidth="1"/>
    <col min="3846" max="4091" width="11.5546875" style="2"/>
    <col min="4092" max="4092" width="8.33203125" style="2" customWidth="1"/>
    <col min="4093" max="4093" width="22.33203125" style="2" customWidth="1"/>
    <col min="4094" max="4094" width="51.6640625" style="2" customWidth="1"/>
    <col min="4095" max="4095" width="67.6640625" style="2" customWidth="1"/>
    <col min="4096" max="4096" width="30.88671875" style="2" customWidth="1"/>
    <col min="4097" max="4097" width="27.44140625" style="2" customWidth="1"/>
    <col min="4098" max="4098" width="31.88671875" style="2" customWidth="1"/>
    <col min="4099" max="4099" width="0" style="2" hidden="1" customWidth="1"/>
    <col min="4100" max="4100" width="22.33203125" style="2" customWidth="1"/>
    <col min="4101" max="4101" width="15.44140625" style="2" bestFit="1" customWidth="1"/>
    <col min="4102" max="4347" width="11.5546875" style="2"/>
    <col min="4348" max="4348" width="8.33203125" style="2" customWidth="1"/>
    <col min="4349" max="4349" width="22.33203125" style="2" customWidth="1"/>
    <col min="4350" max="4350" width="51.6640625" style="2" customWidth="1"/>
    <col min="4351" max="4351" width="67.6640625" style="2" customWidth="1"/>
    <col min="4352" max="4352" width="30.88671875" style="2" customWidth="1"/>
    <col min="4353" max="4353" width="27.44140625" style="2" customWidth="1"/>
    <col min="4354" max="4354" width="31.88671875" style="2" customWidth="1"/>
    <col min="4355" max="4355" width="0" style="2" hidden="1" customWidth="1"/>
    <col min="4356" max="4356" width="22.33203125" style="2" customWidth="1"/>
    <col min="4357" max="4357" width="15.44140625" style="2" bestFit="1" customWidth="1"/>
    <col min="4358" max="4603" width="11.5546875" style="2"/>
    <col min="4604" max="4604" width="8.33203125" style="2" customWidth="1"/>
    <col min="4605" max="4605" width="22.33203125" style="2" customWidth="1"/>
    <col min="4606" max="4606" width="51.6640625" style="2" customWidth="1"/>
    <col min="4607" max="4607" width="67.6640625" style="2" customWidth="1"/>
    <col min="4608" max="4608" width="30.88671875" style="2" customWidth="1"/>
    <col min="4609" max="4609" width="27.44140625" style="2" customWidth="1"/>
    <col min="4610" max="4610" width="31.88671875" style="2" customWidth="1"/>
    <col min="4611" max="4611" width="0" style="2" hidden="1" customWidth="1"/>
    <col min="4612" max="4612" width="22.33203125" style="2" customWidth="1"/>
    <col min="4613" max="4613" width="15.44140625" style="2" bestFit="1" customWidth="1"/>
    <col min="4614" max="4859" width="11.5546875" style="2"/>
    <col min="4860" max="4860" width="8.33203125" style="2" customWidth="1"/>
    <col min="4861" max="4861" width="22.33203125" style="2" customWidth="1"/>
    <col min="4862" max="4862" width="51.6640625" style="2" customWidth="1"/>
    <col min="4863" max="4863" width="67.6640625" style="2" customWidth="1"/>
    <col min="4864" max="4864" width="30.88671875" style="2" customWidth="1"/>
    <col min="4865" max="4865" width="27.44140625" style="2" customWidth="1"/>
    <col min="4866" max="4866" width="31.88671875" style="2" customWidth="1"/>
    <col min="4867" max="4867" width="0" style="2" hidden="1" customWidth="1"/>
    <col min="4868" max="4868" width="22.33203125" style="2" customWidth="1"/>
    <col min="4869" max="4869" width="15.44140625" style="2" bestFit="1" customWidth="1"/>
    <col min="4870" max="5115" width="11.5546875" style="2"/>
    <col min="5116" max="5116" width="8.33203125" style="2" customWidth="1"/>
    <col min="5117" max="5117" width="22.33203125" style="2" customWidth="1"/>
    <col min="5118" max="5118" width="51.6640625" style="2" customWidth="1"/>
    <col min="5119" max="5119" width="67.6640625" style="2" customWidth="1"/>
    <col min="5120" max="5120" width="30.88671875" style="2" customWidth="1"/>
    <col min="5121" max="5121" width="27.44140625" style="2" customWidth="1"/>
    <col min="5122" max="5122" width="31.88671875" style="2" customWidth="1"/>
    <col min="5123" max="5123" width="0" style="2" hidden="1" customWidth="1"/>
    <col min="5124" max="5124" width="22.33203125" style="2" customWidth="1"/>
    <col min="5125" max="5125" width="15.44140625" style="2" bestFit="1" customWidth="1"/>
    <col min="5126" max="5371" width="11.5546875" style="2"/>
    <col min="5372" max="5372" width="8.33203125" style="2" customWidth="1"/>
    <col min="5373" max="5373" width="22.33203125" style="2" customWidth="1"/>
    <col min="5374" max="5374" width="51.6640625" style="2" customWidth="1"/>
    <col min="5375" max="5375" width="67.6640625" style="2" customWidth="1"/>
    <col min="5376" max="5376" width="30.88671875" style="2" customWidth="1"/>
    <col min="5377" max="5377" width="27.44140625" style="2" customWidth="1"/>
    <col min="5378" max="5378" width="31.88671875" style="2" customWidth="1"/>
    <col min="5379" max="5379" width="0" style="2" hidden="1" customWidth="1"/>
    <col min="5380" max="5380" width="22.33203125" style="2" customWidth="1"/>
    <col min="5381" max="5381" width="15.44140625" style="2" bestFit="1" customWidth="1"/>
    <col min="5382" max="5627" width="11.5546875" style="2"/>
    <col min="5628" max="5628" width="8.33203125" style="2" customWidth="1"/>
    <col min="5629" max="5629" width="22.33203125" style="2" customWidth="1"/>
    <col min="5630" max="5630" width="51.6640625" style="2" customWidth="1"/>
    <col min="5631" max="5631" width="67.6640625" style="2" customWidth="1"/>
    <col min="5632" max="5632" width="30.88671875" style="2" customWidth="1"/>
    <col min="5633" max="5633" width="27.44140625" style="2" customWidth="1"/>
    <col min="5634" max="5634" width="31.88671875" style="2" customWidth="1"/>
    <col min="5635" max="5635" width="0" style="2" hidden="1" customWidth="1"/>
    <col min="5636" max="5636" width="22.33203125" style="2" customWidth="1"/>
    <col min="5637" max="5637" width="15.44140625" style="2" bestFit="1" customWidth="1"/>
    <col min="5638" max="5883" width="11.5546875" style="2"/>
    <col min="5884" max="5884" width="8.33203125" style="2" customWidth="1"/>
    <col min="5885" max="5885" width="22.33203125" style="2" customWidth="1"/>
    <col min="5886" max="5886" width="51.6640625" style="2" customWidth="1"/>
    <col min="5887" max="5887" width="67.6640625" style="2" customWidth="1"/>
    <col min="5888" max="5888" width="30.88671875" style="2" customWidth="1"/>
    <col min="5889" max="5889" width="27.44140625" style="2" customWidth="1"/>
    <col min="5890" max="5890" width="31.88671875" style="2" customWidth="1"/>
    <col min="5891" max="5891" width="0" style="2" hidden="1" customWidth="1"/>
    <col min="5892" max="5892" width="22.33203125" style="2" customWidth="1"/>
    <col min="5893" max="5893" width="15.44140625" style="2" bestFit="1" customWidth="1"/>
    <col min="5894" max="6139" width="11.5546875" style="2"/>
    <col min="6140" max="6140" width="8.33203125" style="2" customWidth="1"/>
    <col min="6141" max="6141" width="22.33203125" style="2" customWidth="1"/>
    <col min="6142" max="6142" width="51.6640625" style="2" customWidth="1"/>
    <col min="6143" max="6143" width="67.6640625" style="2" customWidth="1"/>
    <col min="6144" max="6144" width="30.88671875" style="2" customWidth="1"/>
    <col min="6145" max="6145" width="27.44140625" style="2" customWidth="1"/>
    <col min="6146" max="6146" width="31.88671875" style="2" customWidth="1"/>
    <col min="6147" max="6147" width="0" style="2" hidden="1" customWidth="1"/>
    <col min="6148" max="6148" width="22.33203125" style="2" customWidth="1"/>
    <col min="6149" max="6149" width="15.44140625" style="2" bestFit="1" customWidth="1"/>
    <col min="6150" max="6395" width="11.5546875" style="2"/>
    <col min="6396" max="6396" width="8.33203125" style="2" customWidth="1"/>
    <col min="6397" max="6397" width="22.33203125" style="2" customWidth="1"/>
    <col min="6398" max="6398" width="51.6640625" style="2" customWidth="1"/>
    <col min="6399" max="6399" width="67.6640625" style="2" customWidth="1"/>
    <col min="6400" max="6400" width="30.88671875" style="2" customWidth="1"/>
    <col min="6401" max="6401" width="27.44140625" style="2" customWidth="1"/>
    <col min="6402" max="6402" width="31.88671875" style="2" customWidth="1"/>
    <col min="6403" max="6403" width="0" style="2" hidden="1" customWidth="1"/>
    <col min="6404" max="6404" width="22.33203125" style="2" customWidth="1"/>
    <col min="6405" max="6405" width="15.44140625" style="2" bestFit="1" customWidth="1"/>
    <col min="6406" max="6651" width="11.5546875" style="2"/>
    <col min="6652" max="6652" width="8.33203125" style="2" customWidth="1"/>
    <col min="6653" max="6653" width="22.33203125" style="2" customWidth="1"/>
    <col min="6654" max="6654" width="51.6640625" style="2" customWidth="1"/>
    <col min="6655" max="6655" width="67.6640625" style="2" customWidth="1"/>
    <col min="6656" max="6656" width="30.88671875" style="2" customWidth="1"/>
    <col min="6657" max="6657" width="27.44140625" style="2" customWidth="1"/>
    <col min="6658" max="6658" width="31.88671875" style="2" customWidth="1"/>
    <col min="6659" max="6659" width="0" style="2" hidden="1" customWidth="1"/>
    <col min="6660" max="6660" width="22.33203125" style="2" customWidth="1"/>
    <col min="6661" max="6661" width="15.44140625" style="2" bestFit="1" customWidth="1"/>
    <col min="6662" max="6907" width="11.5546875" style="2"/>
    <col min="6908" max="6908" width="8.33203125" style="2" customWidth="1"/>
    <col min="6909" max="6909" width="22.33203125" style="2" customWidth="1"/>
    <col min="6910" max="6910" width="51.6640625" style="2" customWidth="1"/>
    <col min="6911" max="6911" width="67.6640625" style="2" customWidth="1"/>
    <col min="6912" max="6912" width="30.88671875" style="2" customWidth="1"/>
    <col min="6913" max="6913" width="27.44140625" style="2" customWidth="1"/>
    <col min="6914" max="6914" width="31.88671875" style="2" customWidth="1"/>
    <col min="6915" max="6915" width="0" style="2" hidden="1" customWidth="1"/>
    <col min="6916" max="6916" width="22.33203125" style="2" customWidth="1"/>
    <col min="6917" max="6917" width="15.44140625" style="2" bestFit="1" customWidth="1"/>
    <col min="6918" max="7163" width="11.5546875" style="2"/>
    <col min="7164" max="7164" width="8.33203125" style="2" customWidth="1"/>
    <col min="7165" max="7165" width="22.33203125" style="2" customWidth="1"/>
    <col min="7166" max="7166" width="51.6640625" style="2" customWidth="1"/>
    <col min="7167" max="7167" width="67.6640625" style="2" customWidth="1"/>
    <col min="7168" max="7168" width="30.88671875" style="2" customWidth="1"/>
    <col min="7169" max="7169" width="27.44140625" style="2" customWidth="1"/>
    <col min="7170" max="7170" width="31.88671875" style="2" customWidth="1"/>
    <col min="7171" max="7171" width="0" style="2" hidden="1" customWidth="1"/>
    <col min="7172" max="7172" width="22.33203125" style="2" customWidth="1"/>
    <col min="7173" max="7173" width="15.44140625" style="2" bestFit="1" customWidth="1"/>
    <col min="7174" max="7419" width="11.5546875" style="2"/>
    <col min="7420" max="7420" width="8.33203125" style="2" customWidth="1"/>
    <col min="7421" max="7421" width="22.33203125" style="2" customWidth="1"/>
    <col min="7422" max="7422" width="51.6640625" style="2" customWidth="1"/>
    <col min="7423" max="7423" width="67.6640625" style="2" customWidth="1"/>
    <col min="7424" max="7424" width="30.88671875" style="2" customWidth="1"/>
    <col min="7425" max="7425" width="27.44140625" style="2" customWidth="1"/>
    <col min="7426" max="7426" width="31.88671875" style="2" customWidth="1"/>
    <col min="7427" max="7427" width="0" style="2" hidden="1" customWidth="1"/>
    <col min="7428" max="7428" width="22.33203125" style="2" customWidth="1"/>
    <col min="7429" max="7429" width="15.44140625" style="2" bestFit="1" customWidth="1"/>
    <col min="7430" max="7675" width="11.5546875" style="2"/>
    <col min="7676" max="7676" width="8.33203125" style="2" customWidth="1"/>
    <col min="7677" max="7677" width="22.33203125" style="2" customWidth="1"/>
    <col min="7678" max="7678" width="51.6640625" style="2" customWidth="1"/>
    <col min="7679" max="7679" width="67.6640625" style="2" customWidth="1"/>
    <col min="7680" max="7680" width="30.88671875" style="2" customWidth="1"/>
    <col min="7681" max="7681" width="27.44140625" style="2" customWidth="1"/>
    <col min="7682" max="7682" width="31.88671875" style="2" customWidth="1"/>
    <col min="7683" max="7683" width="0" style="2" hidden="1" customWidth="1"/>
    <col min="7684" max="7684" width="22.33203125" style="2" customWidth="1"/>
    <col min="7685" max="7685" width="15.44140625" style="2" bestFit="1" customWidth="1"/>
    <col min="7686" max="7931" width="11.5546875" style="2"/>
    <col min="7932" max="7932" width="8.33203125" style="2" customWidth="1"/>
    <col min="7933" max="7933" width="22.33203125" style="2" customWidth="1"/>
    <col min="7934" max="7934" width="51.6640625" style="2" customWidth="1"/>
    <col min="7935" max="7935" width="67.6640625" style="2" customWidth="1"/>
    <col min="7936" max="7936" width="30.88671875" style="2" customWidth="1"/>
    <col min="7937" max="7937" width="27.44140625" style="2" customWidth="1"/>
    <col min="7938" max="7938" width="31.88671875" style="2" customWidth="1"/>
    <col min="7939" max="7939" width="0" style="2" hidden="1" customWidth="1"/>
    <col min="7940" max="7940" width="22.33203125" style="2" customWidth="1"/>
    <col min="7941" max="7941" width="15.44140625" style="2" bestFit="1" customWidth="1"/>
    <col min="7942" max="8187" width="11.5546875" style="2"/>
    <col min="8188" max="8188" width="8.33203125" style="2" customWidth="1"/>
    <col min="8189" max="8189" width="22.33203125" style="2" customWidth="1"/>
    <col min="8190" max="8190" width="51.6640625" style="2" customWidth="1"/>
    <col min="8191" max="8191" width="67.6640625" style="2" customWidth="1"/>
    <col min="8192" max="8192" width="30.88671875" style="2" customWidth="1"/>
    <col min="8193" max="8193" width="27.44140625" style="2" customWidth="1"/>
    <col min="8194" max="8194" width="31.88671875" style="2" customWidth="1"/>
    <col min="8195" max="8195" width="0" style="2" hidden="1" customWidth="1"/>
    <col min="8196" max="8196" width="22.33203125" style="2" customWidth="1"/>
    <col min="8197" max="8197" width="15.44140625" style="2" bestFit="1" customWidth="1"/>
    <col min="8198" max="8443" width="11.5546875" style="2"/>
    <col min="8444" max="8444" width="8.33203125" style="2" customWidth="1"/>
    <col min="8445" max="8445" width="22.33203125" style="2" customWidth="1"/>
    <col min="8446" max="8446" width="51.6640625" style="2" customWidth="1"/>
    <col min="8447" max="8447" width="67.6640625" style="2" customWidth="1"/>
    <col min="8448" max="8448" width="30.88671875" style="2" customWidth="1"/>
    <col min="8449" max="8449" width="27.44140625" style="2" customWidth="1"/>
    <col min="8450" max="8450" width="31.88671875" style="2" customWidth="1"/>
    <col min="8451" max="8451" width="0" style="2" hidden="1" customWidth="1"/>
    <col min="8452" max="8452" width="22.33203125" style="2" customWidth="1"/>
    <col min="8453" max="8453" width="15.44140625" style="2" bestFit="1" customWidth="1"/>
    <col min="8454" max="8699" width="11.5546875" style="2"/>
    <col min="8700" max="8700" width="8.33203125" style="2" customWidth="1"/>
    <col min="8701" max="8701" width="22.33203125" style="2" customWidth="1"/>
    <col min="8702" max="8702" width="51.6640625" style="2" customWidth="1"/>
    <col min="8703" max="8703" width="67.6640625" style="2" customWidth="1"/>
    <col min="8704" max="8704" width="30.88671875" style="2" customWidth="1"/>
    <col min="8705" max="8705" width="27.44140625" style="2" customWidth="1"/>
    <col min="8706" max="8706" width="31.88671875" style="2" customWidth="1"/>
    <col min="8707" max="8707" width="0" style="2" hidden="1" customWidth="1"/>
    <col min="8708" max="8708" width="22.33203125" style="2" customWidth="1"/>
    <col min="8709" max="8709" width="15.44140625" style="2" bestFit="1" customWidth="1"/>
    <col min="8710" max="8955" width="11.5546875" style="2"/>
    <col min="8956" max="8956" width="8.33203125" style="2" customWidth="1"/>
    <col min="8957" max="8957" width="22.33203125" style="2" customWidth="1"/>
    <col min="8958" max="8958" width="51.6640625" style="2" customWidth="1"/>
    <col min="8959" max="8959" width="67.6640625" style="2" customWidth="1"/>
    <col min="8960" max="8960" width="30.88671875" style="2" customWidth="1"/>
    <col min="8961" max="8961" width="27.44140625" style="2" customWidth="1"/>
    <col min="8962" max="8962" width="31.88671875" style="2" customWidth="1"/>
    <col min="8963" max="8963" width="0" style="2" hidden="1" customWidth="1"/>
    <col min="8964" max="8964" width="22.33203125" style="2" customWidth="1"/>
    <col min="8965" max="8965" width="15.44140625" style="2" bestFit="1" customWidth="1"/>
    <col min="8966" max="9211" width="11.5546875" style="2"/>
    <col min="9212" max="9212" width="8.33203125" style="2" customWidth="1"/>
    <col min="9213" max="9213" width="22.33203125" style="2" customWidth="1"/>
    <col min="9214" max="9214" width="51.6640625" style="2" customWidth="1"/>
    <col min="9215" max="9215" width="67.6640625" style="2" customWidth="1"/>
    <col min="9216" max="9216" width="30.88671875" style="2" customWidth="1"/>
    <col min="9217" max="9217" width="27.44140625" style="2" customWidth="1"/>
    <col min="9218" max="9218" width="31.88671875" style="2" customWidth="1"/>
    <col min="9219" max="9219" width="0" style="2" hidden="1" customWidth="1"/>
    <col min="9220" max="9220" width="22.33203125" style="2" customWidth="1"/>
    <col min="9221" max="9221" width="15.44140625" style="2" bestFit="1" customWidth="1"/>
    <col min="9222" max="9467" width="11.5546875" style="2"/>
    <col min="9468" max="9468" width="8.33203125" style="2" customWidth="1"/>
    <col min="9469" max="9469" width="22.33203125" style="2" customWidth="1"/>
    <col min="9470" max="9470" width="51.6640625" style="2" customWidth="1"/>
    <col min="9471" max="9471" width="67.6640625" style="2" customWidth="1"/>
    <col min="9472" max="9472" width="30.88671875" style="2" customWidth="1"/>
    <col min="9473" max="9473" width="27.44140625" style="2" customWidth="1"/>
    <col min="9474" max="9474" width="31.88671875" style="2" customWidth="1"/>
    <col min="9475" max="9475" width="0" style="2" hidden="1" customWidth="1"/>
    <col min="9476" max="9476" width="22.33203125" style="2" customWidth="1"/>
    <col min="9477" max="9477" width="15.44140625" style="2" bestFit="1" customWidth="1"/>
    <col min="9478" max="9723" width="11.5546875" style="2"/>
    <col min="9724" max="9724" width="8.33203125" style="2" customWidth="1"/>
    <col min="9725" max="9725" width="22.33203125" style="2" customWidth="1"/>
    <col min="9726" max="9726" width="51.6640625" style="2" customWidth="1"/>
    <col min="9727" max="9727" width="67.6640625" style="2" customWidth="1"/>
    <col min="9728" max="9728" width="30.88671875" style="2" customWidth="1"/>
    <col min="9729" max="9729" width="27.44140625" style="2" customWidth="1"/>
    <col min="9730" max="9730" width="31.88671875" style="2" customWidth="1"/>
    <col min="9731" max="9731" width="0" style="2" hidden="1" customWidth="1"/>
    <col min="9732" max="9732" width="22.33203125" style="2" customWidth="1"/>
    <col min="9733" max="9733" width="15.44140625" style="2" bestFit="1" customWidth="1"/>
    <col min="9734" max="9979" width="11.5546875" style="2"/>
    <col min="9980" max="9980" width="8.33203125" style="2" customWidth="1"/>
    <col min="9981" max="9981" width="22.33203125" style="2" customWidth="1"/>
    <col min="9982" max="9982" width="51.6640625" style="2" customWidth="1"/>
    <col min="9983" max="9983" width="67.6640625" style="2" customWidth="1"/>
    <col min="9984" max="9984" width="30.88671875" style="2" customWidth="1"/>
    <col min="9985" max="9985" width="27.44140625" style="2" customWidth="1"/>
    <col min="9986" max="9986" width="31.88671875" style="2" customWidth="1"/>
    <col min="9987" max="9987" width="0" style="2" hidden="1" customWidth="1"/>
    <col min="9988" max="9988" width="22.33203125" style="2" customWidth="1"/>
    <col min="9989" max="9989" width="15.44140625" style="2" bestFit="1" customWidth="1"/>
    <col min="9990" max="10235" width="11.5546875" style="2"/>
    <col min="10236" max="10236" width="8.33203125" style="2" customWidth="1"/>
    <col min="10237" max="10237" width="22.33203125" style="2" customWidth="1"/>
    <col min="10238" max="10238" width="51.6640625" style="2" customWidth="1"/>
    <col min="10239" max="10239" width="67.6640625" style="2" customWidth="1"/>
    <col min="10240" max="10240" width="30.88671875" style="2" customWidth="1"/>
    <col min="10241" max="10241" width="27.44140625" style="2" customWidth="1"/>
    <col min="10242" max="10242" width="31.88671875" style="2" customWidth="1"/>
    <col min="10243" max="10243" width="0" style="2" hidden="1" customWidth="1"/>
    <col min="10244" max="10244" width="22.33203125" style="2" customWidth="1"/>
    <col min="10245" max="10245" width="15.44140625" style="2" bestFit="1" customWidth="1"/>
    <col min="10246" max="10491" width="11.5546875" style="2"/>
    <col min="10492" max="10492" width="8.33203125" style="2" customWidth="1"/>
    <col min="10493" max="10493" width="22.33203125" style="2" customWidth="1"/>
    <col min="10494" max="10494" width="51.6640625" style="2" customWidth="1"/>
    <col min="10495" max="10495" width="67.6640625" style="2" customWidth="1"/>
    <col min="10496" max="10496" width="30.88671875" style="2" customWidth="1"/>
    <col min="10497" max="10497" width="27.44140625" style="2" customWidth="1"/>
    <col min="10498" max="10498" width="31.88671875" style="2" customWidth="1"/>
    <col min="10499" max="10499" width="0" style="2" hidden="1" customWidth="1"/>
    <col min="10500" max="10500" width="22.33203125" style="2" customWidth="1"/>
    <col min="10501" max="10501" width="15.44140625" style="2" bestFit="1" customWidth="1"/>
    <col min="10502" max="10747" width="11.5546875" style="2"/>
    <col min="10748" max="10748" width="8.33203125" style="2" customWidth="1"/>
    <col min="10749" max="10749" width="22.33203125" style="2" customWidth="1"/>
    <col min="10750" max="10750" width="51.6640625" style="2" customWidth="1"/>
    <col min="10751" max="10751" width="67.6640625" style="2" customWidth="1"/>
    <col min="10752" max="10752" width="30.88671875" style="2" customWidth="1"/>
    <col min="10753" max="10753" width="27.44140625" style="2" customWidth="1"/>
    <col min="10754" max="10754" width="31.88671875" style="2" customWidth="1"/>
    <col min="10755" max="10755" width="0" style="2" hidden="1" customWidth="1"/>
    <col min="10756" max="10756" width="22.33203125" style="2" customWidth="1"/>
    <col min="10757" max="10757" width="15.44140625" style="2" bestFit="1" customWidth="1"/>
    <col min="10758" max="11003" width="11.5546875" style="2"/>
    <col min="11004" max="11004" width="8.33203125" style="2" customWidth="1"/>
    <col min="11005" max="11005" width="22.33203125" style="2" customWidth="1"/>
    <col min="11006" max="11006" width="51.6640625" style="2" customWidth="1"/>
    <col min="11007" max="11007" width="67.6640625" style="2" customWidth="1"/>
    <col min="11008" max="11008" width="30.88671875" style="2" customWidth="1"/>
    <col min="11009" max="11009" width="27.44140625" style="2" customWidth="1"/>
    <col min="11010" max="11010" width="31.88671875" style="2" customWidth="1"/>
    <col min="11011" max="11011" width="0" style="2" hidden="1" customWidth="1"/>
    <col min="11012" max="11012" width="22.33203125" style="2" customWidth="1"/>
    <col min="11013" max="11013" width="15.44140625" style="2" bestFit="1" customWidth="1"/>
    <col min="11014" max="11259" width="11.5546875" style="2"/>
    <col min="11260" max="11260" width="8.33203125" style="2" customWidth="1"/>
    <col min="11261" max="11261" width="22.33203125" style="2" customWidth="1"/>
    <col min="11262" max="11262" width="51.6640625" style="2" customWidth="1"/>
    <col min="11263" max="11263" width="67.6640625" style="2" customWidth="1"/>
    <col min="11264" max="11264" width="30.88671875" style="2" customWidth="1"/>
    <col min="11265" max="11265" width="27.44140625" style="2" customWidth="1"/>
    <col min="11266" max="11266" width="31.88671875" style="2" customWidth="1"/>
    <col min="11267" max="11267" width="0" style="2" hidden="1" customWidth="1"/>
    <col min="11268" max="11268" width="22.33203125" style="2" customWidth="1"/>
    <col min="11269" max="11269" width="15.44140625" style="2" bestFit="1" customWidth="1"/>
    <col min="11270" max="11515" width="11.5546875" style="2"/>
    <col min="11516" max="11516" width="8.33203125" style="2" customWidth="1"/>
    <col min="11517" max="11517" width="22.33203125" style="2" customWidth="1"/>
    <col min="11518" max="11518" width="51.6640625" style="2" customWidth="1"/>
    <col min="11519" max="11519" width="67.6640625" style="2" customWidth="1"/>
    <col min="11520" max="11520" width="30.88671875" style="2" customWidth="1"/>
    <col min="11521" max="11521" width="27.44140625" style="2" customWidth="1"/>
    <col min="11522" max="11522" width="31.88671875" style="2" customWidth="1"/>
    <col min="11523" max="11523" width="0" style="2" hidden="1" customWidth="1"/>
    <col min="11524" max="11524" width="22.33203125" style="2" customWidth="1"/>
    <col min="11525" max="11525" width="15.44140625" style="2" bestFit="1" customWidth="1"/>
    <col min="11526" max="11771" width="11.5546875" style="2"/>
    <col min="11772" max="11772" width="8.33203125" style="2" customWidth="1"/>
    <col min="11773" max="11773" width="22.33203125" style="2" customWidth="1"/>
    <col min="11774" max="11774" width="51.6640625" style="2" customWidth="1"/>
    <col min="11775" max="11775" width="67.6640625" style="2" customWidth="1"/>
    <col min="11776" max="11776" width="30.88671875" style="2" customWidth="1"/>
    <col min="11777" max="11777" width="27.44140625" style="2" customWidth="1"/>
    <col min="11778" max="11778" width="31.88671875" style="2" customWidth="1"/>
    <col min="11779" max="11779" width="0" style="2" hidden="1" customWidth="1"/>
    <col min="11780" max="11780" width="22.33203125" style="2" customWidth="1"/>
    <col min="11781" max="11781" width="15.44140625" style="2" bestFit="1" customWidth="1"/>
    <col min="11782" max="12027" width="11.5546875" style="2"/>
    <col min="12028" max="12028" width="8.33203125" style="2" customWidth="1"/>
    <col min="12029" max="12029" width="22.33203125" style="2" customWidth="1"/>
    <col min="12030" max="12030" width="51.6640625" style="2" customWidth="1"/>
    <col min="12031" max="12031" width="67.6640625" style="2" customWidth="1"/>
    <col min="12032" max="12032" width="30.88671875" style="2" customWidth="1"/>
    <col min="12033" max="12033" width="27.44140625" style="2" customWidth="1"/>
    <col min="12034" max="12034" width="31.88671875" style="2" customWidth="1"/>
    <col min="12035" max="12035" width="0" style="2" hidden="1" customWidth="1"/>
    <col min="12036" max="12036" width="22.33203125" style="2" customWidth="1"/>
    <col min="12037" max="12037" width="15.44140625" style="2" bestFit="1" customWidth="1"/>
    <col min="12038" max="12283" width="11.5546875" style="2"/>
    <col min="12284" max="12284" width="8.33203125" style="2" customWidth="1"/>
    <col min="12285" max="12285" width="22.33203125" style="2" customWidth="1"/>
    <col min="12286" max="12286" width="51.6640625" style="2" customWidth="1"/>
    <col min="12287" max="12287" width="67.6640625" style="2" customWidth="1"/>
    <col min="12288" max="12288" width="30.88671875" style="2" customWidth="1"/>
    <col min="12289" max="12289" width="27.44140625" style="2" customWidth="1"/>
    <col min="12290" max="12290" width="31.88671875" style="2" customWidth="1"/>
    <col min="12291" max="12291" width="0" style="2" hidden="1" customWidth="1"/>
    <col min="12292" max="12292" width="22.33203125" style="2" customWidth="1"/>
    <col min="12293" max="12293" width="15.44140625" style="2" bestFit="1" customWidth="1"/>
    <col min="12294" max="12539" width="11.5546875" style="2"/>
    <col min="12540" max="12540" width="8.33203125" style="2" customWidth="1"/>
    <col min="12541" max="12541" width="22.33203125" style="2" customWidth="1"/>
    <col min="12542" max="12542" width="51.6640625" style="2" customWidth="1"/>
    <col min="12543" max="12543" width="67.6640625" style="2" customWidth="1"/>
    <col min="12544" max="12544" width="30.88671875" style="2" customWidth="1"/>
    <col min="12545" max="12545" width="27.44140625" style="2" customWidth="1"/>
    <col min="12546" max="12546" width="31.88671875" style="2" customWidth="1"/>
    <col min="12547" max="12547" width="0" style="2" hidden="1" customWidth="1"/>
    <col min="12548" max="12548" width="22.33203125" style="2" customWidth="1"/>
    <col min="12549" max="12549" width="15.44140625" style="2" bestFit="1" customWidth="1"/>
    <col min="12550" max="12795" width="11.5546875" style="2"/>
    <col min="12796" max="12796" width="8.33203125" style="2" customWidth="1"/>
    <col min="12797" max="12797" width="22.33203125" style="2" customWidth="1"/>
    <col min="12798" max="12798" width="51.6640625" style="2" customWidth="1"/>
    <col min="12799" max="12799" width="67.6640625" style="2" customWidth="1"/>
    <col min="12800" max="12800" width="30.88671875" style="2" customWidth="1"/>
    <col min="12801" max="12801" width="27.44140625" style="2" customWidth="1"/>
    <col min="12802" max="12802" width="31.88671875" style="2" customWidth="1"/>
    <col min="12803" max="12803" width="0" style="2" hidden="1" customWidth="1"/>
    <col min="12804" max="12804" width="22.33203125" style="2" customWidth="1"/>
    <col min="12805" max="12805" width="15.44140625" style="2" bestFit="1" customWidth="1"/>
    <col min="12806" max="13051" width="11.5546875" style="2"/>
    <col min="13052" max="13052" width="8.33203125" style="2" customWidth="1"/>
    <col min="13053" max="13053" width="22.33203125" style="2" customWidth="1"/>
    <col min="13054" max="13054" width="51.6640625" style="2" customWidth="1"/>
    <col min="13055" max="13055" width="67.6640625" style="2" customWidth="1"/>
    <col min="13056" max="13056" width="30.88671875" style="2" customWidth="1"/>
    <col min="13057" max="13057" width="27.44140625" style="2" customWidth="1"/>
    <col min="13058" max="13058" width="31.88671875" style="2" customWidth="1"/>
    <col min="13059" max="13059" width="0" style="2" hidden="1" customWidth="1"/>
    <col min="13060" max="13060" width="22.33203125" style="2" customWidth="1"/>
    <col min="13061" max="13061" width="15.44140625" style="2" bestFit="1" customWidth="1"/>
    <col min="13062" max="13307" width="11.5546875" style="2"/>
    <col min="13308" max="13308" width="8.33203125" style="2" customWidth="1"/>
    <col min="13309" max="13309" width="22.33203125" style="2" customWidth="1"/>
    <col min="13310" max="13310" width="51.6640625" style="2" customWidth="1"/>
    <col min="13311" max="13311" width="67.6640625" style="2" customWidth="1"/>
    <col min="13312" max="13312" width="30.88671875" style="2" customWidth="1"/>
    <col min="13313" max="13313" width="27.44140625" style="2" customWidth="1"/>
    <col min="13314" max="13314" width="31.88671875" style="2" customWidth="1"/>
    <col min="13315" max="13315" width="0" style="2" hidden="1" customWidth="1"/>
    <col min="13316" max="13316" width="22.33203125" style="2" customWidth="1"/>
    <col min="13317" max="13317" width="15.44140625" style="2" bestFit="1" customWidth="1"/>
    <col min="13318" max="13563" width="11.5546875" style="2"/>
    <col min="13564" max="13564" width="8.33203125" style="2" customWidth="1"/>
    <col min="13565" max="13565" width="22.33203125" style="2" customWidth="1"/>
    <col min="13566" max="13566" width="51.6640625" style="2" customWidth="1"/>
    <col min="13567" max="13567" width="67.6640625" style="2" customWidth="1"/>
    <col min="13568" max="13568" width="30.88671875" style="2" customWidth="1"/>
    <col min="13569" max="13569" width="27.44140625" style="2" customWidth="1"/>
    <col min="13570" max="13570" width="31.88671875" style="2" customWidth="1"/>
    <col min="13571" max="13571" width="0" style="2" hidden="1" customWidth="1"/>
    <col min="13572" max="13572" width="22.33203125" style="2" customWidth="1"/>
    <col min="13573" max="13573" width="15.44140625" style="2" bestFit="1" customWidth="1"/>
    <col min="13574" max="13819" width="11.5546875" style="2"/>
    <col min="13820" max="13820" width="8.33203125" style="2" customWidth="1"/>
    <col min="13821" max="13821" width="22.33203125" style="2" customWidth="1"/>
    <col min="13822" max="13822" width="51.6640625" style="2" customWidth="1"/>
    <col min="13823" max="13823" width="67.6640625" style="2" customWidth="1"/>
    <col min="13824" max="13824" width="30.88671875" style="2" customWidth="1"/>
    <col min="13825" max="13825" width="27.44140625" style="2" customWidth="1"/>
    <col min="13826" max="13826" width="31.88671875" style="2" customWidth="1"/>
    <col min="13827" max="13827" width="0" style="2" hidden="1" customWidth="1"/>
    <col min="13828" max="13828" width="22.33203125" style="2" customWidth="1"/>
    <col min="13829" max="13829" width="15.44140625" style="2" bestFit="1" customWidth="1"/>
    <col min="13830" max="14075" width="11.5546875" style="2"/>
    <col min="14076" max="14076" width="8.33203125" style="2" customWidth="1"/>
    <col min="14077" max="14077" width="22.33203125" style="2" customWidth="1"/>
    <col min="14078" max="14078" width="51.6640625" style="2" customWidth="1"/>
    <col min="14079" max="14079" width="67.6640625" style="2" customWidth="1"/>
    <col min="14080" max="14080" width="30.88671875" style="2" customWidth="1"/>
    <col min="14081" max="14081" width="27.44140625" style="2" customWidth="1"/>
    <col min="14082" max="14082" width="31.88671875" style="2" customWidth="1"/>
    <col min="14083" max="14083" width="0" style="2" hidden="1" customWidth="1"/>
    <col min="14084" max="14084" width="22.33203125" style="2" customWidth="1"/>
    <col min="14085" max="14085" width="15.44140625" style="2" bestFit="1" customWidth="1"/>
    <col min="14086" max="14331" width="11.5546875" style="2"/>
    <col min="14332" max="14332" width="8.33203125" style="2" customWidth="1"/>
    <col min="14333" max="14333" width="22.33203125" style="2" customWidth="1"/>
    <col min="14334" max="14334" width="51.6640625" style="2" customWidth="1"/>
    <col min="14335" max="14335" width="67.6640625" style="2" customWidth="1"/>
    <col min="14336" max="14336" width="30.88671875" style="2" customWidth="1"/>
    <col min="14337" max="14337" width="27.44140625" style="2" customWidth="1"/>
    <col min="14338" max="14338" width="31.88671875" style="2" customWidth="1"/>
    <col min="14339" max="14339" width="0" style="2" hidden="1" customWidth="1"/>
    <col min="14340" max="14340" width="22.33203125" style="2" customWidth="1"/>
    <col min="14341" max="14341" width="15.44140625" style="2" bestFit="1" customWidth="1"/>
    <col min="14342" max="14587" width="11.5546875" style="2"/>
    <col min="14588" max="14588" width="8.33203125" style="2" customWidth="1"/>
    <col min="14589" max="14589" width="22.33203125" style="2" customWidth="1"/>
    <col min="14590" max="14590" width="51.6640625" style="2" customWidth="1"/>
    <col min="14591" max="14591" width="67.6640625" style="2" customWidth="1"/>
    <col min="14592" max="14592" width="30.88671875" style="2" customWidth="1"/>
    <col min="14593" max="14593" width="27.44140625" style="2" customWidth="1"/>
    <col min="14594" max="14594" width="31.88671875" style="2" customWidth="1"/>
    <col min="14595" max="14595" width="0" style="2" hidden="1" customWidth="1"/>
    <col min="14596" max="14596" width="22.33203125" style="2" customWidth="1"/>
    <col min="14597" max="14597" width="15.44140625" style="2" bestFit="1" customWidth="1"/>
    <col min="14598" max="14843" width="11.5546875" style="2"/>
    <col min="14844" max="14844" width="8.33203125" style="2" customWidth="1"/>
    <col min="14845" max="14845" width="22.33203125" style="2" customWidth="1"/>
    <col min="14846" max="14846" width="51.6640625" style="2" customWidth="1"/>
    <col min="14847" max="14847" width="67.6640625" style="2" customWidth="1"/>
    <col min="14848" max="14848" width="30.88671875" style="2" customWidth="1"/>
    <col min="14849" max="14849" width="27.44140625" style="2" customWidth="1"/>
    <col min="14850" max="14850" width="31.88671875" style="2" customWidth="1"/>
    <col min="14851" max="14851" width="0" style="2" hidden="1" customWidth="1"/>
    <col min="14852" max="14852" width="22.33203125" style="2" customWidth="1"/>
    <col min="14853" max="14853" width="15.44140625" style="2" bestFit="1" customWidth="1"/>
    <col min="14854" max="15099" width="11.5546875" style="2"/>
    <col min="15100" max="15100" width="8.33203125" style="2" customWidth="1"/>
    <col min="15101" max="15101" width="22.33203125" style="2" customWidth="1"/>
    <col min="15102" max="15102" width="51.6640625" style="2" customWidth="1"/>
    <col min="15103" max="15103" width="67.6640625" style="2" customWidth="1"/>
    <col min="15104" max="15104" width="30.88671875" style="2" customWidth="1"/>
    <col min="15105" max="15105" width="27.44140625" style="2" customWidth="1"/>
    <col min="15106" max="15106" width="31.88671875" style="2" customWidth="1"/>
    <col min="15107" max="15107" width="0" style="2" hidden="1" customWidth="1"/>
    <col min="15108" max="15108" width="22.33203125" style="2" customWidth="1"/>
    <col min="15109" max="15109" width="15.44140625" style="2" bestFit="1" customWidth="1"/>
    <col min="15110" max="15355" width="11.5546875" style="2"/>
    <col min="15356" max="15356" width="8.33203125" style="2" customWidth="1"/>
    <col min="15357" max="15357" width="22.33203125" style="2" customWidth="1"/>
    <col min="15358" max="15358" width="51.6640625" style="2" customWidth="1"/>
    <col min="15359" max="15359" width="67.6640625" style="2" customWidth="1"/>
    <col min="15360" max="15360" width="30.88671875" style="2" customWidth="1"/>
    <col min="15361" max="15361" width="27.44140625" style="2" customWidth="1"/>
    <col min="15362" max="15362" width="31.88671875" style="2" customWidth="1"/>
    <col min="15363" max="15363" width="0" style="2" hidden="1" customWidth="1"/>
    <col min="15364" max="15364" width="22.33203125" style="2" customWidth="1"/>
    <col min="15365" max="15365" width="15.44140625" style="2" bestFit="1" customWidth="1"/>
    <col min="15366" max="15611" width="11.5546875" style="2"/>
    <col min="15612" max="15612" width="8.33203125" style="2" customWidth="1"/>
    <col min="15613" max="15613" width="22.33203125" style="2" customWidth="1"/>
    <col min="15614" max="15614" width="51.6640625" style="2" customWidth="1"/>
    <col min="15615" max="15615" width="67.6640625" style="2" customWidth="1"/>
    <col min="15616" max="15616" width="30.88671875" style="2" customWidth="1"/>
    <col min="15617" max="15617" width="27.44140625" style="2" customWidth="1"/>
    <col min="15618" max="15618" width="31.88671875" style="2" customWidth="1"/>
    <col min="15619" max="15619" width="0" style="2" hidden="1" customWidth="1"/>
    <col min="15620" max="15620" width="22.33203125" style="2" customWidth="1"/>
    <col min="15621" max="15621" width="15.44140625" style="2" bestFit="1" customWidth="1"/>
    <col min="15622" max="15867" width="11.5546875" style="2"/>
    <col min="15868" max="15868" width="8.33203125" style="2" customWidth="1"/>
    <col min="15869" max="15869" width="22.33203125" style="2" customWidth="1"/>
    <col min="15870" max="15870" width="51.6640625" style="2" customWidth="1"/>
    <col min="15871" max="15871" width="67.6640625" style="2" customWidth="1"/>
    <col min="15872" max="15872" width="30.88671875" style="2" customWidth="1"/>
    <col min="15873" max="15873" width="27.44140625" style="2" customWidth="1"/>
    <col min="15874" max="15874" width="31.88671875" style="2" customWidth="1"/>
    <col min="15875" max="15875" width="0" style="2" hidden="1" customWidth="1"/>
    <col min="15876" max="15876" width="22.33203125" style="2" customWidth="1"/>
    <col min="15877" max="15877" width="15.44140625" style="2" bestFit="1" customWidth="1"/>
    <col min="15878" max="16123" width="11.5546875" style="2"/>
    <col min="16124" max="16124" width="8.33203125" style="2" customWidth="1"/>
    <col min="16125" max="16125" width="22.33203125" style="2" customWidth="1"/>
    <col min="16126" max="16126" width="51.6640625" style="2" customWidth="1"/>
    <col min="16127" max="16127" width="67.6640625" style="2" customWidth="1"/>
    <col min="16128" max="16128" width="30.88671875" style="2" customWidth="1"/>
    <col min="16129" max="16129" width="27.44140625" style="2" customWidth="1"/>
    <col min="16130" max="16130" width="31.88671875" style="2" customWidth="1"/>
    <col min="16131" max="16131" width="0" style="2" hidden="1" customWidth="1"/>
    <col min="16132" max="16132" width="22.33203125" style="2" customWidth="1"/>
    <col min="16133" max="16133" width="15.44140625" style="2" bestFit="1" customWidth="1"/>
    <col min="16134" max="16384" width="11.5546875" style="2"/>
  </cols>
  <sheetData>
    <row r="1" spans="1:7" x14ac:dyDescent="0.3">
      <c r="A1" s="1" t="s">
        <v>0</v>
      </c>
      <c r="B1" s="1"/>
      <c r="C1" s="1"/>
      <c r="D1" s="1"/>
      <c r="E1" s="17"/>
      <c r="F1" s="1"/>
    </row>
    <row r="2" spans="1:7" x14ac:dyDescent="0.3">
      <c r="A2" s="1" t="s">
        <v>9</v>
      </c>
      <c r="B2" s="1"/>
      <c r="C2" s="1"/>
      <c r="D2" s="1"/>
      <c r="E2" s="17"/>
      <c r="F2" s="1"/>
    </row>
    <row r="3" spans="1:7" x14ac:dyDescent="0.3">
      <c r="A3" s="3" t="s">
        <v>168</v>
      </c>
      <c r="B3" s="3"/>
      <c r="C3" s="3"/>
      <c r="D3" s="3"/>
      <c r="E3" s="17"/>
      <c r="F3" s="3"/>
    </row>
    <row r="4" spans="1:7" x14ac:dyDescent="0.3">
      <c r="A4" s="3" t="s">
        <v>14</v>
      </c>
      <c r="B4" s="3"/>
      <c r="C4" s="3"/>
      <c r="D4" s="3"/>
      <c r="E4" s="17"/>
      <c r="F4" s="3"/>
    </row>
    <row r="5" spans="1:7" x14ac:dyDescent="0.3">
      <c r="C5" s="6"/>
      <c r="D5" s="7"/>
    </row>
    <row r="6" spans="1:7" s="11" customFormat="1" ht="15" thickBot="1" x14ac:dyDescent="0.35">
      <c r="A6" s="9"/>
      <c r="B6" s="9"/>
      <c r="C6" s="9"/>
      <c r="D6" s="9"/>
      <c r="E6" s="19"/>
      <c r="F6" s="10"/>
    </row>
    <row r="7" spans="1:7" s="11" customFormat="1" ht="36" customHeight="1" thickTop="1" x14ac:dyDescent="0.3">
      <c r="A7" s="20" t="s">
        <v>2</v>
      </c>
      <c r="B7" s="21" t="s">
        <v>3</v>
      </c>
      <c r="C7" s="21" t="s">
        <v>4</v>
      </c>
      <c r="D7" s="21" t="s">
        <v>5</v>
      </c>
      <c r="E7" s="32" t="s">
        <v>10</v>
      </c>
      <c r="F7" s="22" t="s">
        <v>6</v>
      </c>
    </row>
    <row r="8" spans="1:7" s="12" customFormat="1" ht="57.6" x14ac:dyDescent="0.3">
      <c r="A8" s="34">
        <v>1</v>
      </c>
      <c r="B8" s="29" t="s">
        <v>169</v>
      </c>
      <c r="C8" s="30" t="s">
        <v>170</v>
      </c>
      <c r="D8" s="36" t="s">
        <v>171</v>
      </c>
      <c r="E8" s="31">
        <v>44419</v>
      </c>
      <c r="F8" s="44">
        <v>15019000</v>
      </c>
      <c r="G8" s="38"/>
    </row>
    <row r="9" spans="1:7" s="12" customFormat="1" ht="43.2" x14ac:dyDescent="0.3">
      <c r="A9" s="34">
        <v>2</v>
      </c>
      <c r="B9" s="39" t="s">
        <v>172</v>
      </c>
      <c r="C9" s="40" t="s">
        <v>173</v>
      </c>
      <c r="D9" s="41" t="s">
        <v>174</v>
      </c>
      <c r="E9" s="31">
        <v>44420</v>
      </c>
      <c r="F9" s="43">
        <v>565694033</v>
      </c>
      <c r="G9" s="38"/>
    </row>
    <row r="10" spans="1:7" s="12" customFormat="1" ht="28.8" x14ac:dyDescent="0.3">
      <c r="A10" s="34">
        <v>3</v>
      </c>
      <c r="B10" s="39" t="s">
        <v>175</v>
      </c>
      <c r="C10" s="40" t="s">
        <v>176</v>
      </c>
      <c r="D10" s="41" t="s">
        <v>177</v>
      </c>
      <c r="E10" s="31">
        <v>44439</v>
      </c>
      <c r="F10" s="43">
        <v>8047736032</v>
      </c>
      <c r="G10" s="38"/>
    </row>
    <row r="11" spans="1:7" s="12" customFormat="1" ht="15" thickBot="1" x14ac:dyDescent="0.35">
      <c r="A11" s="24"/>
      <c r="B11" s="25"/>
      <c r="C11" s="26"/>
      <c r="D11" s="27"/>
      <c r="E11" s="28"/>
      <c r="F11" s="33"/>
    </row>
    <row r="12" spans="1:7" ht="15" thickTop="1" x14ac:dyDescent="0.3"/>
    <row r="14" spans="1:7" x14ac:dyDescent="0.3">
      <c r="C14" s="13" t="s">
        <v>7</v>
      </c>
      <c r="D14" s="14">
        <f>+COUNT(A8:A11)</f>
        <v>3</v>
      </c>
    </row>
    <row r="16" spans="1:7" s="18" customFormat="1" x14ac:dyDescent="0.3">
      <c r="A16" s="4"/>
      <c r="B16" s="5"/>
      <c r="C16" s="13" t="s">
        <v>8</v>
      </c>
      <c r="D16" s="16">
        <f>SUM(F8:F11)</f>
        <v>8628449065</v>
      </c>
      <c r="F16" s="8"/>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ADJUDICADOS CONS</vt:lpstr>
      <vt:lpstr>ADJ ENERO</vt:lpstr>
      <vt:lpstr>ADJ FEBRERO</vt:lpstr>
      <vt:lpstr>ADJ MARZO</vt:lpstr>
      <vt:lpstr>ADJ ABRIL</vt:lpstr>
      <vt:lpstr>ADJ MAYO</vt:lpstr>
      <vt:lpstr>ADJ JUNIO</vt:lpstr>
      <vt:lpstr>ADJ JULIO</vt:lpstr>
      <vt:lpstr>ADJ AGOSTO</vt:lpstr>
      <vt:lpstr>ADJ SEPTIEMBRE</vt:lpstr>
      <vt:lpstr>ADJ OCTUBRE</vt:lpstr>
      <vt:lpstr>ADJ NOVIEMBRE</vt:lpstr>
      <vt:lpstr>ADJ DICIEMBRE</vt:lpstr>
    </vt:vector>
  </TitlesOfParts>
  <Company>domidu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Carolina Rodriguez Oramas;DIEGO ALEXANDER GALEANO PERDOMO</dc:creator>
  <cp:lastModifiedBy>Diego Alexander Galeano Perdomo</cp:lastModifiedBy>
  <cp:lastPrinted>2016-03-08T14:46:35Z</cp:lastPrinted>
  <dcterms:created xsi:type="dcterms:W3CDTF">2013-01-14T13:53:18Z</dcterms:created>
  <dcterms:modified xsi:type="dcterms:W3CDTF">2022-01-04T16:21:09Z</dcterms:modified>
</cp:coreProperties>
</file>