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 JEPP\TransmiCable-S.Cristobal\Presupuesto\210509_Ppto Entrega Factibilidad C.CS\Presupuesto OPEX CS\"/>
    </mc:Choice>
  </mc:AlternateContent>
  <bookViews>
    <workbookView xWindow="0" yWindow="0" windowWidth="20490" windowHeight="8220"/>
  </bookViews>
  <sheets>
    <sheet name="Ppto. Ejecutivo_T1+T2" sheetId="1" r:id="rId1"/>
    <sheet name="PptoFactibilidad-ElectMec. C.D." sheetId="2" r:id="rId2"/>
    <sheet name="Memoria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eliminar" localSheetId="1">[1]RESUM96!#REF!</definedName>
    <definedName name="\eliminar">[1]RESUM96!#REF!</definedName>
    <definedName name="\eliminar1" localSheetId="1">[1]RESUM96!#REF!</definedName>
    <definedName name="\eliminar1">[1]RESUM96!#REF!</definedName>
    <definedName name="\q" localSheetId="1">#REF!</definedName>
    <definedName name="\q">#REF!</definedName>
    <definedName name="_______________EST1" localSheetId="1">#REF!</definedName>
    <definedName name="_______________EST1">#REF!</definedName>
    <definedName name="_______________EST10" localSheetId="1">#REF!</definedName>
    <definedName name="_______________EST10">#REF!</definedName>
    <definedName name="_______________EST11" localSheetId="1">#REF!</definedName>
    <definedName name="_______________EST11">#REF!</definedName>
    <definedName name="_______________EST12" localSheetId="1">#REF!</definedName>
    <definedName name="_______________EST12">#REF!</definedName>
    <definedName name="_______________EST13" localSheetId="1">#REF!</definedName>
    <definedName name="_______________EST13">#REF!</definedName>
    <definedName name="_______________EST14" localSheetId="1">#REF!</definedName>
    <definedName name="_______________EST14">#REF!</definedName>
    <definedName name="_______________EST15" localSheetId="1">#REF!</definedName>
    <definedName name="_______________EST15">#REF!</definedName>
    <definedName name="_______________EST16" localSheetId="1">#REF!</definedName>
    <definedName name="_______________EST16">#REF!</definedName>
    <definedName name="_______________EST17" localSheetId="1">#REF!</definedName>
    <definedName name="_______________EST17">#REF!</definedName>
    <definedName name="_______________EST18" localSheetId="1">#REF!</definedName>
    <definedName name="_______________EST18">#REF!</definedName>
    <definedName name="_______________EST19" localSheetId="1">#REF!</definedName>
    <definedName name="_______________EST19">#REF!</definedName>
    <definedName name="_______________EST2" localSheetId="1">#REF!</definedName>
    <definedName name="_______________EST2">#REF!</definedName>
    <definedName name="_______________EST3" localSheetId="1">#REF!</definedName>
    <definedName name="_______________EST3">#REF!</definedName>
    <definedName name="_______________EST4" localSheetId="1">#REF!</definedName>
    <definedName name="_______________EST4">#REF!</definedName>
    <definedName name="_______________EST5" localSheetId="1">#REF!</definedName>
    <definedName name="_______________EST5">#REF!</definedName>
    <definedName name="_______________EST6" localSheetId="1">#REF!</definedName>
    <definedName name="_______________EST6">#REF!</definedName>
    <definedName name="_______________EST7" localSheetId="1">#REF!</definedName>
    <definedName name="_______________EST7">#REF!</definedName>
    <definedName name="_______________EST8" localSheetId="1">#REF!</definedName>
    <definedName name="_______________EST8">#REF!</definedName>
    <definedName name="_______________EST9" localSheetId="1">#REF!</definedName>
    <definedName name="_______________EST9">#REF!</definedName>
    <definedName name="_______________EXC1" localSheetId="1">#REF!</definedName>
    <definedName name="_______________EXC1">#REF!</definedName>
    <definedName name="_______________EXC10" localSheetId="1">#REF!</definedName>
    <definedName name="_______________EXC10">#REF!</definedName>
    <definedName name="_______________EXC11" localSheetId="1">#REF!</definedName>
    <definedName name="_______________EXC11">#REF!</definedName>
    <definedName name="_______________EXC12" localSheetId="1">#REF!</definedName>
    <definedName name="_______________EXC12">#REF!</definedName>
    <definedName name="_______________EXC2" localSheetId="1">#REF!</definedName>
    <definedName name="_______________EXC2">#REF!</definedName>
    <definedName name="_______________EXC3" localSheetId="1">#REF!</definedName>
    <definedName name="_______________EXC3">#REF!</definedName>
    <definedName name="_______________EXC4" localSheetId="1">#REF!</definedName>
    <definedName name="_______________EXC4">#REF!</definedName>
    <definedName name="_______________EXC5" localSheetId="1">#REF!</definedName>
    <definedName name="_______________EXC5">#REF!</definedName>
    <definedName name="_______________EXC6" localSheetId="1">#REF!</definedName>
    <definedName name="_______________EXC6">#REF!</definedName>
    <definedName name="_______________EXC7" localSheetId="1">#REF!</definedName>
    <definedName name="_______________EXC7">#REF!</definedName>
    <definedName name="_______________EXC8" localSheetId="1">#REF!</definedName>
    <definedName name="_______________EXC8">#REF!</definedName>
    <definedName name="_______________EXC9" localSheetId="1">#REF!</definedName>
    <definedName name="_______________EXC9">#REF!</definedName>
    <definedName name="_____________EST1" localSheetId="1">#REF!</definedName>
    <definedName name="_____________EST1">#REF!</definedName>
    <definedName name="_____________EST10" localSheetId="1">#REF!</definedName>
    <definedName name="_____________EST10">#REF!</definedName>
    <definedName name="_____________EST11" localSheetId="1">#REF!</definedName>
    <definedName name="_____________EST11">#REF!</definedName>
    <definedName name="_____________EST12" localSheetId="1">#REF!</definedName>
    <definedName name="_____________EST12">#REF!</definedName>
    <definedName name="_____________EST13" localSheetId="1">#REF!</definedName>
    <definedName name="_____________EST13">#REF!</definedName>
    <definedName name="_____________EST14" localSheetId="1">#REF!</definedName>
    <definedName name="_____________EST14">#REF!</definedName>
    <definedName name="_____________EST15" localSheetId="1">#REF!</definedName>
    <definedName name="_____________EST15">#REF!</definedName>
    <definedName name="_____________EST16" localSheetId="1">#REF!</definedName>
    <definedName name="_____________EST16">#REF!</definedName>
    <definedName name="_____________EST17" localSheetId="1">#REF!</definedName>
    <definedName name="_____________EST17">#REF!</definedName>
    <definedName name="_____________EST18" localSheetId="1">#REF!</definedName>
    <definedName name="_____________EST18">#REF!</definedName>
    <definedName name="_____________EST19" localSheetId="1">#REF!</definedName>
    <definedName name="_____________EST19">#REF!</definedName>
    <definedName name="_____________EST2" localSheetId="1">#REF!</definedName>
    <definedName name="_____________EST2">#REF!</definedName>
    <definedName name="_____________EST3" localSheetId="1">#REF!</definedName>
    <definedName name="_____________EST3">#REF!</definedName>
    <definedName name="_____________EST4" localSheetId="1">#REF!</definedName>
    <definedName name="_____________EST4">#REF!</definedName>
    <definedName name="_____________EST5" localSheetId="1">#REF!</definedName>
    <definedName name="_____________EST5">#REF!</definedName>
    <definedName name="_____________EST6" localSheetId="1">#REF!</definedName>
    <definedName name="_____________EST6">#REF!</definedName>
    <definedName name="_____________EST7" localSheetId="1">#REF!</definedName>
    <definedName name="_____________EST7">#REF!</definedName>
    <definedName name="_____________EST8" localSheetId="1">#REF!</definedName>
    <definedName name="_____________EST8">#REF!</definedName>
    <definedName name="_____________EST9" localSheetId="1">#REF!</definedName>
    <definedName name="_____________EST9">#REF!</definedName>
    <definedName name="_____________EXC1" localSheetId="1">#REF!</definedName>
    <definedName name="_____________EXC1">#REF!</definedName>
    <definedName name="_____________EXC10" localSheetId="1">#REF!</definedName>
    <definedName name="_____________EXC10">#REF!</definedName>
    <definedName name="_____________EXC11" localSheetId="1">#REF!</definedName>
    <definedName name="_____________EXC11">#REF!</definedName>
    <definedName name="_____________EXC12" localSheetId="1">#REF!</definedName>
    <definedName name="_____________EXC12">#REF!</definedName>
    <definedName name="_____________EXC2" localSheetId="1">#REF!</definedName>
    <definedName name="_____________EXC2">#REF!</definedName>
    <definedName name="_____________EXC3" localSheetId="1">#REF!</definedName>
    <definedName name="_____________EXC3">#REF!</definedName>
    <definedName name="_____________EXC4" localSheetId="1">#REF!</definedName>
    <definedName name="_____________EXC4">#REF!</definedName>
    <definedName name="_____________EXC5" localSheetId="1">#REF!</definedName>
    <definedName name="_____________EXC5">#REF!</definedName>
    <definedName name="_____________EXC8" localSheetId="1">#REF!</definedName>
    <definedName name="_____________EXC8">#REF!</definedName>
    <definedName name="_____________EXC9" localSheetId="1">#REF!</definedName>
    <definedName name="_____________EXC9">#REF!</definedName>
    <definedName name="_____________ORO10" localSheetId="1">#REF!</definedName>
    <definedName name="_____________ORO10">#REF!</definedName>
    <definedName name="_____________ORO11" localSheetId="1">#REF!</definedName>
    <definedName name="_____________ORO11">#REF!</definedName>
    <definedName name="_____________ORO12" localSheetId="1">#REF!</definedName>
    <definedName name="_____________ORO12">#REF!</definedName>
    <definedName name="_____________ORO13" localSheetId="1">#REF!</definedName>
    <definedName name="_____________ORO13">#REF!</definedName>
    <definedName name="_____________ORO14" localSheetId="1">#REF!</definedName>
    <definedName name="_____________ORO14">#REF!</definedName>
    <definedName name="_____________ORO15" localSheetId="1">#REF!</definedName>
    <definedName name="_____________ORO15">#REF!</definedName>
    <definedName name="_____________ORO16" localSheetId="1">#REF!</definedName>
    <definedName name="_____________ORO16">#REF!</definedName>
    <definedName name="_____________ORO17" localSheetId="1">#REF!</definedName>
    <definedName name="_____________ORO17">#REF!</definedName>
    <definedName name="_____________ORO18" localSheetId="1">#REF!</definedName>
    <definedName name="_____________ORO18">#REF!</definedName>
    <definedName name="_____________ORO19" localSheetId="1">#REF!</definedName>
    <definedName name="_____________ORO19">#REF!</definedName>
    <definedName name="____________EXC6" localSheetId="1">#REF!</definedName>
    <definedName name="____________EXC6">#REF!</definedName>
    <definedName name="____________EXC7" localSheetId="1">#REF!</definedName>
    <definedName name="____________EXC7">#REF!</definedName>
    <definedName name="___________tab1" localSheetId="1">#REF!</definedName>
    <definedName name="___________tab1">#REF!</definedName>
    <definedName name="___________tab2" localSheetId="1">#REF!</definedName>
    <definedName name="___________tab2">#REF!</definedName>
    <definedName name="___________tab3" localSheetId="1">#REF!</definedName>
    <definedName name="___________tab3">#REF!</definedName>
    <definedName name="___________TAB4" localSheetId="1">#REF!</definedName>
    <definedName name="___________TAB4">#REF!</definedName>
    <definedName name="__________ORO10" localSheetId="1">#REF!</definedName>
    <definedName name="__________ORO10">#REF!</definedName>
    <definedName name="__________ORO11" localSheetId="1">#REF!</definedName>
    <definedName name="__________ORO11">#REF!</definedName>
    <definedName name="__________ORO12" localSheetId="1">#REF!</definedName>
    <definedName name="__________ORO12">#REF!</definedName>
    <definedName name="__________ORO13" localSheetId="1">#REF!</definedName>
    <definedName name="__________ORO13">#REF!</definedName>
    <definedName name="__________ORO14" localSheetId="1">#REF!</definedName>
    <definedName name="__________ORO14">#REF!</definedName>
    <definedName name="__________ORO15" localSheetId="1">#REF!</definedName>
    <definedName name="__________ORO15">#REF!</definedName>
    <definedName name="__________ORO16" localSheetId="1">#REF!</definedName>
    <definedName name="__________ORO16">#REF!</definedName>
    <definedName name="__________ORO17" localSheetId="1">#REF!</definedName>
    <definedName name="__________ORO17">#REF!</definedName>
    <definedName name="__________ORO18" localSheetId="1">#REF!</definedName>
    <definedName name="__________ORO18">#REF!</definedName>
    <definedName name="__________ORO19" localSheetId="1">#REF!</definedName>
    <definedName name="__________ORO19">#REF!</definedName>
    <definedName name="__________tab1" localSheetId="1">#REF!</definedName>
    <definedName name="__________tab1">#REF!</definedName>
    <definedName name="__________tab2" localSheetId="1">#REF!</definedName>
    <definedName name="__________tab2">#REF!</definedName>
    <definedName name="__________tab3" localSheetId="1">#REF!</definedName>
    <definedName name="__________tab3">#REF!</definedName>
    <definedName name="__________TAB4" localSheetId="1">#REF!</definedName>
    <definedName name="__________TAB4">#REF!</definedName>
    <definedName name="_________aiu2">[2]AIU!$J$105</definedName>
    <definedName name="_________EST1" localSheetId="1">#REF!</definedName>
    <definedName name="_________EST1">#REF!</definedName>
    <definedName name="_________EST10" localSheetId="1">#REF!</definedName>
    <definedName name="_________EST10">#REF!</definedName>
    <definedName name="_________EST11" localSheetId="1">#REF!</definedName>
    <definedName name="_________EST11">#REF!</definedName>
    <definedName name="_________EST12" localSheetId="1">#REF!</definedName>
    <definedName name="_________EST12">#REF!</definedName>
    <definedName name="_________EST13" localSheetId="1">#REF!</definedName>
    <definedName name="_________EST13">#REF!</definedName>
    <definedName name="_________EST14" localSheetId="1">#REF!</definedName>
    <definedName name="_________EST14">#REF!</definedName>
    <definedName name="_________EST15" localSheetId="1">#REF!</definedName>
    <definedName name="_________EST15">#REF!</definedName>
    <definedName name="_________EST16" localSheetId="1">#REF!</definedName>
    <definedName name="_________EST16">#REF!</definedName>
    <definedName name="_________EST17" localSheetId="1">#REF!</definedName>
    <definedName name="_________EST17">#REF!</definedName>
    <definedName name="_________EST18" localSheetId="1">#REF!</definedName>
    <definedName name="_________EST18">#REF!</definedName>
    <definedName name="_________EST19" localSheetId="1">#REF!</definedName>
    <definedName name="_________EST19">#REF!</definedName>
    <definedName name="_________EST2" localSheetId="1">#REF!</definedName>
    <definedName name="_________EST2">#REF!</definedName>
    <definedName name="_________EST3" localSheetId="1">#REF!</definedName>
    <definedName name="_________EST3">#REF!</definedName>
    <definedName name="_________EST4" localSheetId="1">#REF!</definedName>
    <definedName name="_________EST4">#REF!</definedName>
    <definedName name="_________EST5" localSheetId="1">#REF!</definedName>
    <definedName name="_________EST5">#REF!</definedName>
    <definedName name="_________EST6" localSheetId="1">#REF!</definedName>
    <definedName name="_________EST6">#REF!</definedName>
    <definedName name="_________EST7" localSheetId="1">#REF!</definedName>
    <definedName name="_________EST7">#REF!</definedName>
    <definedName name="_________EST8" localSheetId="1">#REF!</definedName>
    <definedName name="_________EST8">#REF!</definedName>
    <definedName name="_________EST9" localSheetId="1">#REF!</definedName>
    <definedName name="_________EST9">#REF!</definedName>
    <definedName name="_________EXC1" localSheetId="1">#REF!</definedName>
    <definedName name="_________EXC1">#REF!</definedName>
    <definedName name="_________EXC10" localSheetId="1">#REF!</definedName>
    <definedName name="_________EXC10">#REF!</definedName>
    <definedName name="_________EXC11" localSheetId="1">#REF!</definedName>
    <definedName name="_________EXC11">#REF!</definedName>
    <definedName name="_________EXC12" localSheetId="1">#REF!</definedName>
    <definedName name="_________EXC12">#REF!</definedName>
    <definedName name="_________EXC2" localSheetId="1">#REF!</definedName>
    <definedName name="_________EXC2">#REF!</definedName>
    <definedName name="_________EXC3" localSheetId="1">#REF!</definedName>
    <definedName name="_________EXC3">#REF!</definedName>
    <definedName name="_________EXC4" localSheetId="1">#REF!</definedName>
    <definedName name="_________EXC4">#REF!</definedName>
    <definedName name="_________EXC5" localSheetId="1">#REF!</definedName>
    <definedName name="_________EXC5">#REF!</definedName>
    <definedName name="_________EXC6" localSheetId="1">#REF!</definedName>
    <definedName name="_________EXC6">#REF!</definedName>
    <definedName name="_________EXC7" localSheetId="1">#REF!</definedName>
    <definedName name="_________EXC7">#REF!</definedName>
    <definedName name="_________EXC8" localSheetId="1">#REF!</definedName>
    <definedName name="_________EXC8">#REF!</definedName>
    <definedName name="_________EXC9" localSheetId="1">#REF!</definedName>
    <definedName name="_________EXC9">#REF!</definedName>
    <definedName name="_________ORO10" localSheetId="1">#REF!</definedName>
    <definedName name="_________ORO10">#REF!</definedName>
    <definedName name="_________ORO11" localSheetId="1">#REF!</definedName>
    <definedName name="_________ORO11">#REF!</definedName>
    <definedName name="_________ORO12" localSheetId="1">#REF!</definedName>
    <definedName name="_________ORO12">#REF!</definedName>
    <definedName name="_________ORO13" localSheetId="1">#REF!</definedName>
    <definedName name="_________ORO13">#REF!</definedName>
    <definedName name="_________ORO14" localSheetId="1">#REF!</definedName>
    <definedName name="_________ORO14">#REF!</definedName>
    <definedName name="_________ORO15" localSheetId="1">#REF!</definedName>
    <definedName name="_________ORO15">#REF!</definedName>
    <definedName name="_________ORO16" localSheetId="1">#REF!</definedName>
    <definedName name="_________ORO16">#REF!</definedName>
    <definedName name="_________ORO17" localSheetId="1">#REF!</definedName>
    <definedName name="_________ORO17">#REF!</definedName>
    <definedName name="_________ORO18" localSheetId="1">#REF!</definedName>
    <definedName name="_________ORO18">#REF!</definedName>
    <definedName name="_________ORO19" localSheetId="1">#REF!</definedName>
    <definedName name="_________ORO19">#REF!</definedName>
    <definedName name="_________PMT5671" localSheetId="1">[3]MEMORIAS!#REF!</definedName>
    <definedName name="_________PMT5671">[4]MEMORIAS!#REF!</definedName>
    <definedName name="_________PMT5805" localSheetId="1">[3]MEMORIAS!#REF!</definedName>
    <definedName name="_________PMT5805">[4]MEMORIAS!#REF!</definedName>
    <definedName name="_________PMT5806" localSheetId="1">[3]MEMORIAS!#REF!</definedName>
    <definedName name="_________PMT5806">[4]MEMORIAS!#REF!</definedName>
    <definedName name="_________PMT5815" localSheetId="1">[3]MEMORIAS!#REF!</definedName>
    <definedName name="_________PMT5815">[4]MEMORIAS!#REF!</definedName>
    <definedName name="_________PMT5820" localSheetId="1">[3]MEMORIAS!#REF!</definedName>
    <definedName name="_________PMT5820">[4]MEMORIAS!#REF!</definedName>
    <definedName name="_________r" localSheetId="1">#REF!</definedName>
    <definedName name="_________r">#REF!</definedName>
    <definedName name="________aiu2">[2]AIU!$J$105</definedName>
    <definedName name="________EST1" localSheetId="1">#REF!</definedName>
    <definedName name="________EST1">#REF!</definedName>
    <definedName name="________EST10" localSheetId="1">#REF!</definedName>
    <definedName name="________EST10">#REF!</definedName>
    <definedName name="________EST11" localSheetId="1">#REF!</definedName>
    <definedName name="________EST11">#REF!</definedName>
    <definedName name="________EST12" localSheetId="1">#REF!</definedName>
    <definedName name="________EST12">#REF!</definedName>
    <definedName name="________EST13" localSheetId="1">#REF!</definedName>
    <definedName name="________EST13">#REF!</definedName>
    <definedName name="________EST14" localSheetId="1">#REF!</definedName>
    <definedName name="________EST14">#REF!</definedName>
    <definedName name="________EST15" localSheetId="1">#REF!</definedName>
    <definedName name="________EST15">#REF!</definedName>
    <definedName name="________EST16" localSheetId="1">#REF!</definedName>
    <definedName name="________EST16">#REF!</definedName>
    <definedName name="________EST17" localSheetId="1">#REF!</definedName>
    <definedName name="________EST17">#REF!</definedName>
    <definedName name="________EST18" localSheetId="1">#REF!</definedName>
    <definedName name="________EST18">#REF!</definedName>
    <definedName name="________EST19" localSheetId="1">#REF!</definedName>
    <definedName name="________EST19">#REF!</definedName>
    <definedName name="________EST2" localSheetId="1">#REF!</definedName>
    <definedName name="________EST2">#REF!</definedName>
    <definedName name="________EST3" localSheetId="1">#REF!</definedName>
    <definedName name="________EST3">#REF!</definedName>
    <definedName name="________EST4" localSheetId="1">#REF!</definedName>
    <definedName name="________EST4">#REF!</definedName>
    <definedName name="________EST5" localSheetId="1">#REF!</definedName>
    <definedName name="________EST5">#REF!</definedName>
    <definedName name="________EST6" localSheetId="1">#REF!</definedName>
    <definedName name="________EST6">#REF!</definedName>
    <definedName name="________EST7" localSheetId="1">#REF!</definedName>
    <definedName name="________EST7">#REF!</definedName>
    <definedName name="________EST8" localSheetId="1">#REF!</definedName>
    <definedName name="________EST8">#REF!</definedName>
    <definedName name="________EST9" localSheetId="1">#REF!</definedName>
    <definedName name="________EST9">#REF!</definedName>
    <definedName name="________EXC1" localSheetId="1">#REF!</definedName>
    <definedName name="________EXC1">#REF!</definedName>
    <definedName name="________EXC10" localSheetId="1">#REF!</definedName>
    <definedName name="________EXC10">#REF!</definedName>
    <definedName name="________EXC11" localSheetId="1">#REF!</definedName>
    <definedName name="________EXC11">#REF!</definedName>
    <definedName name="________EXC12" localSheetId="1">#REF!</definedName>
    <definedName name="________EXC12">#REF!</definedName>
    <definedName name="________EXC2" localSheetId="1">#REF!</definedName>
    <definedName name="________EXC2">#REF!</definedName>
    <definedName name="________EXC3" localSheetId="1">#REF!</definedName>
    <definedName name="________EXC3">#REF!</definedName>
    <definedName name="________EXC4" localSheetId="1">#REF!</definedName>
    <definedName name="________EXC4">#REF!</definedName>
    <definedName name="________EXC5" localSheetId="1">#REF!</definedName>
    <definedName name="________EXC5">#REF!</definedName>
    <definedName name="________EXC6" localSheetId="1">#REF!</definedName>
    <definedName name="________EXC6">#REF!</definedName>
    <definedName name="________EXC7" localSheetId="1">#REF!</definedName>
    <definedName name="________EXC7">#REF!</definedName>
    <definedName name="________EXC8" localSheetId="1">#REF!</definedName>
    <definedName name="________EXC8">#REF!</definedName>
    <definedName name="________EXC9" localSheetId="1">#REF!</definedName>
    <definedName name="________EXC9">#REF!</definedName>
    <definedName name="________PMT5671" localSheetId="1">[4]MEMORIAS!#REF!</definedName>
    <definedName name="________PMT5671">[4]MEMORIAS!#REF!</definedName>
    <definedName name="________PMT5805" localSheetId="1">[4]MEMORIAS!#REF!</definedName>
    <definedName name="________PMT5805">[4]MEMORIAS!#REF!</definedName>
    <definedName name="________PMT5806" localSheetId="1">[4]MEMORIAS!#REF!</definedName>
    <definedName name="________PMT5806">[4]MEMORIAS!#REF!</definedName>
    <definedName name="________PMT5815" localSheetId="1">[4]MEMORIAS!#REF!</definedName>
    <definedName name="________PMT5815">[4]MEMORIAS!#REF!</definedName>
    <definedName name="________PMT5820" localSheetId="1">[4]MEMORIAS!#REF!</definedName>
    <definedName name="________PMT5820">[4]MEMORIAS!#REF!</definedName>
    <definedName name="________tab1" localSheetId="1">#REF!</definedName>
    <definedName name="________tab1">#REF!</definedName>
    <definedName name="________tab2" localSheetId="1">#REF!</definedName>
    <definedName name="________tab2">#REF!</definedName>
    <definedName name="________tab3" localSheetId="1">#REF!</definedName>
    <definedName name="________tab3">#REF!</definedName>
    <definedName name="________TAB4" localSheetId="1">#REF!</definedName>
    <definedName name="________TAB4">#REF!</definedName>
    <definedName name="_______aiu2">[2]AIU!$J$105</definedName>
    <definedName name="_______EST1" localSheetId="1">#REF!</definedName>
    <definedName name="_______EST1">#REF!</definedName>
    <definedName name="_______EST10" localSheetId="1">#REF!</definedName>
    <definedName name="_______EST10">#REF!</definedName>
    <definedName name="_______EST11" localSheetId="1">#REF!</definedName>
    <definedName name="_______EST11">#REF!</definedName>
    <definedName name="_______EST12" localSheetId="1">#REF!</definedName>
    <definedName name="_______EST12">#REF!</definedName>
    <definedName name="_______EST13" localSheetId="1">#REF!</definedName>
    <definedName name="_______EST13">#REF!</definedName>
    <definedName name="_______EST14" localSheetId="1">#REF!</definedName>
    <definedName name="_______EST14">#REF!</definedName>
    <definedName name="_______EST15" localSheetId="1">#REF!</definedName>
    <definedName name="_______EST15">#REF!</definedName>
    <definedName name="_______EST16" localSheetId="1">#REF!</definedName>
    <definedName name="_______EST16">#REF!</definedName>
    <definedName name="_______EST17" localSheetId="1">#REF!</definedName>
    <definedName name="_______EST17">#REF!</definedName>
    <definedName name="_______EST18" localSheetId="1">#REF!</definedName>
    <definedName name="_______EST18">#REF!</definedName>
    <definedName name="_______EST19" localSheetId="1">#REF!</definedName>
    <definedName name="_______EST19">#REF!</definedName>
    <definedName name="_______EST2" localSheetId="1">#REF!</definedName>
    <definedName name="_______EST2">#REF!</definedName>
    <definedName name="_______EST3" localSheetId="1">#REF!</definedName>
    <definedName name="_______EST3">#REF!</definedName>
    <definedName name="_______EST4" localSheetId="1">#REF!</definedName>
    <definedName name="_______EST4">#REF!</definedName>
    <definedName name="_______EST5" localSheetId="1">#REF!</definedName>
    <definedName name="_______EST5">#REF!</definedName>
    <definedName name="_______EST6" localSheetId="1">#REF!</definedName>
    <definedName name="_______EST6">#REF!</definedName>
    <definedName name="_______EST7" localSheetId="1">#REF!</definedName>
    <definedName name="_______EST7">#REF!</definedName>
    <definedName name="_______EST8" localSheetId="1">#REF!</definedName>
    <definedName name="_______EST8">#REF!</definedName>
    <definedName name="_______EST9" localSheetId="1">#REF!</definedName>
    <definedName name="_______EST9">#REF!</definedName>
    <definedName name="_______EXC1" localSheetId="1">#REF!</definedName>
    <definedName name="_______EXC1">#REF!</definedName>
    <definedName name="_______EXC10" localSheetId="1">#REF!</definedName>
    <definedName name="_______EXC10">#REF!</definedName>
    <definedName name="_______EXC11" localSheetId="1">#REF!</definedName>
    <definedName name="_______EXC11">#REF!</definedName>
    <definedName name="_______EXC12" localSheetId="1">#REF!</definedName>
    <definedName name="_______EXC12">#REF!</definedName>
    <definedName name="_______EXC2" localSheetId="1">#REF!</definedName>
    <definedName name="_______EXC2">#REF!</definedName>
    <definedName name="_______EXC3" localSheetId="1">#REF!</definedName>
    <definedName name="_______EXC3">#REF!</definedName>
    <definedName name="_______EXC4" localSheetId="1">#REF!</definedName>
    <definedName name="_______EXC4">#REF!</definedName>
    <definedName name="_______EXC5" localSheetId="1">#REF!</definedName>
    <definedName name="_______EXC5">#REF!</definedName>
    <definedName name="_______EXC6" localSheetId="1">#REF!</definedName>
    <definedName name="_______EXC6">#REF!</definedName>
    <definedName name="_______EXC7" localSheetId="1">#REF!</definedName>
    <definedName name="_______EXC7">#REF!</definedName>
    <definedName name="_______EXC8" localSheetId="1">#REF!</definedName>
    <definedName name="_______EXC8">#REF!</definedName>
    <definedName name="_______EXC9" localSheetId="1">#REF!</definedName>
    <definedName name="_______EXC9">#REF!</definedName>
    <definedName name="_______ORO10" localSheetId="1">#REF!</definedName>
    <definedName name="_______ORO10">#REF!</definedName>
    <definedName name="_______ORO11" localSheetId="1">#REF!</definedName>
    <definedName name="_______ORO11">#REF!</definedName>
    <definedName name="_______ORO12" localSheetId="1">#REF!</definedName>
    <definedName name="_______ORO12">#REF!</definedName>
    <definedName name="_______ORO13" localSheetId="1">#REF!</definedName>
    <definedName name="_______ORO13">#REF!</definedName>
    <definedName name="_______ORO14" localSheetId="1">#REF!</definedName>
    <definedName name="_______ORO14">#REF!</definedName>
    <definedName name="_______ORO15" localSheetId="1">#REF!</definedName>
    <definedName name="_______ORO15">#REF!</definedName>
    <definedName name="_______ORO16" localSheetId="1">#REF!</definedName>
    <definedName name="_______ORO16">#REF!</definedName>
    <definedName name="_______ORO17" localSheetId="1">#REF!</definedName>
    <definedName name="_______ORO17">#REF!</definedName>
    <definedName name="_______ORO18" localSheetId="1">#REF!</definedName>
    <definedName name="_______ORO18">#REF!</definedName>
    <definedName name="_______ORO19" localSheetId="1">#REF!</definedName>
    <definedName name="_______ORO19">#REF!</definedName>
    <definedName name="_______PMT5671" localSheetId="1">[4]MEMORIAS!#REF!</definedName>
    <definedName name="_______PMT5671">[4]MEMORIAS!#REF!</definedName>
    <definedName name="_______PMT5805" localSheetId="1">[4]MEMORIAS!#REF!</definedName>
    <definedName name="_______PMT5805">[4]MEMORIAS!#REF!</definedName>
    <definedName name="_______PMT5806" localSheetId="1">[4]MEMORIAS!#REF!</definedName>
    <definedName name="_______PMT5806">[4]MEMORIAS!#REF!</definedName>
    <definedName name="_______PMT5815" localSheetId="1">[4]MEMORIAS!#REF!</definedName>
    <definedName name="_______PMT5815">[4]MEMORIAS!#REF!</definedName>
    <definedName name="_______PMT5820" localSheetId="1">[4]MEMORIAS!#REF!</definedName>
    <definedName name="_______PMT5820">[4]MEMORIAS!#REF!</definedName>
    <definedName name="_______r" localSheetId="1">#REF!</definedName>
    <definedName name="_______r">#REF!</definedName>
    <definedName name="_______tab1" localSheetId="1">#REF!</definedName>
    <definedName name="_______tab1">#REF!</definedName>
    <definedName name="_______tab2" localSheetId="1">#REF!</definedName>
    <definedName name="_______tab2">#REF!</definedName>
    <definedName name="_______tab3" localSheetId="1">#REF!</definedName>
    <definedName name="_______tab3">#REF!</definedName>
    <definedName name="_______TAB4" localSheetId="1">#REF!</definedName>
    <definedName name="_______TAB4">#REF!</definedName>
    <definedName name="______aiu2">[2]AIU!$J$105</definedName>
    <definedName name="______EST1" localSheetId="1">#REF!</definedName>
    <definedName name="______EST1">#REF!</definedName>
    <definedName name="______EST10" localSheetId="1">#REF!</definedName>
    <definedName name="______EST10">#REF!</definedName>
    <definedName name="______EST11" localSheetId="1">#REF!</definedName>
    <definedName name="______EST11">#REF!</definedName>
    <definedName name="______EST12" localSheetId="1">#REF!</definedName>
    <definedName name="______EST12">#REF!</definedName>
    <definedName name="______EST13" localSheetId="1">#REF!</definedName>
    <definedName name="______EST13">#REF!</definedName>
    <definedName name="______EST14" localSheetId="1">#REF!</definedName>
    <definedName name="______EST14">#REF!</definedName>
    <definedName name="______EST15" localSheetId="1">#REF!</definedName>
    <definedName name="______EST15">#REF!</definedName>
    <definedName name="______EST16" localSheetId="1">#REF!</definedName>
    <definedName name="______EST16">#REF!</definedName>
    <definedName name="______EST17" localSheetId="1">#REF!</definedName>
    <definedName name="______EST17">#REF!</definedName>
    <definedName name="______EST18" localSheetId="1">#REF!</definedName>
    <definedName name="______EST18">#REF!</definedName>
    <definedName name="______EST19" localSheetId="1">#REF!</definedName>
    <definedName name="______EST19">#REF!</definedName>
    <definedName name="______EST2" localSheetId="1">#REF!</definedName>
    <definedName name="______EST2">#REF!</definedName>
    <definedName name="______EST3" localSheetId="1">#REF!</definedName>
    <definedName name="______EST3">#REF!</definedName>
    <definedName name="______EST4" localSheetId="1">#REF!</definedName>
    <definedName name="______EST4">#REF!</definedName>
    <definedName name="______EST5" localSheetId="1">#REF!</definedName>
    <definedName name="______EST5">#REF!</definedName>
    <definedName name="______EST6" localSheetId="1">#REF!</definedName>
    <definedName name="______EST6">#REF!</definedName>
    <definedName name="______EST7" localSheetId="1">#REF!</definedName>
    <definedName name="______EST7">#REF!</definedName>
    <definedName name="______EST8" localSheetId="1">#REF!</definedName>
    <definedName name="______EST8">#REF!</definedName>
    <definedName name="______EST9" localSheetId="1">#REF!</definedName>
    <definedName name="______EST9">#REF!</definedName>
    <definedName name="______EXC1" localSheetId="1">#REF!</definedName>
    <definedName name="______EXC1">#REF!</definedName>
    <definedName name="______EXC10" localSheetId="1">#REF!</definedName>
    <definedName name="______EXC10">#REF!</definedName>
    <definedName name="______EXC11" localSheetId="1">#REF!</definedName>
    <definedName name="______EXC11">#REF!</definedName>
    <definedName name="______EXC12" localSheetId="1">#REF!</definedName>
    <definedName name="______EXC12">#REF!</definedName>
    <definedName name="______EXC2" localSheetId="1">#REF!</definedName>
    <definedName name="______EXC2">#REF!</definedName>
    <definedName name="______EXC3" localSheetId="1">#REF!</definedName>
    <definedName name="______EXC3">#REF!</definedName>
    <definedName name="______EXC4" localSheetId="1">#REF!</definedName>
    <definedName name="______EXC4">#REF!</definedName>
    <definedName name="______EXC5" localSheetId="1">#REF!</definedName>
    <definedName name="______EXC5">#REF!</definedName>
    <definedName name="______EXC6" localSheetId="1">#REF!</definedName>
    <definedName name="______EXC6">#REF!</definedName>
    <definedName name="______EXC7" localSheetId="1">#REF!</definedName>
    <definedName name="______EXC7">#REF!</definedName>
    <definedName name="______EXC8" localSheetId="1">#REF!</definedName>
    <definedName name="______EXC8">#REF!</definedName>
    <definedName name="______EXC9" localSheetId="1">#REF!</definedName>
    <definedName name="______EXC9">#REF!</definedName>
    <definedName name="______ORO10" localSheetId="1">#REF!</definedName>
    <definedName name="______ORO10">#REF!</definedName>
    <definedName name="______ORO11" localSheetId="1">#REF!</definedName>
    <definedName name="______ORO11">#REF!</definedName>
    <definedName name="______ORO12" localSheetId="1">#REF!</definedName>
    <definedName name="______ORO12">#REF!</definedName>
    <definedName name="______ORO13" localSheetId="1">#REF!</definedName>
    <definedName name="______ORO13">#REF!</definedName>
    <definedName name="______ORO14" localSheetId="1">#REF!</definedName>
    <definedName name="______ORO14">#REF!</definedName>
    <definedName name="______ORO15" localSheetId="1">#REF!</definedName>
    <definedName name="______ORO15">#REF!</definedName>
    <definedName name="______ORO16" localSheetId="1">#REF!</definedName>
    <definedName name="______ORO16">#REF!</definedName>
    <definedName name="______ORO17" localSheetId="1">#REF!</definedName>
    <definedName name="______ORO17">#REF!</definedName>
    <definedName name="______ORO18" localSheetId="1">#REF!</definedName>
    <definedName name="______ORO18">#REF!</definedName>
    <definedName name="______ORO19" localSheetId="1">#REF!</definedName>
    <definedName name="______ORO19">#REF!</definedName>
    <definedName name="______PMT5671" localSheetId="1">[4]MEMORIAS!#REF!</definedName>
    <definedName name="______PMT5671">[4]MEMORIAS!#REF!</definedName>
    <definedName name="______PMT5805" localSheetId="1">[4]MEMORIAS!#REF!</definedName>
    <definedName name="______PMT5805">[4]MEMORIAS!#REF!</definedName>
    <definedName name="______PMT5806" localSheetId="1">[4]MEMORIAS!#REF!</definedName>
    <definedName name="______PMT5806">[4]MEMORIAS!#REF!</definedName>
    <definedName name="______PMT5815" localSheetId="1">[4]MEMORIAS!#REF!</definedName>
    <definedName name="______PMT5815">[4]MEMORIAS!#REF!</definedName>
    <definedName name="______PMT5820" localSheetId="1">[4]MEMORIAS!#REF!</definedName>
    <definedName name="______PMT5820">[4]MEMORIAS!#REF!</definedName>
    <definedName name="______r" localSheetId="1">#REF!</definedName>
    <definedName name="______r">#REF!</definedName>
    <definedName name="______tab1" localSheetId="1">#REF!</definedName>
    <definedName name="______tab1">#REF!</definedName>
    <definedName name="______tab2" localSheetId="1">#REF!</definedName>
    <definedName name="______tab2">#REF!</definedName>
    <definedName name="______tab3" localSheetId="1">#REF!</definedName>
    <definedName name="______tab3">#REF!</definedName>
    <definedName name="______TAB4" localSheetId="1">#REF!</definedName>
    <definedName name="______TAB4">#REF!</definedName>
    <definedName name="_____aiu2">[2]AIU!$J$105</definedName>
    <definedName name="_____EST1" localSheetId="1">#REF!</definedName>
    <definedName name="_____EST1">#REF!</definedName>
    <definedName name="_____EST10" localSheetId="1">#REF!</definedName>
    <definedName name="_____EST10">#REF!</definedName>
    <definedName name="_____EST11" localSheetId="1">#REF!</definedName>
    <definedName name="_____EST11">#REF!</definedName>
    <definedName name="_____EST12" localSheetId="1">#REF!</definedName>
    <definedName name="_____EST12">#REF!</definedName>
    <definedName name="_____EST13" localSheetId="1">#REF!</definedName>
    <definedName name="_____EST13">#REF!</definedName>
    <definedName name="_____EST14" localSheetId="1">#REF!</definedName>
    <definedName name="_____EST14">#REF!</definedName>
    <definedName name="_____EST15" localSheetId="1">#REF!</definedName>
    <definedName name="_____EST15">#REF!</definedName>
    <definedName name="_____EST16" localSheetId="1">#REF!</definedName>
    <definedName name="_____EST16">#REF!</definedName>
    <definedName name="_____EST17" localSheetId="1">#REF!</definedName>
    <definedName name="_____EST17">#REF!</definedName>
    <definedName name="_____EST18" localSheetId="1">#REF!</definedName>
    <definedName name="_____EST18">#REF!</definedName>
    <definedName name="_____EST19" localSheetId="1">#REF!</definedName>
    <definedName name="_____EST19">#REF!</definedName>
    <definedName name="_____EST2" localSheetId="1">#REF!</definedName>
    <definedName name="_____EST2">#REF!</definedName>
    <definedName name="_____EST3" localSheetId="1">#REF!</definedName>
    <definedName name="_____EST3">#REF!</definedName>
    <definedName name="_____EST4" localSheetId="1">#REF!</definedName>
    <definedName name="_____EST4">#REF!</definedName>
    <definedName name="_____EST5" localSheetId="1">#REF!</definedName>
    <definedName name="_____EST5">#REF!</definedName>
    <definedName name="_____EST6" localSheetId="1">#REF!</definedName>
    <definedName name="_____EST6">#REF!</definedName>
    <definedName name="_____EST7" localSheetId="1">#REF!</definedName>
    <definedName name="_____EST7">#REF!</definedName>
    <definedName name="_____EST8" localSheetId="1">#REF!</definedName>
    <definedName name="_____EST8">#REF!</definedName>
    <definedName name="_____EST9" localSheetId="1">#REF!</definedName>
    <definedName name="_____EST9">#REF!</definedName>
    <definedName name="_____EXC1" localSheetId="1">#REF!</definedName>
    <definedName name="_____EXC1">#REF!</definedName>
    <definedName name="_____EXC10" localSheetId="1">#REF!</definedName>
    <definedName name="_____EXC10">#REF!</definedName>
    <definedName name="_____EXC11" localSheetId="1">#REF!</definedName>
    <definedName name="_____EXC11">#REF!</definedName>
    <definedName name="_____EXC12" localSheetId="1">#REF!</definedName>
    <definedName name="_____EXC12">#REF!</definedName>
    <definedName name="_____EXC2" localSheetId="1">#REF!</definedName>
    <definedName name="_____EXC2">#REF!</definedName>
    <definedName name="_____EXC3" localSheetId="1">#REF!</definedName>
    <definedName name="_____EXC3">#REF!</definedName>
    <definedName name="_____EXC4" localSheetId="1">#REF!</definedName>
    <definedName name="_____EXC4">#REF!</definedName>
    <definedName name="_____EXC5" localSheetId="1">#REF!</definedName>
    <definedName name="_____EXC5">#REF!</definedName>
    <definedName name="_____EXC6" localSheetId="1">#REF!</definedName>
    <definedName name="_____EXC6">#REF!</definedName>
    <definedName name="_____EXC7" localSheetId="1">#REF!</definedName>
    <definedName name="_____EXC7">#REF!</definedName>
    <definedName name="_____EXC8" localSheetId="1">#REF!</definedName>
    <definedName name="_____EXC8">#REF!</definedName>
    <definedName name="_____EXC9" localSheetId="1">#REF!</definedName>
    <definedName name="_____EXC9">#REF!</definedName>
    <definedName name="_____ORO10" localSheetId="1">#REF!</definedName>
    <definedName name="_____ORO10">#REF!</definedName>
    <definedName name="_____ORO11" localSheetId="1">#REF!</definedName>
    <definedName name="_____ORO11">#REF!</definedName>
    <definedName name="_____ORO12" localSheetId="1">#REF!</definedName>
    <definedName name="_____ORO12">#REF!</definedName>
    <definedName name="_____ORO13" localSheetId="1">#REF!</definedName>
    <definedName name="_____ORO13">#REF!</definedName>
    <definedName name="_____ORO14" localSheetId="1">#REF!</definedName>
    <definedName name="_____ORO14">#REF!</definedName>
    <definedName name="_____ORO15" localSheetId="1">#REF!</definedName>
    <definedName name="_____ORO15">#REF!</definedName>
    <definedName name="_____ORO16" localSheetId="1">#REF!</definedName>
    <definedName name="_____ORO16">#REF!</definedName>
    <definedName name="_____ORO17" localSheetId="1">#REF!</definedName>
    <definedName name="_____ORO17">#REF!</definedName>
    <definedName name="_____ORO18" localSheetId="1">#REF!</definedName>
    <definedName name="_____ORO18">#REF!</definedName>
    <definedName name="_____ORO19" localSheetId="1">#REF!</definedName>
    <definedName name="_____ORO19">#REF!</definedName>
    <definedName name="_____PMT5671" localSheetId="1">[3]MEMORIAS!#REF!</definedName>
    <definedName name="_____PMT5671">[4]MEMORIAS!#REF!</definedName>
    <definedName name="_____PMT5805" localSheetId="1">[3]MEMORIAS!#REF!</definedName>
    <definedName name="_____PMT5805">[4]MEMORIAS!#REF!</definedName>
    <definedName name="_____PMT5806" localSheetId="1">[3]MEMORIAS!#REF!</definedName>
    <definedName name="_____PMT5806">[4]MEMORIAS!#REF!</definedName>
    <definedName name="_____PMT5815" localSheetId="1">[3]MEMORIAS!#REF!</definedName>
    <definedName name="_____PMT5815">[4]MEMORIAS!#REF!</definedName>
    <definedName name="_____PMT5820" localSheetId="1">[3]MEMORIAS!#REF!</definedName>
    <definedName name="_____PMT5820">[4]MEMORIAS!#REF!</definedName>
    <definedName name="_____r" localSheetId="1">#REF!</definedName>
    <definedName name="_____r">#REF!</definedName>
    <definedName name="_____tab1" localSheetId="1">#REF!</definedName>
    <definedName name="_____tab1">#REF!</definedName>
    <definedName name="_____tab2" localSheetId="1">#REF!</definedName>
    <definedName name="_____tab2">#REF!</definedName>
    <definedName name="_____tab3" localSheetId="1">#REF!</definedName>
    <definedName name="_____tab3">#REF!</definedName>
    <definedName name="_____TAB4" localSheetId="1">#REF!</definedName>
    <definedName name="_____TAB4">#REF!</definedName>
    <definedName name="_____Vol1">[5]Item!$A:$D</definedName>
    <definedName name="____aiu2">[2]AIU!$J$105</definedName>
    <definedName name="____EST1" localSheetId="1">#REF!</definedName>
    <definedName name="____EST1">#REF!</definedName>
    <definedName name="____EST10" localSheetId="1">#REF!</definedName>
    <definedName name="____EST10">#REF!</definedName>
    <definedName name="____EST11" localSheetId="1">#REF!</definedName>
    <definedName name="____EST11">#REF!</definedName>
    <definedName name="____EST12" localSheetId="1">#REF!</definedName>
    <definedName name="____EST12">#REF!</definedName>
    <definedName name="____EST13" localSheetId="1">#REF!</definedName>
    <definedName name="____EST13">#REF!</definedName>
    <definedName name="____EST14" localSheetId="1">#REF!</definedName>
    <definedName name="____EST14">#REF!</definedName>
    <definedName name="____EST15" localSheetId="1">#REF!</definedName>
    <definedName name="____EST15">#REF!</definedName>
    <definedName name="____EST16" localSheetId="1">#REF!</definedName>
    <definedName name="____EST16">#REF!</definedName>
    <definedName name="____EST17" localSheetId="1">#REF!</definedName>
    <definedName name="____EST17">#REF!</definedName>
    <definedName name="____EST18" localSheetId="1">#REF!</definedName>
    <definedName name="____EST18">#REF!</definedName>
    <definedName name="____EST19" localSheetId="1">#REF!</definedName>
    <definedName name="____EST19">#REF!</definedName>
    <definedName name="____EST2" localSheetId="1">#REF!</definedName>
    <definedName name="____EST2">#REF!</definedName>
    <definedName name="____EST3" localSheetId="1">#REF!</definedName>
    <definedName name="____EST3">#REF!</definedName>
    <definedName name="____EST4" localSheetId="1">#REF!</definedName>
    <definedName name="____EST4">#REF!</definedName>
    <definedName name="____EST5" localSheetId="1">#REF!</definedName>
    <definedName name="____EST5">#REF!</definedName>
    <definedName name="____EST6" localSheetId="1">#REF!</definedName>
    <definedName name="____EST6">#REF!</definedName>
    <definedName name="____EST7" localSheetId="1">#REF!</definedName>
    <definedName name="____EST7">#REF!</definedName>
    <definedName name="____EST8" localSheetId="1">#REF!</definedName>
    <definedName name="____EST8">#REF!</definedName>
    <definedName name="____EST9" localSheetId="1">#REF!</definedName>
    <definedName name="____EST9">#REF!</definedName>
    <definedName name="____EXC1" localSheetId="1">#REF!</definedName>
    <definedName name="____EXC1">#REF!</definedName>
    <definedName name="____EXC10" localSheetId="1">#REF!</definedName>
    <definedName name="____EXC10">#REF!</definedName>
    <definedName name="____EXC11" localSheetId="1">#REF!</definedName>
    <definedName name="____EXC11">#REF!</definedName>
    <definedName name="____EXC12" localSheetId="1">#REF!</definedName>
    <definedName name="____EXC12">#REF!</definedName>
    <definedName name="____EXC2" localSheetId="1">#REF!</definedName>
    <definedName name="____EXC2">#REF!</definedName>
    <definedName name="____EXC3" localSheetId="1">#REF!</definedName>
    <definedName name="____EXC3">#REF!</definedName>
    <definedName name="____EXC4" localSheetId="1">#REF!</definedName>
    <definedName name="____EXC4">#REF!</definedName>
    <definedName name="____EXC5" localSheetId="1">#REF!</definedName>
    <definedName name="____EXC5">#REF!</definedName>
    <definedName name="____EXC6" localSheetId="1">#REF!</definedName>
    <definedName name="____EXC6">#REF!</definedName>
    <definedName name="____EXC7" localSheetId="1">#REF!</definedName>
    <definedName name="____EXC7">#REF!</definedName>
    <definedName name="____EXC8" localSheetId="1">#REF!</definedName>
    <definedName name="____EXC8">#REF!</definedName>
    <definedName name="____EXC9" localSheetId="1">#REF!</definedName>
    <definedName name="____EXC9">#REF!</definedName>
    <definedName name="____ORO10" localSheetId="1">#REF!</definedName>
    <definedName name="____ORO10">#REF!</definedName>
    <definedName name="____ORO11" localSheetId="1">#REF!</definedName>
    <definedName name="____ORO11">#REF!</definedName>
    <definedName name="____ORO12" localSheetId="1">#REF!</definedName>
    <definedName name="____ORO12">#REF!</definedName>
    <definedName name="____ORO13" localSheetId="1">#REF!</definedName>
    <definedName name="____ORO13">#REF!</definedName>
    <definedName name="____ORO14" localSheetId="1">#REF!</definedName>
    <definedName name="____ORO14">#REF!</definedName>
    <definedName name="____ORO15" localSheetId="1">#REF!</definedName>
    <definedName name="____ORO15">#REF!</definedName>
    <definedName name="____ORO16" localSheetId="1">#REF!</definedName>
    <definedName name="____ORO16">#REF!</definedName>
    <definedName name="____ORO17" localSheetId="1">#REF!</definedName>
    <definedName name="____ORO17">#REF!</definedName>
    <definedName name="____ORO18" localSheetId="1">#REF!</definedName>
    <definedName name="____ORO18">#REF!</definedName>
    <definedName name="____ORO19" localSheetId="1">#REF!</definedName>
    <definedName name="____ORO19">#REF!</definedName>
    <definedName name="____PMT5671" localSheetId="1">[3]MEMORIAS!#REF!</definedName>
    <definedName name="____PMT5671">[4]MEMORIAS!#REF!</definedName>
    <definedName name="____PMT5805" localSheetId="1">[3]MEMORIAS!#REF!</definedName>
    <definedName name="____PMT5805">[4]MEMORIAS!#REF!</definedName>
    <definedName name="____PMT5806" localSheetId="1">[3]MEMORIAS!#REF!</definedName>
    <definedName name="____PMT5806">[4]MEMORIAS!#REF!</definedName>
    <definedName name="____PMT5815" localSheetId="1">[3]MEMORIAS!#REF!</definedName>
    <definedName name="____PMT5815">[4]MEMORIAS!#REF!</definedName>
    <definedName name="____PMT5820" localSheetId="1">[3]MEMORIAS!#REF!</definedName>
    <definedName name="____PMT5820">[4]MEMORIAS!#REF!</definedName>
    <definedName name="____r" localSheetId="1">#REF!</definedName>
    <definedName name="____r">#REF!</definedName>
    <definedName name="____SAL1" localSheetId="1">#REF!</definedName>
    <definedName name="____SAL1">#REF!</definedName>
    <definedName name="____tab1" localSheetId="1">#REF!</definedName>
    <definedName name="____tab1">#REF!</definedName>
    <definedName name="____tab2" localSheetId="1">#REF!</definedName>
    <definedName name="____tab2">#REF!</definedName>
    <definedName name="____tab3" localSheetId="1">#REF!</definedName>
    <definedName name="____tab3">#REF!</definedName>
    <definedName name="____TAB4" localSheetId="1">#REF!</definedName>
    <definedName name="____TAB4">#REF!</definedName>
    <definedName name="____Vol1">[5]Item!$A:$D</definedName>
    <definedName name="___aiu2">[2]AIU!$J$105</definedName>
    <definedName name="___EST1" localSheetId="1">#REF!</definedName>
    <definedName name="___EST1">#REF!</definedName>
    <definedName name="___EST10" localSheetId="1">#REF!</definedName>
    <definedName name="___EST10">#REF!</definedName>
    <definedName name="___EST11" localSheetId="1">#REF!</definedName>
    <definedName name="___EST11">#REF!</definedName>
    <definedName name="___EST12" localSheetId="1">#REF!</definedName>
    <definedName name="___EST12">#REF!</definedName>
    <definedName name="___EST13" localSheetId="1">#REF!</definedName>
    <definedName name="___EST13">#REF!</definedName>
    <definedName name="___EST14" localSheetId="1">#REF!</definedName>
    <definedName name="___EST14">#REF!</definedName>
    <definedName name="___EST15" localSheetId="1">#REF!</definedName>
    <definedName name="___EST15">#REF!</definedName>
    <definedName name="___EST16" localSheetId="1">#REF!</definedName>
    <definedName name="___EST16">#REF!</definedName>
    <definedName name="___EST17" localSheetId="1">#REF!</definedName>
    <definedName name="___EST17">#REF!</definedName>
    <definedName name="___EST18" localSheetId="1">#REF!</definedName>
    <definedName name="___EST18">#REF!</definedName>
    <definedName name="___EST19" localSheetId="1">#REF!</definedName>
    <definedName name="___EST19">#REF!</definedName>
    <definedName name="___EST2" localSheetId="1">#REF!</definedName>
    <definedName name="___EST2">#REF!</definedName>
    <definedName name="___EST3" localSheetId="1">#REF!</definedName>
    <definedName name="___EST3">#REF!</definedName>
    <definedName name="___EST4" localSheetId="1">#REF!</definedName>
    <definedName name="___EST4">#REF!</definedName>
    <definedName name="___EST5" localSheetId="1">#REF!</definedName>
    <definedName name="___EST5">#REF!</definedName>
    <definedName name="___EST6" localSheetId="1">#REF!</definedName>
    <definedName name="___EST6">#REF!</definedName>
    <definedName name="___EST7" localSheetId="1">#REF!</definedName>
    <definedName name="___EST7">#REF!</definedName>
    <definedName name="___EST8" localSheetId="1">#REF!</definedName>
    <definedName name="___EST8">#REF!</definedName>
    <definedName name="___EST9" localSheetId="1">#REF!</definedName>
    <definedName name="___EST9">#REF!</definedName>
    <definedName name="___ETR13" localSheetId="1">#REF!</definedName>
    <definedName name="___ETR13">#REF!</definedName>
    <definedName name="___EXC1" localSheetId="1">#REF!</definedName>
    <definedName name="___EXC1">#REF!</definedName>
    <definedName name="___EXC10" localSheetId="1">#REF!</definedName>
    <definedName name="___EXC10">#REF!</definedName>
    <definedName name="___EXC11" localSheetId="1">#REF!</definedName>
    <definedName name="___EXC11">#REF!</definedName>
    <definedName name="___EXC12" localSheetId="1">#REF!</definedName>
    <definedName name="___EXC12">#REF!</definedName>
    <definedName name="___EXC2" localSheetId="1">#REF!</definedName>
    <definedName name="___EXC2">#REF!</definedName>
    <definedName name="___EXC3" localSheetId="1">#REF!</definedName>
    <definedName name="___EXC3">#REF!</definedName>
    <definedName name="___EXC4" localSheetId="1">#REF!</definedName>
    <definedName name="___EXC4">#REF!</definedName>
    <definedName name="___EXC5" localSheetId="1">#REF!</definedName>
    <definedName name="___EXC5">#REF!</definedName>
    <definedName name="___EXC6" localSheetId="1">#REF!</definedName>
    <definedName name="___EXC6">#REF!</definedName>
    <definedName name="___EXC7" localSheetId="1">#REF!</definedName>
    <definedName name="___EXC7">#REF!</definedName>
    <definedName name="___EXC8" localSheetId="1">#REF!</definedName>
    <definedName name="___EXC8">#REF!</definedName>
    <definedName name="___EXC9" localSheetId="1">#REF!</definedName>
    <definedName name="___EXC9">#REF!</definedName>
    <definedName name="___ORO10" localSheetId="1">#REF!</definedName>
    <definedName name="___ORO10">#REF!</definedName>
    <definedName name="___ORO11" localSheetId="1">#REF!</definedName>
    <definedName name="___ORO11">#REF!</definedName>
    <definedName name="___ORO12" localSheetId="1">#REF!</definedName>
    <definedName name="___ORO12">#REF!</definedName>
    <definedName name="___ORO13" localSheetId="1">#REF!</definedName>
    <definedName name="___ORO13">#REF!</definedName>
    <definedName name="___ORO14" localSheetId="1">#REF!</definedName>
    <definedName name="___ORO14">#REF!</definedName>
    <definedName name="___ORO15" localSheetId="1">#REF!</definedName>
    <definedName name="___ORO15">#REF!</definedName>
    <definedName name="___ORO16" localSheetId="1">#REF!</definedName>
    <definedName name="___ORO16">#REF!</definedName>
    <definedName name="___ORO17" localSheetId="1">#REF!</definedName>
    <definedName name="___ORO17">#REF!</definedName>
    <definedName name="___ORO18" localSheetId="1">#REF!</definedName>
    <definedName name="___ORO18">#REF!</definedName>
    <definedName name="___ORO19" localSheetId="1">#REF!</definedName>
    <definedName name="___ORO19">#REF!</definedName>
    <definedName name="___PMT5671" localSheetId="1">[3]MEMORIAS!#REF!</definedName>
    <definedName name="___PMT5671">[4]MEMORIAS!#REF!</definedName>
    <definedName name="___PMT5805" localSheetId="1">[3]MEMORIAS!#REF!</definedName>
    <definedName name="___PMT5805">[4]MEMORIAS!#REF!</definedName>
    <definedName name="___PMT5806" localSheetId="1">[3]MEMORIAS!#REF!</definedName>
    <definedName name="___PMT5806">[4]MEMORIAS!#REF!</definedName>
    <definedName name="___PMT5815" localSheetId="1">[3]MEMORIAS!#REF!</definedName>
    <definedName name="___PMT5815">[4]MEMORIAS!#REF!</definedName>
    <definedName name="___PMT5820" localSheetId="1">[3]MEMORIAS!#REF!</definedName>
    <definedName name="___PMT5820">[4]MEMORIAS!#REF!</definedName>
    <definedName name="___r" localSheetId="1">#REF!</definedName>
    <definedName name="___r">#REF!</definedName>
    <definedName name="___tab1" localSheetId="1">#REF!</definedName>
    <definedName name="___tab1">#REF!</definedName>
    <definedName name="___tab2" localSheetId="1">#REF!</definedName>
    <definedName name="___tab2">#REF!</definedName>
    <definedName name="___tab3" localSheetId="1">#REF!</definedName>
    <definedName name="___tab3">#REF!</definedName>
    <definedName name="___TAB4" localSheetId="1">#REF!</definedName>
    <definedName name="___TAB4">#REF!</definedName>
    <definedName name="___Vol1">[5]Item!$A:$D</definedName>
    <definedName name="__1Excel_BuiltIn_Print_Area_1_1_1" localSheetId="1">#REF!</definedName>
    <definedName name="__1Excel_BuiltIn_Print_Area_1_1_1">#REF!</definedName>
    <definedName name="__2Excel_BuiltIn_Print_Titles_1_1_1_1" localSheetId="1">#REF!</definedName>
    <definedName name="__2Excel_BuiltIn_Print_Titles_1_1_1_1">#REF!</definedName>
    <definedName name="__aiu2">[2]AIU!$J$105</definedName>
    <definedName name="__EST1" localSheetId="1">#REF!</definedName>
    <definedName name="__EST1">#REF!</definedName>
    <definedName name="__EST10" localSheetId="1">#REF!</definedName>
    <definedName name="__EST10">#REF!</definedName>
    <definedName name="__EST11" localSheetId="1">#REF!</definedName>
    <definedName name="__EST11">#REF!</definedName>
    <definedName name="__EST12" localSheetId="1">#REF!</definedName>
    <definedName name="__EST12">#REF!</definedName>
    <definedName name="__EST13" localSheetId="1">#REF!</definedName>
    <definedName name="__EST13">#REF!</definedName>
    <definedName name="__EST14" localSheetId="1">#REF!</definedName>
    <definedName name="__EST14">#REF!</definedName>
    <definedName name="__EST15" localSheetId="1">#REF!</definedName>
    <definedName name="__EST15">#REF!</definedName>
    <definedName name="__EST16" localSheetId="1">#REF!</definedName>
    <definedName name="__EST16">#REF!</definedName>
    <definedName name="__EST17" localSheetId="1">#REF!</definedName>
    <definedName name="__EST17">#REF!</definedName>
    <definedName name="__EST18" localSheetId="1">#REF!</definedName>
    <definedName name="__EST18">#REF!</definedName>
    <definedName name="__EST19" localSheetId="1">#REF!</definedName>
    <definedName name="__EST19">#REF!</definedName>
    <definedName name="__EST2" localSheetId="1">#REF!</definedName>
    <definedName name="__EST2">#REF!</definedName>
    <definedName name="__EST3" localSheetId="1">#REF!</definedName>
    <definedName name="__EST3">#REF!</definedName>
    <definedName name="__EST4" localSheetId="1">#REF!</definedName>
    <definedName name="__EST4">#REF!</definedName>
    <definedName name="__EST5" localSheetId="1">#REF!</definedName>
    <definedName name="__EST5">#REF!</definedName>
    <definedName name="__EST6" localSheetId="1">#REF!</definedName>
    <definedName name="__EST6">#REF!</definedName>
    <definedName name="__EST7" localSheetId="1">#REF!</definedName>
    <definedName name="__EST7">#REF!</definedName>
    <definedName name="__EST8" localSheetId="1">#REF!</definedName>
    <definedName name="__EST8">#REF!</definedName>
    <definedName name="__EST9" localSheetId="1">#REF!</definedName>
    <definedName name="__EST9">#REF!</definedName>
    <definedName name="__ETR13" localSheetId="1">#REF!</definedName>
    <definedName name="__ETR13">#REF!</definedName>
    <definedName name="__EXC1" localSheetId="1">#REF!</definedName>
    <definedName name="__EXC1">#REF!</definedName>
    <definedName name="__EXC10" localSheetId="1">#REF!</definedName>
    <definedName name="__EXC10">#REF!</definedName>
    <definedName name="__EXC11" localSheetId="1">#REF!</definedName>
    <definedName name="__EXC11">#REF!</definedName>
    <definedName name="__EXC12" localSheetId="1">#REF!</definedName>
    <definedName name="__EXC12">#REF!</definedName>
    <definedName name="__EXC2" localSheetId="1">#REF!</definedName>
    <definedName name="__EXC2">#REF!</definedName>
    <definedName name="__EXC3" localSheetId="1">#REF!</definedName>
    <definedName name="__EXC3">#REF!</definedName>
    <definedName name="__EXC4" localSheetId="1">#REF!</definedName>
    <definedName name="__EXC4">#REF!</definedName>
    <definedName name="__EXC5" localSheetId="1">#REF!</definedName>
    <definedName name="__EXC5">#REF!</definedName>
    <definedName name="__EXC6" localSheetId="1">#REF!</definedName>
    <definedName name="__EXC6">#REF!</definedName>
    <definedName name="__EXC7" localSheetId="1">#REF!</definedName>
    <definedName name="__EXC7">#REF!</definedName>
    <definedName name="__EXC8" localSheetId="1">#REF!</definedName>
    <definedName name="__EXC8">#REF!</definedName>
    <definedName name="__EXC9" localSheetId="1">#REF!</definedName>
    <definedName name="__EXC9">#REF!</definedName>
    <definedName name="__ORO10" localSheetId="1">#REF!</definedName>
    <definedName name="__ORO10">#REF!</definedName>
    <definedName name="__ORO11" localSheetId="1">#REF!</definedName>
    <definedName name="__ORO11">#REF!</definedName>
    <definedName name="__ORO12" localSheetId="1">#REF!</definedName>
    <definedName name="__ORO12">#REF!</definedName>
    <definedName name="__ORO13" localSheetId="1">#REF!</definedName>
    <definedName name="__ORO13">#REF!</definedName>
    <definedName name="__ORO14" localSheetId="1">#REF!</definedName>
    <definedName name="__ORO14">#REF!</definedName>
    <definedName name="__ORO15" localSheetId="1">#REF!</definedName>
    <definedName name="__ORO15">#REF!</definedName>
    <definedName name="__ORO16" localSheetId="1">#REF!</definedName>
    <definedName name="__ORO16">#REF!</definedName>
    <definedName name="__ORO17" localSheetId="1">#REF!</definedName>
    <definedName name="__ORO17">#REF!</definedName>
    <definedName name="__ORO18" localSheetId="1">#REF!</definedName>
    <definedName name="__ORO18">#REF!</definedName>
    <definedName name="__ORO19" localSheetId="1">#REF!</definedName>
    <definedName name="__ORO19">#REF!</definedName>
    <definedName name="__PMT5671" localSheetId="1">[3]MEMORIAS!#REF!</definedName>
    <definedName name="__PMT5671">[4]MEMORIAS!#REF!</definedName>
    <definedName name="__PMT5805" localSheetId="1">[3]MEMORIAS!#REF!</definedName>
    <definedName name="__PMT5805">[4]MEMORIAS!#REF!</definedName>
    <definedName name="__PMT5806" localSheetId="1">[3]MEMORIAS!#REF!</definedName>
    <definedName name="__PMT5806">[4]MEMORIAS!#REF!</definedName>
    <definedName name="__PMT5815" localSheetId="1">[3]MEMORIAS!#REF!</definedName>
    <definedName name="__PMT5815">[4]MEMORIAS!#REF!</definedName>
    <definedName name="__PMT5820" localSheetId="1">[3]MEMORIAS!#REF!</definedName>
    <definedName name="__PMT5820">[4]MEMORIAS!#REF!</definedName>
    <definedName name="__r" localSheetId="1">#REF!</definedName>
    <definedName name="__r">#REF!</definedName>
    <definedName name="__tab1" localSheetId="1">#REF!</definedName>
    <definedName name="__tab1">#REF!</definedName>
    <definedName name="__tab2" localSheetId="1">#REF!</definedName>
    <definedName name="__tab2">#REF!</definedName>
    <definedName name="__tab3" localSheetId="1">#REF!</definedName>
    <definedName name="__tab3">#REF!</definedName>
    <definedName name="__TAB4" localSheetId="1">#REF!</definedName>
    <definedName name="__TAB4">#REF!</definedName>
    <definedName name="__Vol1">[5]Item!$A:$D</definedName>
    <definedName name="_19Excel_BuiltIn_Print_Area_1_1_1" localSheetId="1">#REF!</definedName>
    <definedName name="_19Excel_BuiltIn_Print_Area_1_1_1">#REF!</definedName>
    <definedName name="_1Excel_BuiltIn_Print_Area_1_1" localSheetId="1">#REF!</definedName>
    <definedName name="_1Excel_BuiltIn_Print_Area_1_1">#REF!</definedName>
    <definedName name="_1Excel_BuiltIn_Print_Area_1_1_1" localSheetId="1">#REF!</definedName>
    <definedName name="_1Excel_BuiltIn_Print_Area_1_1_1">#REF!</definedName>
    <definedName name="_25Excel_BuiltIn_Print_Titles_1_1_1_1" localSheetId="1">#REF!</definedName>
    <definedName name="_25Excel_BuiltIn_Print_Titles_1_1_1_1">#REF!</definedName>
    <definedName name="_2Excel_BuiltIn_Print_Titles_1_1_1_1" localSheetId="1">#REF!</definedName>
    <definedName name="_2Excel_BuiltIn_Print_Titles_1_1_1_1">#REF!</definedName>
    <definedName name="_aiu2">[2]AIU!$J$105</definedName>
    <definedName name="_EST1" localSheetId="1">#REF!</definedName>
    <definedName name="_EST1">#REF!</definedName>
    <definedName name="_EST10" localSheetId="1">#REF!</definedName>
    <definedName name="_EST10">#REF!</definedName>
    <definedName name="_EST11" localSheetId="1">#REF!</definedName>
    <definedName name="_EST11">#REF!</definedName>
    <definedName name="_EST12" localSheetId="1">#REF!</definedName>
    <definedName name="_EST12">#REF!</definedName>
    <definedName name="_EST13" localSheetId="1">#REF!</definedName>
    <definedName name="_EST13">#REF!</definedName>
    <definedName name="_EST14" localSheetId="1">#REF!</definedName>
    <definedName name="_EST14">#REF!</definedName>
    <definedName name="_EST15" localSheetId="1">#REF!</definedName>
    <definedName name="_EST15">#REF!</definedName>
    <definedName name="_EST16" localSheetId="1">#REF!</definedName>
    <definedName name="_EST16">#REF!</definedName>
    <definedName name="_EST17" localSheetId="1">#REF!</definedName>
    <definedName name="_EST17">#REF!</definedName>
    <definedName name="_EST18" localSheetId="1">#REF!</definedName>
    <definedName name="_EST18">#REF!</definedName>
    <definedName name="_EST19" localSheetId="1">#REF!</definedName>
    <definedName name="_EST19">#REF!</definedName>
    <definedName name="_EST2" localSheetId="1">#REF!</definedName>
    <definedName name="_EST2">#REF!</definedName>
    <definedName name="_EST3" localSheetId="1">#REF!</definedName>
    <definedName name="_EST3">#REF!</definedName>
    <definedName name="_EST4" localSheetId="1">#REF!</definedName>
    <definedName name="_EST4">#REF!</definedName>
    <definedName name="_EST5" localSheetId="1">#REF!</definedName>
    <definedName name="_EST5">#REF!</definedName>
    <definedName name="_EST6" localSheetId="1">#REF!</definedName>
    <definedName name="_EST6">#REF!</definedName>
    <definedName name="_EST7" localSheetId="1">#REF!</definedName>
    <definedName name="_EST7">#REF!</definedName>
    <definedName name="_EST8" localSheetId="1">#REF!</definedName>
    <definedName name="_EST8">#REF!</definedName>
    <definedName name="_EST9" localSheetId="1">#REF!</definedName>
    <definedName name="_EST9">#REF!</definedName>
    <definedName name="_ETR13" localSheetId="1">#REF!</definedName>
    <definedName name="_ETR13">#REF!</definedName>
    <definedName name="_EXC1" localSheetId="1">#REF!</definedName>
    <definedName name="_EXC1">#REF!</definedName>
    <definedName name="_EXC10" localSheetId="1">#REF!</definedName>
    <definedName name="_EXC10">#REF!</definedName>
    <definedName name="_EXC11" localSheetId="1">#REF!</definedName>
    <definedName name="_EXC11">#REF!</definedName>
    <definedName name="_EXC12" localSheetId="1">#REF!</definedName>
    <definedName name="_EXC12">#REF!</definedName>
    <definedName name="_EXC2" localSheetId="1">#REF!</definedName>
    <definedName name="_EXC2">#REF!</definedName>
    <definedName name="_EXC3" localSheetId="1">#REF!</definedName>
    <definedName name="_EXC3">#REF!</definedName>
    <definedName name="_EXC4" localSheetId="1">#REF!</definedName>
    <definedName name="_EXC4">#REF!</definedName>
    <definedName name="_EXC5" localSheetId="1">#REF!</definedName>
    <definedName name="_EXC5">#REF!</definedName>
    <definedName name="_EXC6" localSheetId="1">#REF!</definedName>
    <definedName name="_EXC6">#REF!</definedName>
    <definedName name="_EXC7" localSheetId="1">#REF!</definedName>
    <definedName name="_EXC7">#REF!</definedName>
    <definedName name="_EXC8" localSheetId="1">#REF!</definedName>
    <definedName name="_EXC8">#REF!</definedName>
    <definedName name="_EXC9" localSheetId="1">#REF!</definedName>
    <definedName name="_EXC9">#REF!</definedName>
    <definedName name="_xlnm._FilterDatabase" localSheetId="1" hidden="1">'PptoFactibilidad-ElectMec. C.D.'!$A$5:$AA$80</definedName>
    <definedName name="_ORO10" localSheetId="1">#REF!</definedName>
    <definedName name="_ORO10">#REF!</definedName>
    <definedName name="_ORO11" localSheetId="1">#REF!</definedName>
    <definedName name="_ORO11">#REF!</definedName>
    <definedName name="_ORO12" localSheetId="1">#REF!</definedName>
    <definedName name="_ORO12">#REF!</definedName>
    <definedName name="_ORO13" localSheetId="1">#REF!</definedName>
    <definedName name="_ORO13">#REF!</definedName>
    <definedName name="_ORO14" localSheetId="1">#REF!</definedName>
    <definedName name="_ORO14">#REF!</definedName>
    <definedName name="_ORO15" localSheetId="1">#REF!</definedName>
    <definedName name="_ORO15">#REF!</definedName>
    <definedName name="_ORO16" localSheetId="1">#REF!</definedName>
    <definedName name="_ORO16">#REF!</definedName>
    <definedName name="_ORO17" localSheetId="1">#REF!</definedName>
    <definedName name="_ORO17">#REF!</definedName>
    <definedName name="_ORO18" localSheetId="1">#REF!</definedName>
    <definedName name="_ORO18">#REF!</definedName>
    <definedName name="_ORO19" localSheetId="1">#REF!</definedName>
    <definedName name="_ORO19">#REF!</definedName>
    <definedName name="_PMT5671" localSheetId="1">[3]MEMORIAS!#REF!</definedName>
    <definedName name="_PMT5671">[4]MEMORIAS!#REF!</definedName>
    <definedName name="_PMT5805" localSheetId="1">[3]MEMORIAS!#REF!</definedName>
    <definedName name="_PMT5805">[4]MEMORIAS!#REF!</definedName>
    <definedName name="_PMT5806" localSheetId="1">[3]MEMORIAS!#REF!</definedName>
    <definedName name="_PMT5806">[4]MEMORIAS!#REF!</definedName>
    <definedName name="_PMT5815" localSheetId="1">[3]MEMORIAS!#REF!</definedName>
    <definedName name="_PMT5815">[4]MEMORIAS!#REF!</definedName>
    <definedName name="_PMT5820" localSheetId="1">[3]MEMORIAS!#REF!</definedName>
    <definedName name="_PMT5820">[4]MEMORIAS!#REF!</definedName>
    <definedName name="_r" localSheetId="1">#REF!</definedName>
    <definedName name="_r">#REF!</definedName>
    <definedName name="_SAL1" localSheetId="1">#REF!</definedName>
    <definedName name="_SAL1">#REF!</definedName>
    <definedName name="_tab1" localSheetId="1">#REF!</definedName>
    <definedName name="_tab1">#REF!</definedName>
    <definedName name="_tab2" localSheetId="1">#REF!</definedName>
    <definedName name="_tab2">#REF!</definedName>
    <definedName name="_tab3" localSheetId="1">#REF!</definedName>
    <definedName name="_tab3">#REF!</definedName>
    <definedName name="_TAB4" localSheetId="1">#REF!</definedName>
    <definedName name="_TAB4">#REF!</definedName>
    <definedName name="_Toc68688435" localSheetId="2">Memoria!$B$9</definedName>
    <definedName name="_Vol1">[5]Item!$A:$D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AA" localSheetId="1">#REF!</definedName>
    <definedName name="AAA">#REF!</definedName>
    <definedName name="AAAAAAAAAA" localSheetId="1">#REF!</definedName>
    <definedName name="AAAAAAAAAA">#REF!</definedName>
    <definedName name="AAAAAAAAAAAAAAAAAAAA" localSheetId="1">#REF!</definedName>
    <definedName name="AAAAAAAAAAAAAAAAAAAA">#REF!</definedName>
    <definedName name="AADOQUINVEH" localSheetId="1">#REF!</definedName>
    <definedName name="AADOQUINVEH">#REF!</definedName>
    <definedName name="AANDENES" localSheetId="1">#REF!</definedName>
    <definedName name="AANDENES">#REF!</definedName>
    <definedName name="abc" localSheetId="1">#REF!</definedName>
    <definedName name="abc">#REF!</definedName>
    <definedName name="ABR" localSheetId="1">#REF!</definedName>
    <definedName name="ABR">#REF!</definedName>
    <definedName name="ACALZADA" localSheetId="1">#REF!</definedName>
    <definedName name="ACALZADA">#REF!</definedName>
    <definedName name="AccessDatabase" hidden="1">"C:\C-314\VOLUMENES\volfin4.mdb"</definedName>
    <definedName name="AGO" localSheetId="1">#REF!</definedName>
    <definedName name="AGO">#REF!</definedName>
    <definedName name="aiu">[6]AIU!$I$121</definedName>
    <definedName name="AIU_ADMON">[7]DATOS!$D$8</definedName>
    <definedName name="AIU_IMP">[7]DATOS!$D$9</definedName>
    <definedName name="AIU_UTIL">[7]DATOS!$D$10</definedName>
    <definedName name="Ajuste">[8]Datos!$B$11</definedName>
    <definedName name="AMBIENTAL" localSheetId="1">#REF!</definedName>
    <definedName name="AMBIENTAL">#REF!</definedName>
    <definedName name="AREA" localSheetId="1">#REF!</definedName>
    <definedName name="AREA">#REF!</definedName>
    <definedName name="_xlnm.Print_Area" localSheetId="2">Memoria!$A$1:$F$33</definedName>
    <definedName name="_xlnm.Print_Area" localSheetId="0">'Ppto. Ejecutivo_T1+T2'!$A$1:$G$23</definedName>
    <definedName name="_xlnm.Print_Area" localSheetId="1">#REF!</definedName>
    <definedName name="_xlnm.Print_Area">#REF!</definedName>
    <definedName name="AU" localSheetId="1">'[9]CIRCUITOS CODENSA'!#REF!</definedName>
    <definedName name="AU">'[9]CIRCUITOS CODENSA'!#REF!</definedName>
    <definedName name="AUTOPISTA" localSheetId="1">'[9]CIRCUITOS CODENSA'!#REF!</definedName>
    <definedName name="AUTOPISTA">'[9]CIRCUITOS CODENSA'!#REF!</definedName>
    <definedName name="b" localSheetId="1">#REF!</definedName>
    <definedName name="b">#REF!</definedName>
    <definedName name="B_impresión_IM" localSheetId="1">#REF!</definedName>
    <definedName name="B_impresión_IM">#REF!</definedName>
    <definedName name="BANCO" localSheetId="1">#REF!</definedName>
    <definedName name="BANCO">#REF!</definedName>
    <definedName name="BL" localSheetId="1">'[9]CIRCUITOS CODENSA'!#REF!</definedName>
    <definedName name="BL">'[9]CIRCUITOS CODENSA'!#REF!</definedName>
    <definedName name="BO" localSheetId="1">'[9]CIRCUITOS CODENSA'!#REF!</definedName>
    <definedName name="BO">'[9]CIRCUITOS CODENSA'!#REF!</definedName>
    <definedName name="CANT1.1" localSheetId="1">#REF!</definedName>
    <definedName name="CANT1.1">#REF!</definedName>
    <definedName name="CANT1.2" localSheetId="1">#REF!</definedName>
    <definedName name="CANT1.2">#REF!</definedName>
    <definedName name="CANT1.3" localSheetId="1">#REF!</definedName>
    <definedName name="CANT1.3">#REF!</definedName>
    <definedName name="CANT1.5" localSheetId="1">#REF!</definedName>
    <definedName name="CANT1.5">#REF!</definedName>
    <definedName name="CANT1.6" localSheetId="1">#REF!</definedName>
    <definedName name="CANT1.6">#REF!</definedName>
    <definedName name="CANT1.7" localSheetId="1">#REF!</definedName>
    <definedName name="CANT1.7">#REF!</definedName>
    <definedName name="CANT1.9" localSheetId="1">#REF!</definedName>
    <definedName name="CANT1.9">#REF!</definedName>
    <definedName name="CANT2.11" localSheetId="1">#REF!</definedName>
    <definedName name="CANT2.11">#REF!</definedName>
    <definedName name="CANT2.12" localSheetId="1">#REF!</definedName>
    <definedName name="CANT2.12">#REF!</definedName>
    <definedName name="CANT2.2" localSheetId="1">#REF!</definedName>
    <definedName name="CANT2.2">#REF!</definedName>
    <definedName name="CANT2.3" localSheetId="1">#REF!</definedName>
    <definedName name="CANT2.3">#REF!</definedName>
    <definedName name="CANT2.4" localSheetId="1">#REF!</definedName>
    <definedName name="CANT2.4">#REF!</definedName>
    <definedName name="CANT8.1" localSheetId="1">#REF!</definedName>
    <definedName name="CANT8.1">#REF!</definedName>
    <definedName name="CANT8.2" localSheetId="1">#REF!</definedName>
    <definedName name="CANT8.2">#REF!</definedName>
    <definedName name="CANT8.3" localSheetId="1">#REF!</definedName>
    <definedName name="CANT8.3">#REF!</definedName>
    <definedName name="CANT8.4" localSheetId="1">#REF!</definedName>
    <definedName name="CANT8.4">#REF!</definedName>
    <definedName name="CANT8.5" localSheetId="1">#REF!</definedName>
    <definedName name="CANT8.5">#REF!</definedName>
    <definedName name="CANT8.6" localSheetId="1">#REF!</definedName>
    <definedName name="CANT8.6">#REF!</definedName>
    <definedName name="CANT8.7" localSheetId="1">#REF!</definedName>
    <definedName name="CANT8.7">#REF!</definedName>
    <definedName name="CC" localSheetId="1">'[9]CIRCUITOS CODENSA'!#REF!</definedName>
    <definedName name="CC">'[9]CIRCUITOS CODENSA'!#REF!</definedName>
    <definedName name="CDS_V_INDICES_CIRCUITO_CAUSA" localSheetId="1">#REF!</definedName>
    <definedName name="CDS_V_INDICES_CIRCUITO_CAUSA">#REF!</definedName>
    <definedName name="CIRCUITOS">[10]Circuitos!$C$2:$C$891</definedName>
    <definedName name="CIRCUNVALAR" localSheetId="1">#REF!</definedName>
    <definedName name="CIRCUNVALAR">#REF!</definedName>
    <definedName name="CL" localSheetId="1">'[9]CIRCUITOS CODENSA'!#REF!</definedName>
    <definedName name="CL">'[9]CIRCUITOS CODENSA'!#REF!</definedName>
    <definedName name="codigos">[11]Banderas!$A:$A</definedName>
    <definedName name="CONDI1" localSheetId="1">#REF!</definedName>
    <definedName name="CONDI1">#REF!</definedName>
    <definedName name="Consultor">[12]Datos!$B$3</definedName>
    <definedName name="Contrato">[12]Datos!$B$2</definedName>
    <definedName name="Coordinador">[12]Datos!$B$6</definedName>
    <definedName name="Costopérdidas" localSheetId="1">[13]Modelo!#REF!</definedName>
    <definedName name="Costopérdidas">[13]Modelo!#REF!</definedName>
    <definedName name="CT" localSheetId="1">'[9]CIRCUITOS CODENSA'!#REF!</definedName>
    <definedName name="CT">'[9]CIRCUITOS CODENSA'!#REF!</definedName>
    <definedName name="CU" localSheetId="1">'[9]CIRCUITOS CODENSA'!#REF!</definedName>
    <definedName name="CU">'[9]CIRCUITOS CODENSA'!#REF!</definedName>
    <definedName name="cuad1" localSheetId="1">#REF!</definedName>
    <definedName name="cuad1">#REF!</definedName>
    <definedName name="cuad2" localSheetId="1">#REF!</definedName>
    <definedName name="cuad2">#REF!</definedName>
    <definedName name="cuad3" localSheetId="1">#REF!</definedName>
    <definedName name="cuad3">#REF!</definedName>
    <definedName name="cuad4" localSheetId="1">#REF!</definedName>
    <definedName name="cuad4">#REF!</definedName>
    <definedName name="CUAD5" localSheetId="1">#REF!</definedName>
    <definedName name="CUAD5">#REF!</definedName>
    <definedName name="cuado" localSheetId="1">#REF!</definedName>
    <definedName name="cuado">#REF!</definedName>
    <definedName name="cuadrilla">[8]Cuadrillas!$C$13:$F$43</definedName>
    <definedName name="D" localSheetId="1">#REF!</definedName>
    <definedName name="D">#REF!</definedName>
    <definedName name="Datos" localSheetId="1">#REF!</definedName>
    <definedName name="Datos">#REF!</definedName>
    <definedName name="Decision" localSheetId="1">#REF!</definedName>
    <definedName name="Decision">#REF!</definedName>
    <definedName name="DESC1">[14]ITEMS!$B$2</definedName>
    <definedName name="DESC521">[15]ITEMS!$B$522</definedName>
    <definedName name="DESCRP1">[7]DATOS!$D$2</definedName>
    <definedName name="DESCRP2">[7]DATOS!$D$3</definedName>
    <definedName name="DIC" localSheetId="1">#REF!</definedName>
    <definedName name="DIC">#REF!</definedName>
    <definedName name="DIRECTO1">[16]APU!$U$132</definedName>
    <definedName name="DIRECTO10">[16]APU!$U$681</definedName>
    <definedName name="DIRECTO100">[16]APU!$U$6171</definedName>
    <definedName name="DIRECTO101">[16]APU!$U$6232</definedName>
    <definedName name="DIRECTO102">[16]APU!$U$6293</definedName>
    <definedName name="DIRECTO103">[16]APU!$U$6354</definedName>
    <definedName name="DIRECTO104">[16]APU!$U$6415</definedName>
    <definedName name="DIRECTO105">[16]APU!$U$6476</definedName>
    <definedName name="DIRECTO11">[16]APU!$U$742</definedName>
    <definedName name="DIRECTO12">[16]APU!$U$803</definedName>
    <definedName name="DIRECTO124">[16]APU!$U$7635</definedName>
    <definedName name="DIRECTO125">[16]APU!$U$7696</definedName>
    <definedName name="DIRECTO126">[16]APU!$U$7757</definedName>
    <definedName name="DIRECTO127">[16]APU!$U$7818</definedName>
    <definedName name="DIRECTO128">[16]APU!$U$7879</definedName>
    <definedName name="DIRECTO129">[16]APU!$U$7940</definedName>
    <definedName name="DIRECTO13">[16]APU!$U$864</definedName>
    <definedName name="DIRECTO130">[16]APU!$U$8001</definedName>
    <definedName name="DIRECTO131">[16]APU!$U$8062</definedName>
    <definedName name="DIRECTO132">[16]APU!$U$8123</definedName>
    <definedName name="DIRECTO133">[16]APU!$U$8184</definedName>
    <definedName name="DIRECTO134">[16]APU!$U$8245</definedName>
    <definedName name="DIRECTO14">[16]APU!$U$925</definedName>
    <definedName name="DIRECTO15">[16]APU!$U$986</definedName>
    <definedName name="DIRECTO16">[16]APU!$U$1047</definedName>
    <definedName name="DIRECTO17">[16]APU!$U$1108</definedName>
    <definedName name="DIRECTO18">[16]APU!$U$1169</definedName>
    <definedName name="DIRECTO2">[16]APU!$U$193</definedName>
    <definedName name="DIRECTO2.10">[16]APU!$U$14889</definedName>
    <definedName name="DIRECTO2.11">[16]APU!$U$14950</definedName>
    <definedName name="DIRECTO2.12">[16]APU!$U$15011</definedName>
    <definedName name="DIRECTO2.9">[16]APU!$U$11839</definedName>
    <definedName name="DIRECTO21">[16]APU!$U$1352</definedName>
    <definedName name="DIRECTO22">[16]APU!$U$1413</definedName>
    <definedName name="DIRECTO23">[16]APU!$U$1474</definedName>
    <definedName name="DIRECTO24">[16]APU!$U$1535</definedName>
    <definedName name="DIRECTO25">[16]APU!$U$1596</definedName>
    <definedName name="DIRECTO26">[16]APU!$U$1657</definedName>
    <definedName name="DIRECTO27">[16]APU!$U$1718</definedName>
    <definedName name="DIRECTO28">[16]APU!$U$1779</definedName>
    <definedName name="DIRECTO29">[16]APU!$U$1840</definedName>
    <definedName name="DIRECTO3">[16]APU!$U$254</definedName>
    <definedName name="DIRECTO3.15">[16]APU!$U$8667</definedName>
    <definedName name="DIRECTO3.16">[16]APU!$U$8728</definedName>
    <definedName name="DIRECTO3.17">[16]APU!$U$8789</definedName>
    <definedName name="DIRECTO3.18">[16]APU!$U$8850</definedName>
    <definedName name="DIRECTO3.19">[16]APU!$U$8911</definedName>
    <definedName name="DIRECTO3.20">[16]APU!$U$8972</definedName>
    <definedName name="DIRECTO3.21">[16]APU!$U$11961</definedName>
    <definedName name="DIRECTO3.22">[16]APU!$U$14523</definedName>
    <definedName name="DIRECTO3.23">[16]APU!$U$15133</definedName>
    <definedName name="DIRECTO3.24">[16]APU!$U$16292</definedName>
    <definedName name="DIRECTO3.25">[16]APU!$U$16353</definedName>
    <definedName name="DIRECTO3.26">[16]APU!$U$16414</definedName>
    <definedName name="DIRECTO3.27">[16]APU!$U$16475</definedName>
    <definedName name="DIRECTO3.28">[16]APU!$U$16536</definedName>
    <definedName name="DIRECTO30">[16]APU!$U$1901</definedName>
    <definedName name="DIRECTO31">[16]APU!$U$1962</definedName>
    <definedName name="DIRECTO32">[16]APU!$U$2023</definedName>
    <definedName name="DIRECTO33">[16]APU!$U$2084</definedName>
    <definedName name="DIRECTO34">[16]APU!$U$2145</definedName>
    <definedName name="DIRECTO35">[16]APU!$U$2206</definedName>
    <definedName name="DIRECTO36">[16]APU!$U$2267</definedName>
    <definedName name="DIRECTO37">[16]APU!$U$2328</definedName>
    <definedName name="DIRECTO38">[16]APU!$U$2389</definedName>
    <definedName name="DIRECTO39">[16]APU!$U$2450</definedName>
    <definedName name="DIRECTO4">[16]APU!$U$315</definedName>
    <definedName name="DIRECTO4.20">[16]APU!$U$9216</definedName>
    <definedName name="DIRECTO4.21">[16]APU!$U$9277</definedName>
    <definedName name="DIRECTO4.22">[16]APU!$U$9338</definedName>
    <definedName name="DIRECTO4.23">[16]APU!$U$9399</definedName>
    <definedName name="DIRECTO4.24">[16]APU!$U$9460</definedName>
    <definedName name="DIRECTO4.25">[16]APU!$U$9521</definedName>
    <definedName name="DIRECTO4.26">[16]APU!$U$9582</definedName>
    <definedName name="DIRECTO4.27">[16]APU!$U$9643</definedName>
    <definedName name="DIRECTO4.28">[16]APU!$U$9704</definedName>
    <definedName name="DIRECTO4.29">[16]APU!$U$9765</definedName>
    <definedName name="DIRECTO4.30">[16]APU!$U$9826</definedName>
    <definedName name="DIRECTO4.31">[16]APU!$U$9887</definedName>
    <definedName name="DIRECTO4.32">[16]APU!$U$9948</definedName>
    <definedName name="DIRECTO4.33">[16]APU!$U$10009</definedName>
    <definedName name="DIRECTO4.34">[16]APU!$U$10070</definedName>
    <definedName name="DIRECTO4.35">[16]APU!$U$11595</definedName>
    <definedName name="DIRECTO4.36">[16]APU!$U$11656</definedName>
    <definedName name="DIRECTO4.37">[16]APU!$U$15987</definedName>
    <definedName name="DIRECTO4.38">[16]APU!$U$15194</definedName>
    <definedName name="DIRECTO4.39">[16]APU!$U$14279</definedName>
    <definedName name="DIRECTO4.40">[16]APU!$U$14340</definedName>
    <definedName name="DIRECTO4.41">[16]APU!$U$14401</definedName>
    <definedName name="DIRECTO4.42">[16]APU!$U$14462</definedName>
    <definedName name="DIRECTO4.43">[16]APU!$U$14584</definedName>
    <definedName name="DIRECTO4.44">[16]APU!$U$16048</definedName>
    <definedName name="DIRECTO4.45">[16]APU!$U$16109</definedName>
    <definedName name="DIRECTO4.46">[16]APU!$U$14706</definedName>
    <definedName name="DIRECTO4.47">[16]APU!$U$15926</definedName>
    <definedName name="DIRECTO4.48">[16]APU!$U$16170</definedName>
    <definedName name="DIRECTO4.49">[16]APU!$U$16231</definedName>
    <definedName name="DIRECTO4.50">[16]APU!$U$16902</definedName>
    <definedName name="DIRECTO4.51">[16]APU!$U$17634</definedName>
    <definedName name="DIRECTO4.52">[16]APU!$U$17695</definedName>
    <definedName name="DIRECTO40">[16]APU!$U$2511</definedName>
    <definedName name="DIRECTO41">[16]APU!$U$2572</definedName>
    <definedName name="DIRECTO42">[16]APU!$U$2633</definedName>
    <definedName name="DIRECTO43">[16]APU!$U$2694</definedName>
    <definedName name="DIRECTO44">[16]APU!$U$2755</definedName>
    <definedName name="DIRECTO45">[16]APU!$U$2816</definedName>
    <definedName name="DIRECTO46">[16]APU!$U$2877</definedName>
    <definedName name="DIRECTO47">[16]APU!$U$2938</definedName>
    <definedName name="DIRECTO48">[16]APU!$U$2999</definedName>
    <definedName name="DIRECTO49">[16]APU!$U$3060</definedName>
    <definedName name="DIRECTO5">[16]APU!$U$376</definedName>
    <definedName name="DIRECTO5.100">[16]APU!$U$12449</definedName>
    <definedName name="DIRECTO5.101">[16]APU!$U$12510</definedName>
    <definedName name="DIRECTO5.104">[16]APU!$U$12571</definedName>
    <definedName name="DIRECTO5.105">[16]APU!$U$12632</definedName>
    <definedName name="DIRECTO5.106">[16]APU!$U$12693</definedName>
    <definedName name="DIRECTO5.107">[16]APU!$U$12754</definedName>
    <definedName name="DIRECTO5.108">[16]APU!$U$12815</definedName>
    <definedName name="DIRECTO5.109">[16]APU!$U$12876</definedName>
    <definedName name="DIRECTO5.111">[16]APU!$U$12937</definedName>
    <definedName name="DIRECTO5.112">[16]APU!$U$12998</definedName>
    <definedName name="DIRECTO5.113">[16]APU!$U$14767</definedName>
    <definedName name="DIRECTO5.114">[16]APU!$U$14828</definedName>
    <definedName name="DIRECTO5.115">[16]APU!$U$15072</definedName>
    <definedName name="DIRECTO5.53">[16]APU!$U$10131</definedName>
    <definedName name="DIRECTO5.54">[16]APU!$U$10192</definedName>
    <definedName name="DIRECTO5.55">[16]APU!$U$10253</definedName>
    <definedName name="DIRECTO5.56">[16]APU!$U$10314</definedName>
    <definedName name="DIRECTO5.57">[16]APU!$U$10375</definedName>
    <definedName name="DIRECTO5.58">[16]APU!$U$10436</definedName>
    <definedName name="DIRECTO5.59">[16]APU!$U$10497</definedName>
    <definedName name="DIRECTO5.60">[16]APU!$U$10558</definedName>
    <definedName name="DIRECTO5.61">[16]APU!$U$10619</definedName>
    <definedName name="DIRECTO5.62">[16]APU!$U$10680</definedName>
    <definedName name="DIRECTO5.63">[16]APU!$U$10741</definedName>
    <definedName name="DIRECTO5.64">[16]APU!$U$10802</definedName>
    <definedName name="DIRECTO5.65">[16]APU!$U$10863</definedName>
    <definedName name="DIRECTO5.66">[16]APU!$U$10924</definedName>
    <definedName name="DIRECTO5.67">[16]APU!$U$10985</definedName>
    <definedName name="DIRECTO5.68">[16]APU!$U$11046</definedName>
    <definedName name="DIRECTO5.69">[16]APU!$U$11107</definedName>
    <definedName name="DIRECTO5.70">[16]APU!$U$11168</definedName>
    <definedName name="DIRECTO5.71">[16]APU!$U$11229</definedName>
    <definedName name="DIRECTO5.72">[16]APU!$U$12022</definedName>
    <definedName name="DIRECTO5.73">[16]APU!$U$12083</definedName>
    <definedName name="DIRECTO5.74">[16]APU!$U$12144</definedName>
    <definedName name="DIRECTO5.77">[16]APU!$U$12205</definedName>
    <definedName name="DIRECTO5.78">[16]APU!$U$12327</definedName>
    <definedName name="DIRECTO5.79">[16]APU!$U$12388</definedName>
    <definedName name="DIRECTO5.80">[16]APU!$U$12266</definedName>
    <definedName name="DIRECTO5.82">[16]APU!$U$14035</definedName>
    <definedName name="DIRECTO5.83">[16]APU!$U$14096</definedName>
    <definedName name="DIRECTO5.84">[16]APU!$U$13364</definedName>
    <definedName name="DIRECTO5.85">[16]APU!$U$13425</definedName>
    <definedName name="DIRECTO5.86">[16]APU!$U$13486</definedName>
    <definedName name="DIRECTO5.87">[16]APU!$U$13547</definedName>
    <definedName name="DIRECTO5.88">[16]APU!$U$13608</definedName>
    <definedName name="DIRECTO5.89">[16]APU!$U$13669</definedName>
    <definedName name="DIRECTO5.90">[16]APU!$U$13730</definedName>
    <definedName name="DIRECTO5.91">[16]APU!$U$13791</definedName>
    <definedName name="DIRECTO5.92">[16]APU!$U$13852</definedName>
    <definedName name="DIRECTO5.93">[16]APU!$U$13913</definedName>
    <definedName name="DIRECTO5.94">[16]APU!$U$13974</definedName>
    <definedName name="DIRECTO5.95">[16]APU!$U$13059</definedName>
    <definedName name="DIRECTO5.96">[16]APU!$U$13120</definedName>
    <definedName name="DIRECTO5.97">[16]APU!$U$13181</definedName>
    <definedName name="DIRECTO5.98">[16]APU!$U$13242</definedName>
    <definedName name="DIRECTO5.99">[16]APU!$U$13303</definedName>
    <definedName name="DIRECTO50">[16]APU!$U$3121</definedName>
    <definedName name="DIRECTO51">[16]APU!$U$3182</definedName>
    <definedName name="DIRECTO52">[16]APU!$U$3243</definedName>
    <definedName name="DIRECTO53">[16]APU!$U$3304</definedName>
    <definedName name="DIRECTO54">[16]APU!$U$3365</definedName>
    <definedName name="DIRECTO55">[16]APU!$U$3426</definedName>
    <definedName name="DIRECTO56">[16]APU!$U$3487</definedName>
    <definedName name="DIRECTO57">[16]APU!$U$3548</definedName>
    <definedName name="DIRECTO58">[16]APU!$U$3609</definedName>
    <definedName name="DIRECTO59">[16]APU!$U$3670</definedName>
    <definedName name="DIRECTO6">[16]APU!$U$437</definedName>
    <definedName name="DIRECTO60">[16]APU!$U$3731</definedName>
    <definedName name="DIRECTO61">[16]APU!$U$3792</definedName>
    <definedName name="DIRECTO62">[16]APU!$U$3853</definedName>
    <definedName name="DIRECTO63">[16]APU!$U$3914</definedName>
    <definedName name="DIRECTO64">[16]APU!$U$3975</definedName>
    <definedName name="DIRECTO65">[16]APU!$U$4036</definedName>
    <definedName name="DIRECTO66">[16]APU!$U$4097</definedName>
    <definedName name="DIRECTO67">[16]APU!$U$4158</definedName>
    <definedName name="DIRECTO68">[16]APU!$U$4219</definedName>
    <definedName name="DIRECTO69">[16]APU!$U$4280</definedName>
    <definedName name="DIRECTO7">[16]APU!$U$498</definedName>
    <definedName name="DIRECTO7.12">[16]APU!$U$8305</definedName>
    <definedName name="DIRECTO7.13">[16]APU!$U$8366</definedName>
    <definedName name="DIRECTO7.14">[16]APU!$U$8427</definedName>
    <definedName name="DIRECTO7.15">[16]APU!$U$8488</definedName>
    <definedName name="DIRECTO7.16">[16]APU!$U$8606</definedName>
    <definedName name="DIRECTO7.17">[16]APU!$U$11290</definedName>
    <definedName name="DIRECTO7.18">[16]APU!$U$11351</definedName>
    <definedName name="DIRECTO7.19">[16]APU!$U$11412</definedName>
    <definedName name="DIRECTO7.20">[16]APU!$U$11473</definedName>
    <definedName name="DIRECTO7.21">[16]APU!$U$11534</definedName>
    <definedName name="DIRECTO7.22">[16]APU!$U$11717</definedName>
    <definedName name="DIRECTO7.23">[16]APU!$U$11778</definedName>
    <definedName name="DIRECTO7.24">[16]APU!$U$14645</definedName>
    <definedName name="DIRECTO7.25">[16]APU!$U$15255</definedName>
    <definedName name="DIRECTO7.26">[16]APU!$U$15316</definedName>
    <definedName name="DIRECTO7.27">[16]APU!$U$15377</definedName>
    <definedName name="DIRECTO7.28">[16]APU!$U$15438</definedName>
    <definedName name="DIRECTO7.29">[16]APU!$U$15499</definedName>
    <definedName name="DIRECTO7.30">[16]APU!$U$15560</definedName>
    <definedName name="DIRECTO7.31">[16]APU!$U$15621</definedName>
    <definedName name="DIRECTO7.32">[16]APU!$U$15682</definedName>
    <definedName name="DIRECTO7.33">[16]APU!$U$15743</definedName>
    <definedName name="DIRECTO7.34">[16]APU!$U$15804</definedName>
    <definedName name="DIRECTO7.35">[16]APU!$U$15865</definedName>
    <definedName name="DIRECTO7.36">[16]APU!$U$17085</definedName>
    <definedName name="DIRECTO7.37">[16]APU!$U$17268</definedName>
    <definedName name="DIRECTO7.38">[16]APU!$U$17207</definedName>
    <definedName name="DIRECTO7.39">[16]APU!$U$17390</definedName>
    <definedName name="DIRECTO7.40">[16]APU!$U$17451</definedName>
    <definedName name="DIRECTO7.41">[16]APU!$U$17512</definedName>
    <definedName name="DIRECTO7.42">[16]APU!$U$17146</definedName>
    <definedName name="DIRECTO7.43">[16]APU!$U$17573</definedName>
    <definedName name="DIRECTO7.44">[16]APU!$U$17329</definedName>
    <definedName name="DIRECTO70">[16]APU!$U$4341</definedName>
    <definedName name="DIRECTO71">[16]APU!$U$4402</definedName>
    <definedName name="DIRECTO72">[16]APU!$U$4463</definedName>
    <definedName name="DIRECTO73">[16]APU!$U$4524</definedName>
    <definedName name="DIRECTO74">[16]APU!$U$4585</definedName>
    <definedName name="DIRECTO75">[16]APU!$U$4646</definedName>
    <definedName name="DIRECTO76">[16]APU!$U$4707</definedName>
    <definedName name="DIRECTO77">[16]APU!$U$4768</definedName>
    <definedName name="DIRECTO78">[16]APU!$U$4829</definedName>
    <definedName name="DIRECTO79">[16]APU!$U$4890</definedName>
    <definedName name="DIRECTO8">[16]APU!$U$559</definedName>
    <definedName name="DIRECTO80">[16]APU!$U$4951</definedName>
    <definedName name="DIRECTO81">[16]APU!$U$5012</definedName>
    <definedName name="DIRECTO82">[16]APU!$U$5073</definedName>
    <definedName name="DIRECTO83">[16]APU!$U$5134</definedName>
    <definedName name="DIRECTO84">[16]APU!$U$5195</definedName>
    <definedName name="DIRECTO85">[16]APU!$U$5256</definedName>
    <definedName name="DIRECTO86">[16]APU!$U$5317</definedName>
    <definedName name="DIRECTO87">[16]APU!$U$5378</definedName>
    <definedName name="DIRECTO88">[16]APU!$U$5439</definedName>
    <definedName name="DIRECTO89">[16]APU!$U$5500</definedName>
    <definedName name="DIRECTO9">[16]APU!$U$620</definedName>
    <definedName name="DIRECTO9.1">[16]APU!$U$16597</definedName>
    <definedName name="DIRECTO9.2">[16]APU!$U$16658</definedName>
    <definedName name="DIRECTO9.3">[16]APU!$U$16719</definedName>
    <definedName name="DIRECTO9.4">[16]APU!$U$16780</definedName>
    <definedName name="DIRECTO9.5">[16]APU!$U$16841</definedName>
    <definedName name="DIRECTO90">[16]APU!$U$5561</definedName>
    <definedName name="DIRECTO91">[16]APU!$U$5622</definedName>
    <definedName name="DIRECTO92">[16]APU!$U$5683</definedName>
    <definedName name="DIRECTO93">[16]APU!$U$5744</definedName>
    <definedName name="DIRECTO94">[16]APU!$U$5805</definedName>
    <definedName name="DIRECTO95">[16]APU!$U$5866</definedName>
    <definedName name="DIRECTO96">[16]APU!$U$5927</definedName>
    <definedName name="DIRECTO97">[16]APU!$U$5988</definedName>
    <definedName name="DIRECTO98">[16]APU!$U$6049</definedName>
    <definedName name="DIRECTO99">[16]APU!$U$6110</definedName>
    <definedName name="EF">[17]AIU!$A$1:$IU$4</definedName>
    <definedName name="ENE" localSheetId="1">#REF!</definedName>
    <definedName name="ENE">#REF!</definedName>
    <definedName name="EQUIPO">[18]EQUIPOS!$A$1:$J$32000</definedName>
    <definedName name="ES" localSheetId="1">'[9]CIRCUITOS CODENSA'!#REF!</definedName>
    <definedName name="ES">'[9]CIRCUITOS CODENSA'!#REF!</definedName>
    <definedName name="EST10A" localSheetId="1">#REF!</definedName>
    <definedName name="EST10A">#REF!</definedName>
    <definedName name="EST10V1" localSheetId="1">#REF!</definedName>
    <definedName name="EST10V1">#REF!</definedName>
    <definedName name="EST11A" localSheetId="1">#REF!</definedName>
    <definedName name="EST11A">#REF!</definedName>
    <definedName name="Excel_BuiltIn__FilterDatabase_2">'[19]Presup Av 1o de mayo con 73a '!$A$17:$N$110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1" localSheetId="1">#REF!</definedName>
    <definedName name="Excel_BuiltIn_Print_Area_1_1_1_1">#REF!</definedName>
    <definedName name="Excel_BuiltIn_Print_Area_1_1_1_1_1" localSheetId="1">#REF!</definedName>
    <definedName name="Excel_BuiltIn_Print_Area_1_1_1_1_1">#REF!</definedName>
    <definedName name="Excel_BuiltIn_Print_Area_1_1_1_1_1_1" localSheetId="1">#REF!</definedName>
    <definedName name="Excel_BuiltIn_Print_Area_1_1_1_1_1_1">#REF!</definedName>
    <definedName name="Excel_BuiltIn_Print_Area_7" localSheetId="1">#REF!</definedName>
    <definedName name="Excel_BuiltIn_Print_Area_7">#REF!</definedName>
    <definedName name="Excel_BuiltIn_Print_Titles_1" localSheetId="1">#REF!</definedName>
    <definedName name="Excel_BuiltIn_Print_Titles_1">#REF!</definedName>
    <definedName name="Excel_BuiltIn_Print_Titles_1_1" localSheetId="1">#REF!</definedName>
    <definedName name="Excel_BuiltIn_Print_Titles_1_1">#REF!</definedName>
    <definedName name="Excel_BuiltIn_Print_Titles_1_1_1" localSheetId="1">#REF!</definedName>
    <definedName name="Excel_BuiltIn_Print_Titles_1_1_1">#REF!</definedName>
    <definedName name="Excel_BuiltIn_Print_Titles_1_1_1_1" localSheetId="1">#REF!</definedName>
    <definedName name="Excel_BuiltIn_Print_Titles_1_1_1_1">#REF!</definedName>
    <definedName name="Excel_BuiltIn_Print_Titles_3" localSheetId="1">'[20]COSTOS OFICINA'!#REF!</definedName>
    <definedName name="Excel_BuiltIn_Print_Titles_3">'[20]COSTOS OFICINA'!#REF!</definedName>
    <definedName name="Excel_BuiltIn_Print_Titles_4" localSheetId="1">#REF!</definedName>
    <definedName name="Excel_BuiltIn_Print_Titles_4">#REF!</definedName>
    <definedName name="FactorCostoPotencia" localSheetId="1">[13]Modelo!#REF!</definedName>
    <definedName name="FactorCostoPotencia">[13]Modelo!#REF!</definedName>
    <definedName name="FEB" localSheetId="1">#REF!</definedName>
    <definedName name="FEB">#REF!</definedName>
    <definedName name="FECH">[7]DATOS!$D$6</definedName>
    <definedName name="Fecha">[12]Datos!$B$7</definedName>
    <definedName name="FO" localSheetId="1">'[9]CIRCUITOS CODENSA'!#REF!</definedName>
    <definedName name="FO">'[9]CIRCUITOS CODENSA'!#REF!</definedName>
    <definedName name="GG" localSheetId="1">'[9]CIRCUITOS CODENSA'!#REF!</definedName>
    <definedName name="GG">'[9]CIRCUITOS CODENSA'!#REF!</definedName>
    <definedName name="_xlnm.Recorder" localSheetId="1">#REF!</definedName>
    <definedName name="_xlnm.Recorder">#REF!</definedName>
    <definedName name="h" localSheetId="1">#REF!</definedName>
    <definedName name="h">#REF!</definedName>
    <definedName name="i" localSheetId="1">#REF!</definedName>
    <definedName name="i">#REF!</definedName>
    <definedName name="Interventor">[12]Datos!$B$5</definedName>
    <definedName name="Io" localSheetId="1">#REF!</definedName>
    <definedName name="Io">#REF!</definedName>
    <definedName name="Item">[21]Item!$A$2:$D$213</definedName>
    <definedName name="ITEM2.10">[16]APU!$E$14843</definedName>
    <definedName name="ITEM2.11">[16]APU!$E$14904</definedName>
    <definedName name="ITEM2.12">[16]APU!$E$14965</definedName>
    <definedName name="ITEM3.15">[16]APU!$E$8621</definedName>
    <definedName name="ITEM3.16">[16]APU!$E$8682</definedName>
    <definedName name="ITEM3.17">[16]APU!$E$8743</definedName>
    <definedName name="ITEM3.18">[16]APU!$E$8804</definedName>
    <definedName name="ITEM3.19">[16]APU!$E$8865</definedName>
    <definedName name="ITEM3.20">[16]APU!$E$8926</definedName>
    <definedName name="ITEM3.21">[16]APU!$E$11915</definedName>
    <definedName name="ITEM3.22">[16]APU!$E$14477</definedName>
    <definedName name="ITEM3.23">[16]APU!$E$15087</definedName>
    <definedName name="ITEM4.20">[16]APU!$E$9170</definedName>
    <definedName name="ITEM4.21">[16]APU!$E$9231</definedName>
    <definedName name="ITEM4.22">[16]APU!$E$9292</definedName>
    <definedName name="ITEM4.23">[16]APU!$E$9353</definedName>
    <definedName name="ITEM4.24">[16]APU!$E$9414</definedName>
    <definedName name="ITEM4.25">[16]APU!$E$9475</definedName>
    <definedName name="ITEM4.26">[16]APU!$E$9536</definedName>
    <definedName name="ITEM4.27">[16]APU!$E$9597</definedName>
    <definedName name="ITEM4.28">[16]APU!$E$9658</definedName>
    <definedName name="ITEM4.29">[16]APU!$E$9719</definedName>
    <definedName name="ITEM4.30">[16]APU!$E$9780</definedName>
    <definedName name="ITEM4.31">[16]APU!$E$9841</definedName>
    <definedName name="ITEM4.32">[16]APU!$E$9902</definedName>
    <definedName name="ITEM4.33">[16]APU!$E$9963</definedName>
    <definedName name="ITEM4.34">[16]APU!$E$10024</definedName>
    <definedName name="ITEM4.35">[16]APU!$E$11549</definedName>
    <definedName name="ITEM4.36">[16]APU!$E$11610</definedName>
    <definedName name="ITEM4.37">[16]APU!$E$15941</definedName>
    <definedName name="ITEM4.38">[16]APU!$E$15148</definedName>
    <definedName name="ITEM4.39">[16]APU!$E$14233</definedName>
    <definedName name="ITEM4.40">[16]APU!$E$14294</definedName>
    <definedName name="ITEM4.41">[16]APU!$E$14355</definedName>
    <definedName name="ITEM4.42">[16]APU!$E$14416</definedName>
    <definedName name="ITEM4.43">[16]APU!$E$14538</definedName>
    <definedName name="ITEM4.44">[16]APU!$E$16002</definedName>
    <definedName name="ITEM4.45">[16]APU!$E$16063</definedName>
    <definedName name="ITEM4.46">[16]APU!$E$14660</definedName>
    <definedName name="ITEM5.100">[16]APU!$E$12403</definedName>
    <definedName name="ITEM5.101">[16]APU!$E$12464</definedName>
    <definedName name="ITEM5.104">[16]APU!$E$12525</definedName>
    <definedName name="ITEM5.105">[16]APU!$E$12586</definedName>
    <definedName name="ITEM5.106">[16]APU!$E$12647</definedName>
    <definedName name="ITEM5.107">[16]APU!$E$12708</definedName>
    <definedName name="ITEM5.108">[16]APU!$E$12769</definedName>
    <definedName name="ITEM5.109">[16]APU!$E$12830</definedName>
    <definedName name="ITEM5.111">[16]APU!$E$12891</definedName>
    <definedName name="ITEM5.112">[16]APU!$E$12952</definedName>
    <definedName name="ITEM5.113">[16]APU!$E$14721</definedName>
    <definedName name="ITEM5.114">[16]APU!$E$14782</definedName>
    <definedName name="ITEM5.115">[16]APU!$E$15026</definedName>
    <definedName name="ITEM5.53">[16]APU!$E$10085</definedName>
    <definedName name="ITEM5.54">[16]APU!$E$10146</definedName>
    <definedName name="ITEM5.55">[16]APU!$E$10207</definedName>
    <definedName name="ITEM5.56">[16]APU!$E$10268</definedName>
    <definedName name="ITEM5.57">[16]APU!$E$10329</definedName>
    <definedName name="ITEM5.58">[16]APU!$E$10390</definedName>
    <definedName name="ITEM5.59">[16]APU!$E$10451</definedName>
    <definedName name="ITEM5.60">[16]APU!$E$10512</definedName>
    <definedName name="ITEM5.61">[16]APU!$E$10573</definedName>
    <definedName name="ITEM5.62">[16]APU!$E$10634</definedName>
    <definedName name="ITEM5.63">[16]APU!$E$10695</definedName>
    <definedName name="ITEM5.64">[16]APU!$E$10756</definedName>
    <definedName name="ITEM5.65">[16]APU!$E$10817</definedName>
    <definedName name="ITEM5.66">[16]APU!$E$10878</definedName>
    <definedName name="ITEM5.67">[16]APU!$E$10939</definedName>
    <definedName name="ITEM5.68">[16]APU!$E$11000</definedName>
    <definedName name="ITEM5.69">[16]APU!$E$11061</definedName>
    <definedName name="ITEM5.70">[16]APU!$E$11122</definedName>
    <definedName name="ITEM5.71">[16]APU!$E$11183</definedName>
    <definedName name="ITEM5.72">[16]APU!$E$11976</definedName>
    <definedName name="ITEM5.73">[16]APU!$E$12037</definedName>
    <definedName name="ITEM5.74">[16]APU!$E$12098</definedName>
    <definedName name="ITEM5.77">[16]APU!$E$12159</definedName>
    <definedName name="ITEM5.78">[16]APU!$E$12281</definedName>
    <definedName name="ITEM5.79">[16]APU!$E$12342</definedName>
    <definedName name="ITEM5.80">[16]APU!$E$12220</definedName>
    <definedName name="ITEM5.82">[16]APU!$E$13989</definedName>
    <definedName name="ITEM5.83">[16]APU!$E$14050</definedName>
    <definedName name="ITEM5.84">[16]APU!$E$13318</definedName>
    <definedName name="ITEM5.85">[16]APU!$E$13379</definedName>
    <definedName name="ITEM5.86">[16]APU!$E$13440</definedName>
    <definedName name="ITEM5.87">[16]APU!$E$13501</definedName>
    <definedName name="ITEM5.88">[16]APU!$E$13562</definedName>
    <definedName name="ITEM5.89">[16]APU!$E$13623</definedName>
    <definedName name="ITEM5.90">[16]APU!$E$13684</definedName>
    <definedName name="ITEM5.91">[16]APU!$E$13745</definedName>
    <definedName name="ITEM5.92">[16]APU!$E$13806</definedName>
    <definedName name="ITEM5.93">[16]APU!$E$13867</definedName>
    <definedName name="ITEM5.94">[16]APU!$E$13928</definedName>
    <definedName name="ITEM5.95">[16]APU!$E$13013</definedName>
    <definedName name="ITEM5.96">[16]APU!$E$13074</definedName>
    <definedName name="ITEM5.97">[16]APU!$E$13135</definedName>
    <definedName name="ITEM5.98">[16]APU!$E$13196</definedName>
    <definedName name="ITEM5.99">[16]APU!$E$13257</definedName>
    <definedName name="ITEM521">[15]ITEMS!$A$522</definedName>
    <definedName name="ITEM7.1">[16]APU!$E$7589</definedName>
    <definedName name="ITEM7.10">[16]APU!$E$8138</definedName>
    <definedName name="ITEM7.11">[16]APU!$E$8199</definedName>
    <definedName name="ITEM7.12">[16]APU!$E$8259</definedName>
    <definedName name="ITEM7.13">[16]APU!$E$8320</definedName>
    <definedName name="ITEM7.14">[16]APU!$E$8381</definedName>
    <definedName name="ITEM7.15">[16]APU!$E$8442</definedName>
    <definedName name="ITEM7.16">[16]APU!$E$8560</definedName>
    <definedName name="ITEM7.17">[16]APU!$E$11244</definedName>
    <definedName name="ITEM7.18">[16]APU!$E$11305</definedName>
    <definedName name="ITEM7.19">[16]APU!$E$11366</definedName>
    <definedName name="ITEM7.2">[16]APU!$E$7650</definedName>
    <definedName name="ITEM7.20">[16]APU!$E$11427</definedName>
    <definedName name="ITEM7.21">[16]APU!$E$11488</definedName>
    <definedName name="ITEM7.22">[16]APU!$E$11671</definedName>
    <definedName name="ITEM7.23">[16]APU!$E$11732</definedName>
    <definedName name="ITEM7.24">[16]APU!$E$14599</definedName>
    <definedName name="ITEM7.25">[16]APU!$E$15209</definedName>
    <definedName name="ITEM7.26">[16]APU!$E$15270</definedName>
    <definedName name="ITEM7.27">[16]APU!$E$15331</definedName>
    <definedName name="ITEM7.28">[16]APU!$E$15392</definedName>
    <definedName name="ITEM7.29">[16]APU!$E$15453</definedName>
    <definedName name="ITEM7.3">[16]APU!$E$7711</definedName>
    <definedName name="ITEM7.30">[16]APU!$E$15514</definedName>
    <definedName name="ITEM7.31">[16]APU!$E$15575</definedName>
    <definedName name="ITEM7.32">[16]APU!$E$15636</definedName>
    <definedName name="ITEM7.33">[16]APU!$E$15697</definedName>
    <definedName name="ITEM7.34">[16]APU!$E$15758</definedName>
    <definedName name="ITEM7.35">[16]APU!$E$15819</definedName>
    <definedName name="ITEM7.4">[16]APU!$E$7772</definedName>
    <definedName name="ITEM7.5">[16]APU!$E$7833</definedName>
    <definedName name="ITEM7.6">[16]APU!$E$7894</definedName>
    <definedName name="ITEM7.7">[16]APU!$E$7955</definedName>
    <definedName name="ITEM7.8">[16]APU!$E$8016</definedName>
    <definedName name="ITEM7.9">[16]APU!$E$8077</definedName>
    <definedName name="IVA_UTIL">[7]DATOS!$D$11</definedName>
    <definedName name="Jornal">[8]Jornal!$A$12:$I$31</definedName>
    <definedName name="JUL" localSheetId="1">#REF!</definedName>
    <definedName name="JUL">#REF!</definedName>
    <definedName name="JUN" localSheetId="1">#REF!</definedName>
    <definedName name="JUN">#REF!</definedName>
    <definedName name="K0F1" localSheetId="1">#REF!</definedName>
    <definedName name="K0F1">#REF!</definedName>
    <definedName name="K0F2" localSheetId="1">#REF!</definedName>
    <definedName name="K0F2">#REF!</definedName>
    <definedName name="K10ALO" localSheetId="1">#REF!</definedName>
    <definedName name="K10ALO">#REF!</definedName>
    <definedName name="K11ALO" localSheetId="1">#REF!</definedName>
    <definedName name="K11ALO">#REF!</definedName>
    <definedName name="K1F1" localSheetId="1">#REF!</definedName>
    <definedName name="K1F1">#REF!</definedName>
    <definedName name="K1F2" localSheetId="1">#REF!</definedName>
    <definedName name="K1F2">#REF!</definedName>
    <definedName name="K2F1" localSheetId="1">#REF!</definedName>
    <definedName name="K2F1">#REF!</definedName>
    <definedName name="K2F2" localSheetId="1">#REF!</definedName>
    <definedName name="K2F2">#REF!</definedName>
    <definedName name="K3F1" localSheetId="1">#REF!</definedName>
    <definedName name="K3F1">#REF!</definedName>
    <definedName name="K3F2" localSheetId="1">#REF!</definedName>
    <definedName name="K3F2">#REF!</definedName>
    <definedName name="K4F1" localSheetId="1">#REF!</definedName>
    <definedName name="K4F1">#REF!</definedName>
    <definedName name="K4F2" localSheetId="1">#REF!</definedName>
    <definedName name="K4F2">#REF!</definedName>
    <definedName name="K5F1" localSheetId="1">#REF!</definedName>
    <definedName name="K5F1">#REF!</definedName>
    <definedName name="K5F2" localSheetId="1">#REF!</definedName>
    <definedName name="K5F2">#REF!</definedName>
    <definedName name="K6F1" localSheetId="1">#REF!</definedName>
    <definedName name="K6F1">#REF!</definedName>
    <definedName name="K6F2" localSheetId="1">#REF!</definedName>
    <definedName name="K6F2">#REF!</definedName>
    <definedName name="K7F1" localSheetId="1">#REF!</definedName>
    <definedName name="K7F1">#REF!</definedName>
    <definedName name="K7F2" localSheetId="1">#REF!</definedName>
    <definedName name="K7F2">#REF!</definedName>
    <definedName name="K8ALO" localSheetId="1">#REF!</definedName>
    <definedName name="K8ALO">#REF!</definedName>
    <definedName name="K8F1" localSheetId="1">#REF!</definedName>
    <definedName name="K8F1">#REF!</definedName>
    <definedName name="K8F2" localSheetId="1">#REF!</definedName>
    <definedName name="K8F2">#REF!</definedName>
    <definedName name="K9ALO" localSheetId="1">#REF!</definedName>
    <definedName name="K9ALO">#REF!</definedName>
    <definedName name="KK" localSheetId="1">#REF!</definedName>
    <definedName name="KK">#REF!</definedName>
    <definedName name="Longitud" localSheetId="1">#REF!</definedName>
    <definedName name="Longitud">#REF!</definedName>
    <definedName name="Longitud1" localSheetId="1">#REF!</definedName>
    <definedName name="Longitud1">#REF!</definedName>
    <definedName name="Longitud2" localSheetId="1">#REF!</definedName>
    <definedName name="Longitud2">#REF!</definedName>
    <definedName name="LP" localSheetId="1">'[9]CIRCUITOS CODENSA'!#REF!</definedName>
    <definedName name="LP">'[9]CIRCUITOS CODENSA'!#REF!</definedName>
    <definedName name="mantenimiento" localSheetId="1">'[22]COSTOS OFICINA'!#REF!</definedName>
    <definedName name="mantenimiento">'[22]COSTOS OFICINA'!#REF!</definedName>
    <definedName name="MAR" localSheetId="1">#REF!</definedName>
    <definedName name="MAR">#REF!</definedName>
    <definedName name="MAY" localSheetId="1">#REF!</definedName>
    <definedName name="MAY">#REF!</definedName>
    <definedName name="meses" localSheetId="1">#REF!</definedName>
    <definedName name="meses">#REF!</definedName>
    <definedName name="Mínimo" localSheetId="1">#REF!</definedName>
    <definedName name="Mínimo">#REF!</definedName>
    <definedName name="MO" localSheetId="1">'[9]CIRCUITOS CODENSA'!#REF!</definedName>
    <definedName name="MO">'[9]CIRCUITOS CODENSA'!#REF!</definedName>
    <definedName name="MU" localSheetId="1">'[9]CIRCUITOS CODENSA'!#REF!</definedName>
    <definedName name="MU">'[9]CIRCUITOS CODENSA'!#REF!</definedName>
    <definedName name="MZ" localSheetId="1">'[9]CIRCUITOS CODENSA'!#REF!</definedName>
    <definedName name="MZ">'[9]CIRCUITOS CODENSA'!#REF!</definedName>
    <definedName name="NOV" localSheetId="1">#REF!</definedName>
    <definedName name="NOV">#REF!</definedName>
    <definedName name="NUNI" localSheetId="1">#REF!</definedName>
    <definedName name="NUNI">#REF!</definedName>
    <definedName name="Obra">[12]Datos!$B$1</definedName>
    <definedName name="OCT" localSheetId="1">#REF!</definedName>
    <definedName name="OCT">#REF!</definedName>
    <definedName name="ORO" localSheetId="1">#REF!</definedName>
    <definedName name="ORO">#REF!</definedName>
    <definedName name="PB" localSheetId="1">'[9]CIRCUITOS CODENSA'!#REF!</definedName>
    <definedName name="PB">'[9]CIRCUITOS CODENSA'!#REF!</definedName>
    <definedName name="PESO14.2" localSheetId="1">#REF!</definedName>
    <definedName name="PESO14.2">#REF!</definedName>
    <definedName name="PESO14.3" localSheetId="1">#REF!</definedName>
    <definedName name="PESO14.3">#REF!</definedName>
    <definedName name="PESO14.4" localSheetId="1">#REF!</definedName>
    <definedName name="PESO14.4">#REF!</definedName>
    <definedName name="PMT" localSheetId="1">#REF!</definedName>
    <definedName name="PMT">#REF!</definedName>
    <definedName name="pre" localSheetId="1">#REF!</definedName>
    <definedName name="pre">#REF!</definedName>
    <definedName name="PRESUPUESTADO" localSheetId="1">#REF!</definedName>
    <definedName name="PRESUPUESTADO">#REF!</definedName>
    <definedName name="PROP">[7]DATOS!$D$7</definedName>
    <definedName name="Q" localSheetId="1">#REF!</definedName>
    <definedName name="Q">#REF!</definedName>
    <definedName name="qqq" localSheetId="1">#REF!</definedName>
    <definedName name="qqq">#REF!</definedName>
    <definedName name="Resistenciaconductor" localSheetId="1">[13]Modelo!#REF!</definedName>
    <definedName name="Resistenciaconductor">[13]Modelo!#REF!</definedName>
    <definedName name="SEP" localSheetId="1">#REF!</definedName>
    <definedName name="SEP">#REF!</definedName>
    <definedName name="SF" localSheetId="1">'[9]CIRCUITOS CODENSA'!#REF!</definedName>
    <definedName name="SF">'[9]CIRCUITOS CODENSA'!#REF!</definedName>
    <definedName name="SGI_V_INDICES_CIRCUITO_CAUSA" localSheetId="1">#REF!</definedName>
    <definedName name="SGI_V_INDICES_CIRCUITO_CAUSA">#REF!</definedName>
    <definedName name="SJ" localSheetId="1">'[9]CIRCUITOS CODENSA'!#REF!</definedName>
    <definedName name="SJ">'[9]CIRCUITOS CODENSA'!#REF!</definedName>
    <definedName name="SM" localSheetId="1">'[9]CIRCUITOS CODENSA'!#REF!</definedName>
    <definedName name="SM">'[9]CIRCUITOS CODENSA'!#REF!</definedName>
    <definedName name="SOCIAL" localSheetId="1">#REF!</definedName>
    <definedName name="SOCIAL">#REF!</definedName>
    <definedName name="st" localSheetId="1">#REF!</definedName>
    <definedName name="st">#REF!</definedName>
    <definedName name="SU" localSheetId="1">'[9]CIRCUITOS CODENSA'!#REF!</definedName>
    <definedName name="SU">'[9]CIRCUITOS CODENSA'!#REF!</definedName>
    <definedName name="SUBESTACIONES" localSheetId="1">'[23]OBRAS SES'!#REF!</definedName>
    <definedName name="SUBESTACIONES">'[23]OBRAS SES'!#REF!</definedName>
    <definedName name="TABLA" localSheetId="1">'PptoFactibilidad-ElectMec. C.D.'!$I$6:$V$71</definedName>
    <definedName name="TABLA">#REF!</definedName>
    <definedName name="TABLA_SWITCH" localSheetId="1">#REF!</definedName>
    <definedName name="TABLA_SWITCH">#REF!</definedName>
    <definedName name="tabla2" localSheetId="1">#REF!</definedName>
    <definedName name="tabla2">#REF!</definedName>
    <definedName name="TB" localSheetId="1">'[9]CIRCUITOS CODENSA'!#REF!</definedName>
    <definedName name="TB">'[9]CIRCUITOS CODENSA'!#REF!</definedName>
    <definedName name="TE" localSheetId="1">'[9]CIRCUITOS CODENSA'!#REF!</definedName>
    <definedName name="TE">'[9]CIRCUITOS CODENSA'!#REF!</definedName>
    <definedName name="To" localSheetId="1">#REF!</definedName>
    <definedName name="To">#REF!</definedName>
    <definedName name="Total" localSheetId="1">#REF!</definedName>
    <definedName name="Total">#REF!</definedName>
    <definedName name="Total_Kilometro_típico_aereo_11.4_kV" localSheetId="1">'[24]c2.5y2.6'!#REF!</definedName>
    <definedName name="Total_Kilometro_típico_aereo_11.4_kV">'[24]c2.5y2.6'!#REF!</definedName>
    <definedName name="Total_Kilometro_típico_aereo_34.5_kV" localSheetId="1">'[24]c2.5y2.6'!#REF!</definedName>
    <definedName name="Total_Kilometro_típico_aereo_34.5_kV">'[24]c2.5y2.6'!#REF!</definedName>
    <definedName name="Total_Kilometro_típico_aereo_rural_11.4kV" localSheetId="1">'[24]c2.5y2.6'!#REF!</definedName>
    <definedName name="Total_Kilometro_típico_aereo_rural_11.4kV">'[24]c2.5y2.6'!#REF!</definedName>
    <definedName name="Total_Kilometro_típico_aereo_rural_34.5kV" localSheetId="1">'[24]c2.5y2.6'!#REF!</definedName>
    <definedName name="Total_Kilometro_típico_aereo_rural_34.5kV">'[24]c2.5y2.6'!#REF!</definedName>
    <definedName name="Total_Kilometro_típico_subterraneo_11.4_kV" localSheetId="1">'[24]c2.5y2.6'!#REF!</definedName>
    <definedName name="Total_Kilometro_típico_subterraneo_11.4_kV">'[24]c2.5y2.6'!#REF!</definedName>
    <definedName name="Total_Kilometro_típico_subterraneo_34.5_kV" localSheetId="1">'[24]c2.5y2.6'!#REF!</definedName>
    <definedName name="Total_Kilometro_típico_subterraneo_34.5_kV">'[24]c2.5y2.6'!#REF!</definedName>
    <definedName name="TU" localSheetId="1">'[9]CIRCUITOS CODENSA'!#REF!</definedName>
    <definedName name="TU">'[9]CIRCUITOS CODENSA'!#REF!</definedName>
    <definedName name="UM" localSheetId="1">'[9]CIRCUITOS CODENSA'!#REF!</definedName>
    <definedName name="UM">'[9]CIRCUITOS CODENSA'!#REF!</definedName>
    <definedName name="UNIDAD1">[14]ITEMS!$C$2</definedName>
    <definedName name="UNIDAD521">[15]ITEMS!$C$522</definedName>
    <definedName name="US" localSheetId="1">'[9]CIRCUITOS CODENSA'!#REF!</definedName>
    <definedName name="US">'[9]CIRCUITOS CODENSA'!#REF!</definedName>
    <definedName name="Valoracion" localSheetId="1">#REF!</definedName>
    <definedName name="Valoracion">#REF!</definedName>
    <definedName name="VALORACIÓN" localSheetId="1">#REF!</definedName>
    <definedName name="VALORACIÓN">#REF!</definedName>
    <definedName name="variacion">[8]Datos!$B$8</definedName>
    <definedName name="VE" localSheetId="1">'[9]CIRCUITOS CODENSA'!#REF!</definedName>
    <definedName name="VE">'[9]CIRCUITOS CODENSA'!#REF!</definedName>
    <definedName name="VI" localSheetId="1">'[9]CIRCUITOS CODENSA'!#REF!</definedName>
    <definedName name="VI">'[9]CIRCUITOS CODENSA'!#REF!</definedName>
    <definedName name="www" localSheetId="1">#REF!</definedName>
    <definedName name="www">#REF!</definedName>
    <definedName name="x" localSheetId="1">#REF!</definedName>
    <definedName name="x">#REF!</definedName>
    <definedName name="xx" localSheetId="1">#REF!</definedName>
    <definedName name="xx">#REF!</definedName>
    <definedName name="xxx" localSheetId="1">#REF!</definedName>
    <definedName name="xxx">#REF!</definedName>
    <definedName name="y" localSheetId="1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S98" i="2" l="1"/>
  <c r="R75" i="2"/>
  <c r="R65" i="2"/>
  <c r="R59" i="2"/>
  <c r="R58" i="2"/>
  <c r="R57" i="2"/>
  <c r="R42" i="2"/>
  <c r="R41" i="2"/>
  <c r="R35" i="2"/>
  <c r="R34" i="2"/>
  <c r="R19" i="2"/>
  <c r="R18" i="2"/>
  <c r="R17" i="2"/>
  <c r="R11" i="2"/>
  <c r="S75" i="2"/>
  <c r="S74" i="2"/>
  <c r="R74" i="2" s="1"/>
  <c r="S73" i="2"/>
  <c r="R73" i="2" s="1"/>
  <c r="S67" i="2"/>
  <c r="R67" i="2" s="1"/>
  <c r="S66" i="2"/>
  <c r="R66" i="2" s="1"/>
  <c r="S65" i="2"/>
  <c r="S59" i="2"/>
  <c r="S58" i="2"/>
  <c r="S57" i="2"/>
  <c r="S51" i="2"/>
  <c r="R51" i="2" s="1"/>
  <c r="S50" i="2"/>
  <c r="R50" i="2" s="1"/>
  <c r="S49" i="2"/>
  <c r="R49" i="2" s="1"/>
  <c r="S43" i="2"/>
  <c r="R43" i="2" s="1"/>
  <c r="S42" i="2"/>
  <c r="S41" i="2"/>
  <c r="S35" i="2"/>
  <c r="S34" i="2"/>
  <c r="S33" i="2"/>
  <c r="R33" i="2" s="1"/>
  <c r="S27" i="2"/>
  <c r="R27" i="2" s="1"/>
  <c r="S26" i="2"/>
  <c r="R26" i="2" s="1"/>
  <c r="S25" i="2"/>
  <c r="R25" i="2" s="1"/>
  <c r="S19" i="2"/>
  <c r="S18" i="2"/>
  <c r="S17" i="2"/>
  <c r="S11" i="2"/>
  <c r="S10" i="2"/>
  <c r="R10" i="2" s="1"/>
  <c r="S9" i="2"/>
  <c r="R9" i="2" s="1"/>
  <c r="F14" i="2"/>
  <c r="F15" i="2" s="1"/>
  <c r="F16" i="2" s="1"/>
  <c r="F17" i="2" s="1"/>
  <c r="F18" i="2" s="1"/>
  <c r="F19" i="2" s="1"/>
  <c r="F20" i="2" s="1"/>
  <c r="F21" i="2" s="1"/>
  <c r="G15" i="2"/>
  <c r="G16" i="2" s="1"/>
  <c r="F22" i="2"/>
  <c r="F23" i="2" s="1"/>
  <c r="F24" i="2" s="1"/>
  <c r="F25" i="2" s="1"/>
  <c r="F26" i="2" s="1"/>
  <c r="F27" i="2" s="1"/>
  <c r="F28" i="2" s="1"/>
  <c r="F29" i="2" s="1"/>
  <c r="G23" i="2"/>
  <c r="G24" i="2" s="1"/>
  <c r="G25" i="2" s="1"/>
  <c r="G26" i="2" s="1"/>
  <c r="G27" i="2" s="1"/>
  <c r="G28" i="2" s="1"/>
  <c r="G29" i="2" s="1"/>
  <c r="G30" i="2" s="1"/>
  <c r="F30" i="2"/>
  <c r="F31" i="2" s="1"/>
  <c r="F32" i="2" s="1"/>
  <c r="F33" i="2" s="1"/>
  <c r="F34" i="2" s="1"/>
  <c r="F35" i="2" s="1"/>
  <c r="F36" i="2" s="1"/>
  <c r="F37" i="2" s="1"/>
  <c r="G31" i="2"/>
  <c r="G32" i="2" s="1"/>
  <c r="F38" i="2"/>
  <c r="F39" i="2" s="1"/>
  <c r="F40" i="2" s="1"/>
  <c r="F41" i="2" s="1"/>
  <c r="F42" i="2" s="1"/>
  <c r="F43" i="2" s="1"/>
  <c r="F44" i="2" s="1"/>
  <c r="F45" i="2" s="1"/>
  <c r="G39" i="2"/>
  <c r="G40" i="2" s="1"/>
  <c r="F46" i="2"/>
  <c r="F47" i="2" s="1"/>
  <c r="F48" i="2" s="1"/>
  <c r="F49" i="2" s="1"/>
  <c r="F50" i="2" s="1"/>
  <c r="F51" i="2" s="1"/>
  <c r="F52" i="2" s="1"/>
  <c r="F53" i="2" s="1"/>
  <c r="G47" i="2"/>
  <c r="G48" i="2" s="1"/>
  <c r="H48" i="2" s="1"/>
  <c r="F54" i="2"/>
  <c r="F55" i="2" s="1"/>
  <c r="F56" i="2" s="1"/>
  <c r="F57" i="2" s="1"/>
  <c r="F58" i="2" s="1"/>
  <c r="F59" i="2" s="1"/>
  <c r="F60" i="2" s="1"/>
  <c r="F61" i="2" s="1"/>
  <c r="G55" i="2"/>
  <c r="G56" i="2" s="1"/>
  <c r="F62" i="2"/>
  <c r="F63" i="2" s="1"/>
  <c r="F64" i="2" s="1"/>
  <c r="F65" i="2" s="1"/>
  <c r="F66" i="2" s="1"/>
  <c r="F67" i="2" s="1"/>
  <c r="F68" i="2" s="1"/>
  <c r="F69" i="2" s="1"/>
  <c r="G63" i="2"/>
  <c r="F70" i="2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G71" i="2"/>
  <c r="G7" i="2"/>
  <c r="G8" i="2" s="1"/>
  <c r="H56" i="2" l="1"/>
  <c r="G57" i="2"/>
  <c r="G58" i="2" s="1"/>
  <c r="G17" i="2"/>
  <c r="G18" i="2" s="1"/>
  <c r="G19" i="2" s="1"/>
  <c r="G20" i="2" s="1"/>
  <c r="G21" i="2" s="1"/>
  <c r="G22" i="2" s="1"/>
  <c r="H16" i="2"/>
  <c r="H32" i="2"/>
  <c r="G33" i="2"/>
  <c r="G34" i="2" s="1"/>
  <c r="G35" i="2" s="1"/>
  <c r="G36" i="2" s="1"/>
  <c r="G37" i="2" s="1"/>
  <c r="G38" i="2" s="1"/>
  <c r="G41" i="2"/>
  <c r="H40" i="2"/>
  <c r="H8" i="2"/>
  <c r="G9" i="2"/>
  <c r="H24" i="2"/>
  <c r="H25" i="2" s="1"/>
  <c r="H26" i="2" s="1"/>
  <c r="H27" i="2" s="1"/>
  <c r="H28" i="2" s="1"/>
  <c r="H29" i="2" s="1"/>
  <c r="H30" i="2" s="1"/>
  <c r="H31" i="2" s="1"/>
  <c r="G64" i="2"/>
  <c r="G49" i="2"/>
  <c r="G72" i="2"/>
  <c r="R94" i="2"/>
  <c r="R93" i="2"/>
  <c r="Q74" i="2"/>
  <c r="Q75" i="2"/>
  <c r="Q73" i="2"/>
  <c r="Q66" i="2"/>
  <c r="Q67" i="2"/>
  <c r="Q65" i="2"/>
  <c r="Q58" i="2"/>
  <c r="Q59" i="2"/>
  <c r="R92" i="2" s="1"/>
  <c r="Q57" i="2"/>
  <c r="Q50" i="2"/>
  <c r="Q51" i="2"/>
  <c r="Q49" i="2"/>
  <c r="R90" i="2" s="1"/>
  <c r="Q42" i="2"/>
  <c r="Q43" i="2"/>
  <c r="Q41" i="2"/>
  <c r="Q35" i="2"/>
  <c r="Q34" i="2"/>
  <c r="Q33" i="2"/>
  <c r="Q26" i="2"/>
  <c r="Q27" i="2"/>
  <c r="Q25" i="2"/>
  <c r="Q18" i="2"/>
  <c r="Q19" i="2"/>
  <c r="Q17" i="2"/>
  <c r="R86" i="2" s="1"/>
  <c r="Q10" i="2"/>
  <c r="Q11" i="2"/>
  <c r="Q9" i="2"/>
  <c r="N94" i="2"/>
  <c r="N93" i="2"/>
  <c r="N92" i="2"/>
  <c r="N91" i="2"/>
  <c r="N90" i="2"/>
  <c r="N89" i="2"/>
  <c r="N88" i="2"/>
  <c r="N87" i="2"/>
  <c r="N86" i="2"/>
  <c r="G6" i="2"/>
  <c r="F6" i="2"/>
  <c r="F7" i="2" s="1"/>
  <c r="F8" i="2" s="1"/>
  <c r="F9" i="2" s="1"/>
  <c r="F10" i="2" s="1"/>
  <c r="F11" i="2" s="1"/>
  <c r="F12" i="2" s="1"/>
  <c r="F13" i="2" s="1"/>
  <c r="B6" i="2"/>
  <c r="B7" i="2" s="1"/>
  <c r="B8" i="2" s="1"/>
  <c r="B9" i="2" s="1"/>
  <c r="E19" i="1"/>
  <c r="H17" i="2" l="1"/>
  <c r="H18" i="2" s="1"/>
  <c r="H19" i="2" s="1"/>
  <c r="H20" i="2" s="1"/>
  <c r="H21" i="2" s="1"/>
  <c r="H22" i="2" s="1"/>
  <c r="H23" i="2" s="1"/>
  <c r="H57" i="2"/>
  <c r="H58" i="2" s="1"/>
  <c r="R89" i="2"/>
  <c r="H33" i="2"/>
  <c r="H34" i="2" s="1"/>
  <c r="H35" i="2" s="1"/>
  <c r="H36" i="2" s="1"/>
  <c r="H37" i="2" s="1"/>
  <c r="H38" i="2" s="1"/>
  <c r="H39" i="2" s="1"/>
  <c r="G42" i="2"/>
  <c r="G43" i="2" s="1"/>
  <c r="G44" i="2" s="1"/>
  <c r="G45" i="2" s="1"/>
  <c r="G46" i="2" s="1"/>
  <c r="H41" i="2"/>
  <c r="B10" i="2"/>
  <c r="G10" i="2"/>
  <c r="H9" i="2"/>
  <c r="G65" i="2"/>
  <c r="H64" i="2"/>
  <c r="G50" i="2"/>
  <c r="H49" i="2"/>
  <c r="G59" i="2"/>
  <c r="H72" i="2"/>
  <c r="G73" i="2"/>
  <c r="R87" i="2"/>
  <c r="R91" i="2"/>
  <c r="C6" i="2"/>
  <c r="H6" i="2"/>
  <c r="H42" i="2" l="1"/>
  <c r="H43" i="2" s="1"/>
  <c r="H44" i="2" s="1"/>
  <c r="H45" i="2" s="1"/>
  <c r="H46" i="2" s="1"/>
  <c r="H47" i="2" s="1"/>
  <c r="H10" i="2"/>
  <c r="G11" i="2"/>
  <c r="G12" i="2" s="1"/>
  <c r="G13" i="2" s="1"/>
  <c r="G14" i="2" s="1"/>
  <c r="B11" i="2"/>
  <c r="G74" i="2"/>
  <c r="H73" i="2"/>
  <c r="H59" i="2"/>
  <c r="G60" i="2"/>
  <c r="H65" i="2"/>
  <c r="G66" i="2"/>
  <c r="H50" i="2"/>
  <c r="G51" i="2"/>
  <c r="D6" i="2"/>
  <c r="E6" i="2" s="1"/>
  <c r="I6" i="2" s="1"/>
  <c r="C7" i="2"/>
  <c r="C8" i="2" s="1"/>
  <c r="R88" i="2"/>
  <c r="H11" i="2" l="1"/>
  <c r="H12" i="2" s="1"/>
  <c r="H13" i="2" s="1"/>
  <c r="H14" i="2" s="1"/>
  <c r="H15" i="2" s="1"/>
  <c r="C9" i="2"/>
  <c r="B12" i="2"/>
  <c r="G61" i="2"/>
  <c r="H60" i="2"/>
  <c r="H51" i="2"/>
  <c r="G52" i="2"/>
  <c r="H66" i="2"/>
  <c r="G67" i="2"/>
  <c r="H74" i="2"/>
  <c r="G75" i="2"/>
  <c r="D7" i="2"/>
  <c r="E7" i="2" s="1"/>
  <c r="I7" i="2" s="1"/>
  <c r="F15" i="1"/>
  <c r="F18" i="1" s="1"/>
  <c r="F21" i="1" s="1"/>
  <c r="B13" i="2" l="1"/>
  <c r="C10" i="2"/>
  <c r="D8" i="2"/>
  <c r="E8" i="2" s="1"/>
  <c r="I8" i="2" s="1"/>
  <c r="H67" i="2"/>
  <c r="G68" i="2"/>
  <c r="H75" i="2"/>
  <c r="G76" i="2"/>
  <c r="H52" i="2"/>
  <c r="G53" i="2"/>
  <c r="H61" i="2"/>
  <c r="G62" i="2"/>
  <c r="F19" i="1"/>
  <c r="F20" i="1" s="1"/>
  <c r="F22" i="1" s="1"/>
  <c r="C11" i="2" l="1"/>
  <c r="D9" i="2"/>
  <c r="E9" i="2" s="1"/>
  <c r="I9" i="2" s="1"/>
  <c r="B14" i="2"/>
  <c r="H76" i="2"/>
  <c r="G77" i="2"/>
  <c r="G69" i="2"/>
  <c r="H68" i="2"/>
  <c r="H62" i="2"/>
  <c r="H63" i="2" s="1"/>
  <c r="G54" i="2"/>
  <c r="H53" i="2"/>
  <c r="C14" i="2" l="1"/>
  <c r="B15" i="2"/>
  <c r="C12" i="2"/>
  <c r="D10" i="2"/>
  <c r="E10" i="2" s="1"/>
  <c r="I10" i="2" s="1"/>
  <c r="G70" i="2"/>
  <c r="H69" i="2"/>
  <c r="H54" i="2"/>
  <c r="H55" i="2" s="1"/>
  <c r="G78" i="2"/>
  <c r="H77" i="2"/>
  <c r="C13" i="2" l="1"/>
  <c r="D11" i="2"/>
  <c r="E11" i="2" s="1"/>
  <c r="I11" i="2" s="1"/>
  <c r="B16" i="2"/>
  <c r="C15" i="2"/>
  <c r="D15" i="2" s="1"/>
  <c r="H78" i="2"/>
  <c r="G79" i="2"/>
  <c r="H70" i="2"/>
  <c r="H71" i="2" s="1"/>
  <c r="D14" i="2" l="1"/>
  <c r="X10" i="2"/>
  <c r="X9" i="2" s="1"/>
  <c r="X8" i="2" s="1"/>
  <c r="X7" i="2" s="1"/>
  <c r="X6" i="2" s="1"/>
  <c r="V6" i="2" s="1"/>
  <c r="B17" i="2"/>
  <c r="C16" i="2"/>
  <c r="D16" i="2" s="1"/>
  <c r="E16" i="2" s="1"/>
  <c r="I16" i="2" s="1"/>
  <c r="D12" i="2"/>
  <c r="E12" i="2" s="1"/>
  <c r="G80" i="2"/>
  <c r="H79" i="2"/>
  <c r="R6" i="2" l="1"/>
  <c r="I12" i="2"/>
  <c r="D13" i="2"/>
  <c r="B18" i="2"/>
  <c r="C17" i="2"/>
  <c r="D17" i="2" s="1"/>
  <c r="E17" i="2" s="1"/>
  <c r="I17" i="2" s="1"/>
  <c r="H80" i="2"/>
  <c r="E13" i="2" l="1"/>
  <c r="Y11" i="2"/>
  <c r="Y10" i="2" s="1"/>
  <c r="Y9" i="2" s="1"/>
  <c r="Y8" i="2" s="1"/>
  <c r="E14" i="2"/>
  <c r="I14" i="2" s="1"/>
  <c r="B19" i="2"/>
  <c r="C18" i="2"/>
  <c r="D18" i="2" s="1"/>
  <c r="E18" i="2" s="1"/>
  <c r="I18" i="2" s="1"/>
  <c r="E15" i="2" l="1"/>
  <c r="I15" i="2" s="1"/>
  <c r="Y7" i="2"/>
  <c r="I13" i="2"/>
  <c r="Z12" i="2"/>
  <c r="Z11" i="2" s="1"/>
  <c r="Z10" i="2" s="1"/>
  <c r="Z9" i="2" s="1"/>
  <c r="Z8" i="2" s="1"/>
  <c r="B20" i="2"/>
  <c r="C19" i="2"/>
  <c r="D19" i="2" s="1"/>
  <c r="E19" i="2" s="1"/>
  <c r="I19" i="2" s="1"/>
  <c r="Z7" i="2" l="1"/>
  <c r="Z6" i="2" s="1"/>
  <c r="T8" i="2"/>
  <c r="Y6" i="2"/>
  <c r="U7" i="2"/>
  <c r="B21" i="2"/>
  <c r="C20" i="2"/>
  <c r="D20" i="2" l="1"/>
  <c r="E20" i="2" s="1"/>
  <c r="B22" i="2"/>
  <c r="C21" i="2"/>
  <c r="I20" i="2" l="1"/>
  <c r="D21" i="2"/>
  <c r="C22" i="2"/>
  <c r="D22" i="2" s="1"/>
  <c r="B23" i="2"/>
  <c r="E22" i="2" l="1"/>
  <c r="I22" i="2" s="1"/>
  <c r="X18" i="2"/>
  <c r="X17" i="2" s="1"/>
  <c r="X16" i="2" s="1"/>
  <c r="X15" i="2" s="1"/>
  <c r="X14" i="2" s="1"/>
  <c r="E21" i="2"/>
  <c r="Y19" i="2"/>
  <c r="Y18" i="2" s="1"/>
  <c r="Y17" i="2" s="1"/>
  <c r="Y16" i="2" s="1"/>
  <c r="B24" i="2"/>
  <c r="C23" i="2"/>
  <c r="D23" i="2" s="1"/>
  <c r="E23" i="2" s="1"/>
  <c r="I23" i="2" s="1"/>
  <c r="X13" i="2" l="1"/>
  <c r="X12" i="2" s="1"/>
  <c r="X11" i="2" s="1"/>
  <c r="V14" i="2"/>
  <c r="Y15" i="2"/>
  <c r="I21" i="2"/>
  <c r="Z20" i="2"/>
  <c r="Z19" i="2" s="1"/>
  <c r="Z18" i="2" s="1"/>
  <c r="Z17" i="2" s="1"/>
  <c r="Z16" i="2" s="1"/>
  <c r="B25" i="2"/>
  <c r="C24" i="2"/>
  <c r="D24" i="2" s="1"/>
  <c r="E24" i="2" s="1"/>
  <c r="I24" i="2" s="1"/>
  <c r="R14" i="2" l="1"/>
  <c r="Z15" i="2"/>
  <c r="Z14" i="2" s="1"/>
  <c r="Z13" i="2" s="1"/>
  <c r="T16" i="2"/>
  <c r="Y14" i="2"/>
  <c r="Y13" i="2" s="1"/>
  <c r="Y12" i="2" s="1"/>
  <c r="U15" i="2"/>
  <c r="B26" i="2"/>
  <c r="C25" i="2"/>
  <c r="D25" i="2" s="1"/>
  <c r="E25" i="2" s="1"/>
  <c r="I25" i="2" s="1"/>
  <c r="B27" i="2" l="1"/>
  <c r="C26" i="2"/>
  <c r="D26" i="2" s="1"/>
  <c r="E26" i="2" s="1"/>
  <c r="I26" i="2" s="1"/>
  <c r="B28" i="2" l="1"/>
  <c r="C27" i="2"/>
  <c r="D27" i="2" s="1"/>
  <c r="E27" i="2" s="1"/>
  <c r="I27" i="2" s="1"/>
  <c r="B29" i="2" l="1"/>
  <c r="C28" i="2"/>
  <c r="D28" i="2" l="1"/>
  <c r="E28" i="2" s="1"/>
  <c r="B30" i="2"/>
  <c r="C29" i="2"/>
  <c r="D29" i="2" l="1"/>
  <c r="I28" i="2"/>
  <c r="C30" i="2"/>
  <c r="D30" i="2" s="1"/>
  <c r="B31" i="2"/>
  <c r="E30" i="2" l="1"/>
  <c r="I30" i="2" s="1"/>
  <c r="X26" i="2"/>
  <c r="X25" i="2" s="1"/>
  <c r="X24" i="2" s="1"/>
  <c r="X23" i="2" s="1"/>
  <c r="X22" i="2" s="1"/>
  <c r="E29" i="2"/>
  <c r="Y27" i="2"/>
  <c r="Y26" i="2" s="1"/>
  <c r="Y25" i="2" s="1"/>
  <c r="Y24" i="2" s="1"/>
  <c r="B32" i="2"/>
  <c r="C31" i="2"/>
  <c r="D31" i="2" s="1"/>
  <c r="E31" i="2" s="1"/>
  <c r="I31" i="2" s="1"/>
  <c r="X21" i="2" l="1"/>
  <c r="X20" i="2" s="1"/>
  <c r="X19" i="2" s="1"/>
  <c r="V22" i="2"/>
  <c r="Y23" i="2"/>
  <c r="I29" i="2"/>
  <c r="Z28" i="2"/>
  <c r="Z27" i="2" s="1"/>
  <c r="Z26" i="2" s="1"/>
  <c r="Z25" i="2" s="1"/>
  <c r="Z24" i="2" s="1"/>
  <c r="B33" i="2"/>
  <c r="C32" i="2"/>
  <c r="D32" i="2" s="1"/>
  <c r="E32" i="2" s="1"/>
  <c r="I32" i="2" s="1"/>
  <c r="R22" i="2" l="1"/>
  <c r="Z23" i="2"/>
  <c r="Z22" i="2" s="1"/>
  <c r="Z21" i="2" s="1"/>
  <c r="T24" i="2"/>
  <c r="Y22" i="2"/>
  <c r="Y21" i="2" s="1"/>
  <c r="Y20" i="2" s="1"/>
  <c r="U23" i="2"/>
  <c r="B34" i="2"/>
  <c r="C33" i="2"/>
  <c r="D33" i="2" s="1"/>
  <c r="E33" i="2" s="1"/>
  <c r="I33" i="2" s="1"/>
  <c r="B35" i="2" l="1"/>
  <c r="C34" i="2"/>
  <c r="D34" i="2" s="1"/>
  <c r="E34" i="2" s="1"/>
  <c r="I34" i="2" s="1"/>
  <c r="B36" i="2" l="1"/>
  <c r="C35" i="2"/>
  <c r="D35" i="2" s="1"/>
  <c r="E35" i="2" s="1"/>
  <c r="I35" i="2" s="1"/>
  <c r="B37" i="2" l="1"/>
  <c r="C36" i="2"/>
  <c r="D36" i="2" l="1"/>
  <c r="E36" i="2" s="1"/>
  <c r="B38" i="2"/>
  <c r="C37" i="2"/>
  <c r="D37" i="2" l="1"/>
  <c r="I36" i="2"/>
  <c r="C38" i="2"/>
  <c r="D38" i="2" s="1"/>
  <c r="B39" i="2"/>
  <c r="E38" i="2" l="1"/>
  <c r="I38" i="2" s="1"/>
  <c r="X34" i="2"/>
  <c r="X33" i="2" s="1"/>
  <c r="X32" i="2" s="1"/>
  <c r="X31" i="2" s="1"/>
  <c r="X30" i="2" s="1"/>
  <c r="E37" i="2"/>
  <c r="Y35" i="2"/>
  <c r="Y34" i="2" s="1"/>
  <c r="Y33" i="2" s="1"/>
  <c r="Y32" i="2" s="1"/>
  <c r="B40" i="2"/>
  <c r="C39" i="2"/>
  <c r="D39" i="2" s="1"/>
  <c r="E39" i="2" l="1"/>
  <c r="I39" i="2" s="1"/>
  <c r="X29" i="2"/>
  <c r="X28" i="2" s="1"/>
  <c r="X27" i="2" s="1"/>
  <c r="V30" i="2"/>
  <c r="Y31" i="2"/>
  <c r="I37" i="2"/>
  <c r="Z36" i="2"/>
  <c r="Z35" i="2" s="1"/>
  <c r="Z34" i="2" s="1"/>
  <c r="Z33" i="2" s="1"/>
  <c r="Z32" i="2" s="1"/>
  <c r="B41" i="2"/>
  <c r="C40" i="2"/>
  <c r="D40" i="2" s="1"/>
  <c r="E40" i="2" s="1"/>
  <c r="I40" i="2" s="1"/>
  <c r="R30" i="2" l="1"/>
  <c r="Z31" i="2"/>
  <c r="Z30" i="2" s="1"/>
  <c r="Z29" i="2" s="1"/>
  <c r="T32" i="2"/>
  <c r="Y30" i="2"/>
  <c r="Y29" i="2" s="1"/>
  <c r="Y28" i="2" s="1"/>
  <c r="U31" i="2"/>
  <c r="B42" i="2"/>
  <c r="C41" i="2"/>
  <c r="D41" i="2" s="1"/>
  <c r="E41" i="2" s="1"/>
  <c r="I41" i="2" s="1"/>
  <c r="B43" i="2" l="1"/>
  <c r="C42" i="2"/>
  <c r="D42" i="2" s="1"/>
  <c r="E42" i="2" s="1"/>
  <c r="I42" i="2" s="1"/>
  <c r="B44" i="2" l="1"/>
  <c r="C43" i="2"/>
  <c r="D43" i="2" s="1"/>
  <c r="E43" i="2" s="1"/>
  <c r="I43" i="2" s="1"/>
  <c r="B45" i="2" l="1"/>
  <c r="C44" i="2"/>
  <c r="D44" i="2" l="1"/>
  <c r="E44" i="2" s="1"/>
  <c r="B46" i="2"/>
  <c r="C45" i="2"/>
  <c r="D45" i="2" l="1"/>
  <c r="I44" i="2"/>
  <c r="C46" i="2"/>
  <c r="D46" i="2" s="1"/>
  <c r="B47" i="2"/>
  <c r="E46" i="2" l="1"/>
  <c r="I46" i="2" s="1"/>
  <c r="X42" i="2"/>
  <c r="X41" i="2" s="1"/>
  <c r="X40" i="2" s="1"/>
  <c r="X39" i="2" s="1"/>
  <c r="X38" i="2" s="1"/>
  <c r="E45" i="2"/>
  <c r="Y43" i="2"/>
  <c r="Y42" i="2" s="1"/>
  <c r="Y41" i="2" s="1"/>
  <c r="Y40" i="2" s="1"/>
  <c r="C47" i="2"/>
  <c r="D47" i="2" s="1"/>
  <c r="B48" i="2"/>
  <c r="E47" i="2" l="1"/>
  <c r="I47" i="2" s="1"/>
  <c r="X37" i="2"/>
  <c r="X36" i="2" s="1"/>
  <c r="X35" i="2" s="1"/>
  <c r="V38" i="2"/>
  <c r="Y39" i="2"/>
  <c r="I45" i="2"/>
  <c r="Z44" i="2"/>
  <c r="Z43" i="2" s="1"/>
  <c r="Z42" i="2" s="1"/>
  <c r="Z41" i="2" s="1"/>
  <c r="Z40" i="2" s="1"/>
  <c r="B49" i="2"/>
  <c r="C48" i="2"/>
  <c r="D48" i="2" s="1"/>
  <c r="E48" i="2" s="1"/>
  <c r="I48" i="2" s="1"/>
  <c r="R38" i="2" l="1"/>
  <c r="Z39" i="2"/>
  <c r="Z38" i="2" s="1"/>
  <c r="Z37" i="2" s="1"/>
  <c r="T40" i="2"/>
  <c r="Y38" i="2"/>
  <c r="Y37" i="2" s="1"/>
  <c r="Y36" i="2" s="1"/>
  <c r="U39" i="2"/>
  <c r="C49" i="2"/>
  <c r="D49" i="2" s="1"/>
  <c r="E49" i="2" s="1"/>
  <c r="I49" i="2" s="1"/>
  <c r="B50" i="2"/>
  <c r="B51" i="2" l="1"/>
  <c r="C50" i="2"/>
  <c r="D50" i="2" s="1"/>
  <c r="E50" i="2" s="1"/>
  <c r="I50" i="2" s="1"/>
  <c r="C51" i="2" l="1"/>
  <c r="D51" i="2" s="1"/>
  <c r="E51" i="2" s="1"/>
  <c r="I51" i="2" s="1"/>
  <c r="B52" i="2"/>
  <c r="C52" i="2" l="1"/>
  <c r="B53" i="2"/>
  <c r="D52" i="2" l="1"/>
  <c r="E52" i="2" s="1"/>
  <c r="C53" i="2"/>
  <c r="B54" i="2"/>
  <c r="D53" i="2" l="1"/>
  <c r="I52" i="2"/>
  <c r="C54" i="2"/>
  <c r="D54" i="2" s="1"/>
  <c r="B55" i="2"/>
  <c r="E54" i="2" l="1"/>
  <c r="I54" i="2" s="1"/>
  <c r="X50" i="2"/>
  <c r="X49" i="2" s="1"/>
  <c r="X48" i="2" s="1"/>
  <c r="X47" i="2" s="1"/>
  <c r="X46" i="2" s="1"/>
  <c r="E53" i="2"/>
  <c r="Y51" i="2"/>
  <c r="Y50" i="2" s="1"/>
  <c r="Y49" i="2" s="1"/>
  <c r="Y48" i="2" s="1"/>
  <c r="C55" i="2"/>
  <c r="D55" i="2" s="1"/>
  <c r="E55" i="2" s="1"/>
  <c r="I55" i="2" s="1"/>
  <c r="B56" i="2"/>
  <c r="X45" i="2" l="1"/>
  <c r="X44" i="2" s="1"/>
  <c r="X43" i="2" s="1"/>
  <c r="V46" i="2"/>
  <c r="R46" i="2" s="1"/>
  <c r="Y47" i="2"/>
  <c r="I53" i="2"/>
  <c r="Z52" i="2"/>
  <c r="Z51" i="2" s="1"/>
  <c r="Z50" i="2" s="1"/>
  <c r="Z49" i="2" s="1"/>
  <c r="Z48" i="2" s="1"/>
  <c r="B57" i="2"/>
  <c r="C56" i="2"/>
  <c r="D56" i="2" s="1"/>
  <c r="E56" i="2" s="1"/>
  <c r="I56" i="2" s="1"/>
  <c r="Z47" i="2" l="1"/>
  <c r="Z46" i="2" s="1"/>
  <c r="Z45" i="2" s="1"/>
  <c r="T48" i="2"/>
  <c r="Y46" i="2"/>
  <c r="Y45" i="2" s="1"/>
  <c r="Y44" i="2" s="1"/>
  <c r="U47" i="2"/>
  <c r="C57" i="2"/>
  <c r="D57" i="2" s="1"/>
  <c r="E57" i="2" s="1"/>
  <c r="I57" i="2" s="1"/>
  <c r="B58" i="2"/>
  <c r="C58" i="2" l="1"/>
  <c r="D58" i="2" s="1"/>
  <c r="E58" i="2" s="1"/>
  <c r="I58" i="2" s="1"/>
  <c r="B59" i="2"/>
  <c r="B60" i="2" l="1"/>
  <c r="C59" i="2"/>
  <c r="D59" i="2" s="1"/>
  <c r="E59" i="2" s="1"/>
  <c r="I59" i="2" s="1"/>
  <c r="C60" i="2" l="1"/>
  <c r="B61" i="2"/>
  <c r="D60" i="2" l="1"/>
  <c r="E60" i="2" s="1"/>
  <c r="C61" i="2"/>
  <c r="B62" i="2"/>
  <c r="D61" i="2" l="1"/>
  <c r="I60" i="2"/>
  <c r="C62" i="2"/>
  <c r="D62" i="2" s="1"/>
  <c r="B63" i="2"/>
  <c r="E62" i="2" l="1"/>
  <c r="I62" i="2" s="1"/>
  <c r="X58" i="2"/>
  <c r="X57" i="2" s="1"/>
  <c r="X56" i="2" s="1"/>
  <c r="X55" i="2" s="1"/>
  <c r="X54" i="2" s="1"/>
  <c r="E61" i="2"/>
  <c r="Y59" i="2"/>
  <c r="Y58" i="2" s="1"/>
  <c r="Y57" i="2" s="1"/>
  <c r="Y56" i="2" s="1"/>
  <c r="C63" i="2"/>
  <c r="D63" i="2" s="1"/>
  <c r="E63" i="2" s="1"/>
  <c r="I63" i="2" s="1"/>
  <c r="B64" i="2"/>
  <c r="X53" i="2" l="1"/>
  <c r="X52" i="2" s="1"/>
  <c r="X51" i="2" s="1"/>
  <c r="V54" i="2"/>
  <c r="R54" i="2" s="1"/>
  <c r="Y55" i="2"/>
  <c r="I61" i="2"/>
  <c r="Z60" i="2"/>
  <c r="Z59" i="2" s="1"/>
  <c r="Z58" i="2" s="1"/>
  <c r="Z57" i="2" s="1"/>
  <c r="Z56" i="2" s="1"/>
  <c r="B65" i="2"/>
  <c r="C64" i="2"/>
  <c r="D64" i="2" s="1"/>
  <c r="E64" i="2" s="1"/>
  <c r="I64" i="2" s="1"/>
  <c r="Z55" i="2" l="1"/>
  <c r="Z54" i="2" s="1"/>
  <c r="Z53" i="2" s="1"/>
  <c r="T56" i="2"/>
  <c r="Y54" i="2"/>
  <c r="Y53" i="2" s="1"/>
  <c r="Y52" i="2" s="1"/>
  <c r="U55" i="2"/>
  <c r="C65" i="2"/>
  <c r="D65" i="2" s="1"/>
  <c r="E65" i="2" s="1"/>
  <c r="I65" i="2" s="1"/>
  <c r="B66" i="2"/>
  <c r="B67" i="2" l="1"/>
  <c r="C66" i="2"/>
  <c r="D66" i="2" s="1"/>
  <c r="E66" i="2" s="1"/>
  <c r="I66" i="2" s="1"/>
  <c r="C67" i="2" l="1"/>
  <c r="D67" i="2" s="1"/>
  <c r="E67" i="2" s="1"/>
  <c r="I67" i="2" s="1"/>
  <c r="B68" i="2"/>
  <c r="C68" i="2" l="1"/>
  <c r="B69" i="2"/>
  <c r="D68" i="2" l="1"/>
  <c r="E68" i="2" s="1"/>
  <c r="B70" i="2"/>
  <c r="C69" i="2"/>
  <c r="D69" i="2" l="1"/>
  <c r="I68" i="2"/>
  <c r="C70" i="2"/>
  <c r="D70" i="2" s="1"/>
  <c r="B71" i="2"/>
  <c r="E70" i="2" l="1"/>
  <c r="I70" i="2" s="1"/>
  <c r="E69" i="2"/>
  <c r="Y67" i="2"/>
  <c r="Y66" i="2" s="1"/>
  <c r="Y65" i="2" s="1"/>
  <c r="Y64" i="2" s="1"/>
  <c r="X66" i="2"/>
  <c r="X65" i="2" s="1"/>
  <c r="X64" i="2" s="1"/>
  <c r="X63" i="2" s="1"/>
  <c r="X62" i="2" s="1"/>
  <c r="C71" i="2"/>
  <c r="D71" i="2" s="1"/>
  <c r="E71" i="2" s="1"/>
  <c r="I71" i="2" s="1"/>
  <c r="B72" i="2"/>
  <c r="X61" i="2" l="1"/>
  <c r="X60" i="2" s="1"/>
  <c r="X59" i="2" s="1"/>
  <c r="V62" i="2"/>
  <c r="R62" i="2" s="1"/>
  <c r="Y63" i="2"/>
  <c r="I69" i="2"/>
  <c r="Z68" i="2"/>
  <c r="Z67" i="2" s="1"/>
  <c r="Z66" i="2" s="1"/>
  <c r="Z65" i="2" s="1"/>
  <c r="Z64" i="2" s="1"/>
  <c r="C72" i="2"/>
  <c r="D72" i="2" s="1"/>
  <c r="E72" i="2" s="1"/>
  <c r="I72" i="2" s="1"/>
  <c r="B73" i="2"/>
  <c r="Z63" i="2" l="1"/>
  <c r="Z62" i="2" s="1"/>
  <c r="Z61" i="2" s="1"/>
  <c r="T64" i="2"/>
  <c r="Y62" i="2"/>
  <c r="Y61" i="2" s="1"/>
  <c r="Y60" i="2" s="1"/>
  <c r="U63" i="2"/>
  <c r="C73" i="2"/>
  <c r="D73" i="2" s="1"/>
  <c r="E73" i="2" s="1"/>
  <c r="I73" i="2" s="1"/>
  <c r="B74" i="2"/>
  <c r="C74" i="2" l="1"/>
  <c r="D74" i="2" s="1"/>
  <c r="E74" i="2" s="1"/>
  <c r="I74" i="2" s="1"/>
  <c r="B75" i="2"/>
  <c r="C75" i="2" l="1"/>
  <c r="D75" i="2" s="1"/>
  <c r="E75" i="2" s="1"/>
  <c r="I75" i="2" s="1"/>
  <c r="B76" i="2"/>
  <c r="C76" i="2" l="1"/>
  <c r="D76" i="2" s="1"/>
  <c r="E76" i="2" s="1"/>
  <c r="B77" i="2"/>
  <c r="I76" i="2" l="1"/>
  <c r="C77" i="2"/>
  <c r="B78" i="2"/>
  <c r="D77" i="2" l="1"/>
  <c r="B79" i="2"/>
  <c r="C78" i="2"/>
  <c r="D78" i="2" l="1"/>
  <c r="Y75" i="2" s="1"/>
  <c r="Y74" i="2" s="1"/>
  <c r="Y73" i="2" s="1"/>
  <c r="Y72" i="2" s="1"/>
  <c r="E77" i="2"/>
  <c r="C79" i="2"/>
  <c r="B80" i="2"/>
  <c r="D79" i="2" l="1"/>
  <c r="Y71" i="2"/>
  <c r="I77" i="2"/>
  <c r="Z75" i="2"/>
  <c r="Z74" i="2" s="1"/>
  <c r="Z73" i="2" s="1"/>
  <c r="Z72" i="2" s="1"/>
  <c r="X75" i="2"/>
  <c r="X74" i="2" s="1"/>
  <c r="X73" i="2" s="1"/>
  <c r="X72" i="2" s="1"/>
  <c r="X71" i="2" s="1"/>
  <c r="X70" i="2" s="1"/>
  <c r="E78" i="2"/>
  <c r="I78" i="2" s="1"/>
  <c r="C80" i="2"/>
  <c r="X69" i="2" l="1"/>
  <c r="X68" i="2" s="1"/>
  <c r="X67" i="2" s="1"/>
  <c r="V70" i="2"/>
  <c r="D80" i="2"/>
  <c r="Z71" i="2"/>
  <c r="Z70" i="2" s="1"/>
  <c r="Z69" i="2" s="1"/>
  <c r="T72" i="2"/>
  <c r="T98" i="2" s="1"/>
  <c r="Y70" i="2"/>
  <c r="Y69" i="2" s="1"/>
  <c r="Y68" i="2" s="1"/>
  <c r="U71" i="2"/>
  <c r="U98" i="2" s="1"/>
  <c r="E79" i="2"/>
  <c r="I79" i="2" s="1"/>
  <c r="R70" i="2" l="1"/>
  <c r="V98" i="2"/>
  <c r="E80" i="2"/>
  <c r="I80" i="2" s="1"/>
  <c r="H7" i="2" l="1"/>
</calcChain>
</file>

<file path=xl/sharedStrings.xml><?xml version="1.0" encoding="utf-8"?>
<sst xmlns="http://schemas.openxmlformats.org/spreadsheetml/2006/main" count="211" uniqueCount="78">
  <si>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</si>
  <si>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</si>
  <si>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</si>
  <si>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ALTERNATIVA
ELECTROMECANICO</t>
  </si>
  <si>
    <t>COSTO DIRECTO ELECTROMECANICO</t>
  </si>
  <si>
    <t>1-6</t>
  </si>
  <si>
    <t>1-4</t>
  </si>
  <si>
    <t>2-5</t>
  </si>
  <si>
    <t>ÍTEM</t>
  </si>
  <si>
    <t>DESCRIPCION</t>
  </si>
  <si>
    <t>PORCENTAJES</t>
  </si>
  <si>
    <t>VLR. PARCIAL ELECTROMECANICO</t>
  </si>
  <si>
    <t>D1</t>
  </si>
  <si>
    <t>VALOR COSTO DIRECTO PARA LA CONSTRUCCIÓN (sin incluir AIU)</t>
  </si>
  <si>
    <t>D2</t>
  </si>
  <si>
    <t>VALOR DE A.I.U. PARA LA CONSTRUCCIÓN (% de AIU aplicado sobre D1)</t>
  </si>
  <si>
    <t>D3</t>
  </si>
  <si>
    <t>VALOR TOTAL PARA LA CONSTRUCCIÓN (incluido AIU): (D1 + D2)</t>
  </si>
  <si>
    <t>D4</t>
  </si>
  <si>
    <t>IVA SOBRE UTILIDAD (19% DE LA UTILIDAD) (UTILIDAD 5%) (aplicado sobre D1)</t>
  </si>
  <si>
    <t>Troncal Avenida 68</t>
  </si>
  <si>
    <t>Presupuesto de Factibilidad en valor presente Alternativa 1</t>
  </si>
  <si>
    <t>ALTERNATIVA</t>
  </si>
  <si>
    <t>CAP</t>
  </si>
  <si>
    <t>SUBCAP</t>
  </si>
  <si>
    <t>TRAMO</t>
  </si>
  <si>
    <t>CAPITULO</t>
  </si>
  <si>
    <t>SUBCAPITULO</t>
  </si>
  <si>
    <t>CÓDIGO</t>
  </si>
  <si>
    <t>UNIDAD</t>
  </si>
  <si>
    <t>CANTIDAD</t>
  </si>
  <si>
    <t>VALOR PARCIAL ITEM (COP)</t>
  </si>
  <si>
    <t>VALOR PARCIAL SUBCAPITULO (PESOS)</t>
  </si>
  <si>
    <t>VALOR PARCIAL CAPITULO (PESOS)</t>
  </si>
  <si>
    <t>VALOR PARCIAL TRAMO (PESOS)</t>
  </si>
  <si>
    <t>Aux 1</t>
  </si>
  <si>
    <t>Aux 2</t>
  </si>
  <si>
    <t>Aux 3</t>
  </si>
  <si>
    <t>TRAMO PORTAL 20 DE JULIO A ESTACIÓN INTERMEDIA LA VICTORIA ALTERNATIVA 6</t>
  </si>
  <si>
    <t>COMPONENTE ELECTROMECANICO</t>
  </si>
  <si>
    <t>1-1</t>
  </si>
  <si>
    <t>TRAMO PORTAL 20 DE JULIO A ESTACIÓN INTERMEDIA LA VICTORIA ALTERNATIVA 1</t>
  </si>
  <si>
    <t>TRAMO PORTAL 20 DE JULIO A ESTACIÓN INTERMEDIA LA VICTORIA ALTERNATIVA 4</t>
  </si>
  <si>
    <t>2-2</t>
  </si>
  <si>
    <t>TRAMO ESTACIÓN INTERMEDIA LA VICTORIA A ESTACION DE RETORNO ALTAMIRA ALTERNATIVA 2</t>
  </si>
  <si>
    <t>TRAMO ESTACIÓN INTERMEDIA LA VICTORIA A ESTACION DE RETORNO ALTAMIRA ALTERNATIVA 5</t>
  </si>
  <si>
    <t>2-3</t>
  </si>
  <si>
    <t>TRAMO ESTACIÓN INTERMEDIA LA VICTORIA A ESTACION DE RETORNO ALTAMIRA ALTERNATIVA 3</t>
  </si>
  <si>
    <t>3-1</t>
  </si>
  <si>
    <t>TRAMO ESTACIÓN INTERMEDIA LA VICTORIA A ESTACION DE RETORNO JUAN REY ALTERNATIVA 1</t>
  </si>
  <si>
    <t>3-2</t>
  </si>
  <si>
    <t>TRAMO ESTACIÓN INTERMEDIA LA VICTORIA A ESTACION DE RETORNO JUAN REY ALTERNATIVA 2</t>
  </si>
  <si>
    <t>3-3</t>
  </si>
  <si>
    <t>TRAMO ESTACIÓN INTERMEDIA LA VICTORIA A ESTACION DE RETORNO JUAN REY ALTERNATIVA 3</t>
  </si>
  <si>
    <t>VALOR COSTO DIRECTO PARA LA CONSTRUCCIÓN (sin incluir AIU):</t>
  </si>
  <si>
    <t>COP</t>
  </si>
  <si>
    <t> Costo operación y mantenimiento</t>
  </si>
  <si>
    <t>Costo de personal técnico de operación</t>
  </si>
  <si>
    <t>Costo de mantenimiento anual y extraordinario</t>
  </si>
  <si>
    <t>Costo energético</t>
  </si>
  <si>
    <t>TOTAL COSTE MEDIO DE OPERACIÓN Y MANTENIMIENTO</t>
  </si>
  <si>
    <r>
      <t> </t>
    </r>
    <r>
      <rPr>
        <b/>
        <sz val="11"/>
        <color theme="1"/>
        <rFont val="Arial"/>
        <family val="2"/>
      </rPr>
      <t>Costo operación y mantenimiento</t>
    </r>
  </si>
  <si>
    <t>ALT. 2</t>
  </si>
  <si>
    <t>ALT. 5</t>
  </si>
  <si>
    <t>ALT. 3</t>
  </si>
  <si>
    <t>ALT. 1</t>
  </si>
  <si>
    <t>ALT. 4</t>
  </si>
  <si>
    <t>ALT. 6</t>
  </si>
  <si>
    <t>COSTOS DE OPERACIÓN Y MANTENIMIENTO (OPEX) - ELECTROMECANICO</t>
  </si>
  <si>
    <t>Estación Portal 20 de Julio - Estación Intermedia La Victoria</t>
  </si>
  <si>
    <t>Estación Intermedia La Victoria - Estación de Retorno Altamira</t>
  </si>
  <si>
    <t>Nueva Estación Intermedia La Victoria - Estación de Retorno Juan Rey</t>
  </si>
  <si>
    <t>gbl</t>
  </si>
  <si>
    <t>VALOR ANUAL PARA EL MANTENIMIENTO DEL SISTEMA ELECTROMECÁNICO (D3 + D4)</t>
  </si>
  <si>
    <t>OPEX ELECTROMECANICO</t>
  </si>
  <si>
    <t>PRECIO INDICE EN COSTO DIRECTO (PESOS)</t>
  </si>
  <si>
    <t>VALOR PARCIAL (COP)</t>
  </si>
  <si>
    <t>PRESUPUESTO DE OPERACIÓN Y MANTENIMIENTO (OPEX ANUAL) - ELECTROMECANICO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</si>
</sst>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TRAMO &quot;\ #"/>
    <numFmt numFmtId="165" formatCode="_-[$€-2]\ * #,##0.00_-;\-[$€-2]\ * #,##0.00_-;_-[$€-2]\ * &quot;-&quot;??_-;_-@_-"/>
    <numFmt numFmtId="166" formatCode="[$$-240A]\ #,##0.00"/>
    <numFmt numFmtId="167" formatCode="#,##0\ &quot;€&quot;;\-#,##0\ &quot;€&quot;"/>
    <numFmt numFmtId="168" formatCode="_ &quot;$&quot;\ * #,##0.00_ ;_ &quot;$&quot;\ * \-#,##0.00_ ;_ &quot;$&quot;\ * &quot;-&quot;??_ ;_ @_ "/>
  </numFmts>
  <fonts count="37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Swis721 Md BT"/>
    </font>
    <font>
      <b/>
      <sz val="10"/>
      <name val="Swis721 Md BT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Swis721 Md BT"/>
      <family val="2"/>
    </font>
    <font>
      <sz val="10"/>
      <color theme="0"/>
      <name val="Swis721 Md BT"/>
      <family val="2"/>
    </font>
    <font>
      <b/>
      <sz val="9"/>
      <name val="Arial Narrow"/>
      <family val="2"/>
    </font>
    <font>
      <b/>
      <sz val="10"/>
      <color theme="0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0"/>
      <name val="Arial Narrow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b/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2F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7" fillId="0" borderId="0" applyBorder="0"/>
    <xf numFmtId="167" fontId="3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5" fillId="0" borderId="0" xfId="0" applyFont="1" applyFill="1" applyAlignment="1">
      <alignment horizontal="left" vertical="center" indent="10"/>
    </xf>
    <xf numFmtId="0" fontId="5" fillId="0" borderId="0" xfId="0" applyFont="1" applyFill="1" applyAlignment="1">
      <alignment horizontal="left" vertical="center" indent="6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4" fillId="0" borderId="2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indent="7"/>
    </xf>
    <xf numFmtId="0" fontId="2" fillId="2" borderId="5" xfId="0" applyFont="1" applyFill="1" applyBorder="1" applyAlignment="1">
      <alignment horizontal="left" vertical="center"/>
    </xf>
    <xf numFmtId="44" fontId="2" fillId="2" borderId="1" xfId="1" applyFont="1" applyFill="1" applyBorder="1" applyAlignment="1">
      <alignment horizontal="center" vertical="center"/>
    </xf>
    <xf numFmtId="1" fontId="8" fillId="3" borderId="6" xfId="4" applyNumberFormat="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centerContinuous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44" fontId="10" fillId="0" borderId="6" xfId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0" fontId="4" fillId="0" borderId="0" xfId="2" applyNumberFormat="1" applyFont="1" applyAlignment="1">
      <alignment vertical="center" wrapText="1"/>
    </xf>
    <xf numFmtId="1" fontId="8" fillId="3" borderId="9" xfId="4" applyNumberFormat="1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left" vertical="center" wrapText="1" indent="1"/>
    </xf>
    <xf numFmtId="0" fontId="11" fillId="0" borderId="10" xfId="4" applyFont="1" applyFill="1" applyBorder="1" applyAlignment="1">
      <alignment horizontal="centerContinuous" vertical="center" wrapText="1"/>
    </xf>
    <xf numFmtId="10" fontId="11" fillId="0" borderId="11" xfId="2" applyNumberFormat="1" applyFont="1" applyFill="1" applyBorder="1" applyAlignment="1">
      <alignment horizontal="center" vertical="center" wrapText="1"/>
    </xf>
    <xf numFmtId="44" fontId="11" fillId="0" borderId="9" xfId="1" applyFont="1" applyFill="1" applyBorder="1" applyAlignment="1">
      <alignment horizontal="right" vertical="center" wrapText="1"/>
    </xf>
    <xf numFmtId="44" fontId="4" fillId="0" borderId="0" xfId="1" applyFont="1" applyAlignment="1">
      <alignment vertical="center" wrapText="1"/>
    </xf>
    <xf numFmtId="0" fontId="9" fillId="0" borderId="9" xfId="4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Continuous" vertical="center" wrapText="1"/>
    </xf>
    <xf numFmtId="44" fontId="10" fillId="0" borderId="9" xfId="1" applyFont="1" applyFill="1" applyBorder="1" applyAlignment="1">
      <alignment horizontal="right" vertical="center" wrapText="1"/>
    </xf>
    <xf numFmtId="9" fontId="11" fillId="0" borderId="10" xfId="4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4" applyFont="1" applyBorder="1" applyAlignment="1">
      <alignment horizontal="right" vertical="center"/>
    </xf>
    <xf numFmtId="1" fontId="14" fillId="0" borderId="0" xfId="4" applyNumberFormat="1" applyFont="1" applyBorder="1" applyAlignment="1">
      <alignment horizontal="center" vertical="center" wrapText="1"/>
    </xf>
    <xf numFmtId="1" fontId="14" fillId="0" borderId="0" xfId="4" applyNumberFormat="1" applyFont="1" applyBorder="1" applyAlignment="1">
      <alignment horizontal="left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4" fillId="0" borderId="0" xfId="4" applyFont="1" applyBorder="1" applyAlignment="1">
      <alignment horizontal="centerContinuous" vertical="center" wrapText="1"/>
    </xf>
    <xf numFmtId="164" fontId="14" fillId="0" borderId="0" xfId="4" applyNumberFormat="1" applyFont="1" applyFill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3" applyNumberFormat="1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Continuous"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0" fontId="0" fillId="0" borderId="0" xfId="0" applyFont="1"/>
    <xf numFmtId="1" fontId="17" fillId="0" borderId="0" xfId="4" applyNumberFormat="1" applyFont="1" applyBorder="1" applyAlignment="1"/>
    <xf numFmtId="1" fontId="17" fillId="0" borderId="0" xfId="4" applyNumberFormat="1" applyFont="1" applyBorder="1" applyAlignment="1">
      <alignment horizontal="left"/>
    </xf>
    <xf numFmtId="0" fontId="17" fillId="0" borderId="0" xfId="4" applyFont="1" applyBorder="1" applyAlignment="1">
      <alignment horizontal="right"/>
    </xf>
    <xf numFmtId="0" fontId="18" fillId="0" borderId="0" xfId="4" applyFont="1" applyBorder="1" applyAlignment="1">
      <alignment horizontal="right"/>
    </xf>
    <xf numFmtId="0" fontId="17" fillId="0" borderId="0" xfId="4" applyFont="1" applyBorder="1" applyAlignment="1"/>
    <xf numFmtId="164" fontId="17" fillId="0" borderId="0" xfId="4" applyNumberFormat="1" applyFont="1" applyFill="1" applyBorder="1" applyAlignment="1">
      <alignment horizontal="left"/>
    </xf>
    <xf numFmtId="0" fontId="17" fillId="0" borderId="0" xfId="4" applyFont="1" applyBorder="1" applyAlignment="1">
      <alignment wrapText="1"/>
    </xf>
    <xf numFmtId="0" fontId="17" fillId="0" borderId="0" xfId="4" applyFont="1" applyBorder="1" applyAlignment="1">
      <alignment horizontal="center"/>
    </xf>
    <xf numFmtId="0" fontId="17" fillId="0" borderId="0" xfId="3" applyNumberFormat="1" applyFont="1" applyBorder="1" applyAlignment="1">
      <alignment horizontal="center"/>
    </xf>
    <xf numFmtId="166" fontId="17" fillId="0" borderId="0" xfId="4" applyNumberFormat="1" applyFont="1" applyBorder="1" applyAlignment="1"/>
    <xf numFmtId="166" fontId="17" fillId="0" borderId="0" xfId="4" applyNumberFormat="1" applyFont="1" applyFill="1" applyBorder="1" applyAlignment="1"/>
    <xf numFmtId="1" fontId="9" fillId="4" borderId="14" xfId="4" applyNumberFormat="1" applyFont="1" applyFill="1" applyBorder="1" applyAlignment="1">
      <alignment horizontal="center" vertical="center" wrapText="1"/>
    </xf>
    <xf numFmtId="1" fontId="19" fillId="4" borderId="14" xfId="4" applyNumberFormat="1" applyFont="1" applyFill="1" applyBorder="1" applyAlignment="1">
      <alignment horizontal="center" vertical="center" wrapText="1"/>
    </xf>
    <xf numFmtId="1" fontId="9" fillId="4" borderId="14" xfId="4" applyNumberFormat="1" applyFont="1" applyFill="1" applyBorder="1" applyAlignment="1">
      <alignment horizontal="center" vertical="center"/>
    </xf>
    <xf numFmtId="0" fontId="9" fillId="4" borderId="14" xfId="4" applyFont="1" applyFill="1" applyBorder="1" applyAlignment="1">
      <alignment horizontal="center" vertical="center" wrapText="1"/>
    </xf>
    <xf numFmtId="0" fontId="20" fillId="4" borderId="15" xfId="4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0" fontId="9" fillId="4" borderId="14" xfId="3" applyNumberFormat="1" applyFont="1" applyFill="1" applyBorder="1" applyAlignment="1">
      <alignment horizontal="center" vertical="center" wrapText="1"/>
    </xf>
    <xf numFmtId="165" fontId="19" fillId="4" borderId="14" xfId="4" applyNumberFormat="1" applyFont="1" applyFill="1" applyBorder="1" applyAlignment="1">
      <alignment horizontal="center" vertical="center" wrapText="1"/>
    </xf>
    <xf numFmtId="166" fontId="19" fillId="4" borderId="14" xfId="4" applyNumberFormat="1" applyFont="1" applyFill="1" applyBorder="1" applyAlignment="1">
      <alignment horizontal="center" vertical="center" wrapText="1"/>
    </xf>
    <xf numFmtId="166" fontId="19" fillId="0" borderId="0" xfId="4" applyNumberFormat="1" applyFont="1" applyFill="1" applyBorder="1" applyAlignment="1">
      <alignment horizontal="center" vertical="center" wrapText="1"/>
    </xf>
    <xf numFmtId="1" fontId="9" fillId="0" borderId="16" xfId="4" applyNumberFormat="1" applyFont="1" applyFill="1" applyBorder="1" applyAlignment="1">
      <alignment horizontal="center" vertical="center" wrapText="1"/>
    </xf>
    <xf numFmtId="1" fontId="19" fillId="0" borderId="16" xfId="4" applyNumberFormat="1" applyFont="1" applyFill="1" applyBorder="1" applyAlignment="1">
      <alignment horizontal="center" vertical="center" wrapText="1"/>
    </xf>
    <xf numFmtId="1" fontId="9" fillId="0" borderId="16" xfId="4" applyNumberFormat="1" applyFont="1" applyFill="1" applyBorder="1" applyAlignment="1">
      <alignment horizontal="left" vertical="center"/>
    </xf>
    <xf numFmtId="0" fontId="9" fillId="0" borderId="16" xfId="4" applyFont="1" applyFill="1" applyBorder="1" applyAlignment="1">
      <alignment horizontal="right" vertical="center" wrapText="1"/>
    </xf>
    <xf numFmtId="0" fontId="20" fillId="0" borderId="16" xfId="4" applyFont="1" applyFill="1" applyBorder="1" applyAlignment="1">
      <alignment horizontal="right" vertical="center" wrapText="1"/>
    </xf>
    <xf numFmtId="0" fontId="9" fillId="0" borderId="16" xfId="4" applyFont="1" applyFill="1" applyBorder="1" applyAlignment="1">
      <alignment horizontal="center" vertical="center" wrapText="1"/>
    </xf>
    <xf numFmtId="164" fontId="9" fillId="0" borderId="18" xfId="4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9" fillId="0" borderId="16" xfId="4" applyFont="1" applyFill="1" applyBorder="1" applyAlignment="1">
      <alignment horizontal="center" vertical="center" wrapText="1"/>
    </xf>
    <xf numFmtId="0" fontId="19" fillId="0" borderId="16" xfId="3" applyNumberFormat="1" applyFont="1" applyFill="1" applyBorder="1" applyAlignment="1">
      <alignment horizontal="center" vertical="center" wrapText="1"/>
    </xf>
    <xf numFmtId="166" fontId="19" fillId="0" borderId="16" xfId="4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/>
    <xf numFmtId="0" fontId="13" fillId="0" borderId="0" xfId="4" applyFont="1" applyFill="1" applyBorder="1" applyAlignment="1">
      <alignment horizontal="right" vertical="center"/>
    </xf>
    <xf numFmtId="1" fontId="21" fillId="0" borderId="14" xfId="5" applyNumberFormat="1" applyFont="1" applyFill="1" applyBorder="1" applyAlignment="1">
      <alignment horizontal="center" vertical="center" wrapText="1"/>
    </xf>
    <xf numFmtId="1" fontId="21" fillId="0" borderId="14" xfId="5" applyNumberFormat="1" applyFont="1" applyFill="1" applyBorder="1" applyAlignment="1">
      <alignment horizontal="left" vertical="center"/>
    </xf>
    <xf numFmtId="3" fontId="21" fillId="0" borderId="14" xfId="5" applyNumberFormat="1" applyFont="1" applyFill="1" applyBorder="1" applyAlignment="1">
      <alignment horizontal="right" vertical="center" wrapText="1"/>
    </xf>
    <xf numFmtId="3" fontId="22" fillId="0" borderId="15" xfId="5" quotePrefix="1" applyNumberFormat="1" applyFont="1" applyFill="1" applyBorder="1" applyAlignment="1">
      <alignment horizontal="right" vertical="center" wrapText="1"/>
    </xf>
    <xf numFmtId="164" fontId="21" fillId="2" borderId="15" xfId="5" applyNumberFormat="1" applyFont="1" applyFill="1" applyBorder="1" applyAlignment="1">
      <alignment horizontal="left" vertical="center"/>
    </xf>
    <xf numFmtId="0" fontId="23" fillId="2" borderId="18" xfId="0" applyFont="1" applyFill="1" applyBorder="1"/>
    <xf numFmtId="168" fontId="21" fillId="2" borderId="17" xfId="6" applyNumberFormat="1" applyFont="1" applyFill="1" applyBorder="1" applyAlignment="1">
      <alignment horizontal="left" vertical="center" wrapText="1"/>
    </xf>
    <xf numFmtId="168" fontId="19" fillId="2" borderId="14" xfId="6" applyNumberFormat="1" applyFont="1" applyFill="1" applyBorder="1" applyAlignment="1">
      <alignment horizontal="center" vertical="center" wrapText="1"/>
    </xf>
    <xf numFmtId="0" fontId="19" fillId="2" borderId="14" xfId="3" applyNumberFormat="1" applyFont="1" applyFill="1" applyBorder="1" applyAlignment="1">
      <alignment horizontal="center" vertical="center" wrapText="1"/>
    </xf>
    <xf numFmtId="166" fontId="19" fillId="2" borderId="14" xfId="6" applyNumberFormat="1" applyFont="1" applyFill="1" applyBorder="1" applyAlignment="1">
      <alignment horizontal="right" vertical="center" wrapText="1"/>
    </xf>
    <xf numFmtId="0" fontId="24" fillId="0" borderId="0" xfId="0" applyFont="1" applyFill="1"/>
    <xf numFmtId="1" fontId="21" fillId="0" borderId="15" xfId="5" applyNumberFormat="1" applyFont="1" applyFill="1" applyBorder="1" applyAlignment="1">
      <alignment horizontal="center" vertical="center" wrapText="1"/>
    </xf>
    <xf numFmtId="166" fontId="19" fillId="0" borderId="14" xfId="6" applyNumberFormat="1" applyFont="1" applyFill="1" applyBorder="1" applyAlignment="1">
      <alignment horizontal="right" vertical="center" wrapText="1"/>
    </xf>
    <xf numFmtId="164" fontId="21" fillId="0" borderId="16" xfId="5" applyNumberFormat="1" applyFont="1" applyFill="1" applyBorder="1" applyAlignment="1">
      <alignment horizontal="left" vertical="center"/>
    </xf>
    <xf numFmtId="168" fontId="21" fillId="0" borderId="17" xfId="6" applyNumberFormat="1" applyFont="1" applyFill="1" applyBorder="1" applyAlignment="1">
      <alignment horizontal="center" vertical="center" wrapText="1"/>
    </xf>
    <xf numFmtId="0" fontId="21" fillId="0" borderId="17" xfId="3" applyNumberFormat="1" applyFont="1" applyFill="1" applyBorder="1" applyAlignment="1">
      <alignment horizontal="center" vertical="center" wrapText="1"/>
    </xf>
    <xf numFmtId="44" fontId="12" fillId="0" borderId="14" xfId="1" applyFont="1" applyFill="1" applyBorder="1" applyAlignment="1">
      <alignment horizontal="right" vertical="center" wrapText="1"/>
    </xf>
    <xf numFmtId="1" fontId="25" fillId="0" borderId="15" xfId="5" applyNumberFormat="1" applyFont="1" applyFill="1" applyBorder="1" applyAlignment="1">
      <alignment horizontal="center" vertical="center" wrapText="1"/>
    </xf>
    <xf numFmtId="164" fontId="25" fillId="0" borderId="16" xfId="5" applyNumberFormat="1" applyFont="1" applyFill="1" applyBorder="1" applyAlignment="1">
      <alignment horizontal="left" vertical="center"/>
    </xf>
    <xf numFmtId="166" fontId="12" fillId="0" borderId="14" xfId="6" applyNumberFormat="1" applyFont="1" applyFill="1" applyBorder="1" applyAlignment="1">
      <alignment horizontal="right" vertical="center" wrapText="1"/>
    </xf>
    <xf numFmtId="0" fontId="0" fillId="0" borderId="0" xfId="0" applyFill="1"/>
    <xf numFmtId="168" fontId="21" fillId="2" borderId="17" xfId="6" applyNumberFormat="1" applyFont="1" applyFill="1" applyBorder="1" applyAlignment="1">
      <alignment horizontal="center" vertical="center" wrapText="1"/>
    </xf>
    <xf numFmtId="0" fontId="21" fillId="2" borderId="17" xfId="3" applyNumberFormat="1" applyFont="1" applyFill="1" applyBorder="1" applyAlignment="1">
      <alignment horizontal="center" vertical="center" wrapText="1"/>
    </xf>
    <xf numFmtId="165" fontId="12" fillId="2" borderId="14" xfId="6" applyNumberFormat="1" applyFont="1" applyFill="1" applyBorder="1" applyAlignment="1">
      <alignment horizontal="right" vertical="center" wrapText="1"/>
    </xf>
    <xf numFmtId="0" fontId="21" fillId="2" borderId="17" xfId="6" applyNumberFormat="1" applyFont="1" applyFill="1" applyBorder="1" applyAlignment="1">
      <alignment horizontal="center" vertical="center" wrapText="1"/>
    </xf>
    <xf numFmtId="168" fontId="25" fillId="0" borderId="17" xfId="6" applyNumberFormat="1" applyFont="1" applyFill="1" applyBorder="1" applyAlignment="1">
      <alignment horizontal="left" vertical="center" wrapText="1"/>
    </xf>
    <xf numFmtId="168" fontId="25" fillId="2" borderId="17" xfId="6" applyNumberFormat="1" applyFont="1" applyFill="1" applyBorder="1" applyAlignment="1">
      <alignment horizontal="left" vertical="center" wrapText="1"/>
    </xf>
    <xf numFmtId="0" fontId="25" fillId="2" borderId="17" xfId="6" applyNumberFormat="1" applyFont="1" applyFill="1" applyBorder="1" applyAlignment="1">
      <alignment horizontal="center" vertical="center" wrapText="1"/>
    </xf>
    <xf numFmtId="168" fontId="12" fillId="2" borderId="14" xfId="6" applyNumberFormat="1" applyFont="1" applyFill="1" applyBorder="1" applyAlignment="1">
      <alignment horizontal="center" vertical="center"/>
    </xf>
    <xf numFmtId="0" fontId="12" fillId="2" borderId="14" xfId="3" applyNumberFormat="1" applyFont="1" applyFill="1" applyBorder="1" applyAlignment="1">
      <alignment horizontal="center" vertical="center" wrapText="1"/>
    </xf>
    <xf numFmtId="1" fontId="12" fillId="0" borderId="0" xfId="4" applyNumberFormat="1" applyFont="1" applyFill="1" applyBorder="1" applyAlignment="1">
      <alignment horizontal="center" vertical="center" wrapText="1"/>
    </xf>
    <xf numFmtId="1" fontId="12" fillId="0" borderId="0" xfId="4" applyNumberFormat="1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right" vertical="center" wrapText="1"/>
    </xf>
    <xf numFmtId="0" fontId="26" fillId="0" borderId="0" xfId="4" applyFont="1" applyFill="1" applyBorder="1" applyAlignment="1">
      <alignment horizontal="right" vertical="center" wrapText="1"/>
    </xf>
    <xf numFmtId="0" fontId="12" fillId="0" borderId="0" xfId="4" applyFont="1" applyFill="1" applyBorder="1" applyAlignment="1">
      <alignment horizontal="center" vertical="center" wrapText="1"/>
    </xf>
    <xf numFmtId="164" fontId="12" fillId="0" borderId="0" xfId="4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166" fontId="12" fillId="0" borderId="0" xfId="4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9" fillId="0" borderId="0" xfId="4" applyFont="1" applyFill="1" applyBorder="1" applyAlignment="1">
      <alignment horizontal="centerContinuous" vertical="center" wrapText="1"/>
    </xf>
    <xf numFmtId="166" fontId="19" fillId="4" borderId="0" xfId="4" applyNumberFormat="1" applyFont="1" applyFill="1" applyBorder="1" applyAlignment="1">
      <alignment horizontal="right" vertical="center" wrapText="1"/>
    </xf>
    <xf numFmtId="166" fontId="19" fillId="0" borderId="0" xfId="4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8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3" applyNumberFormat="1" applyFont="1" applyAlignment="1">
      <alignment horizontal="center"/>
    </xf>
    <xf numFmtId="0" fontId="28" fillId="0" borderId="0" xfId="0" applyFont="1"/>
    <xf numFmtId="1" fontId="30" fillId="0" borderId="0" xfId="4" applyNumberFormat="1" applyFont="1" applyFill="1" applyBorder="1" applyAlignment="1">
      <alignment horizontal="center" vertical="center" wrapText="1"/>
    </xf>
    <xf numFmtId="44" fontId="0" fillId="0" borderId="0" xfId="1" applyFont="1"/>
    <xf numFmtId="0" fontId="1" fillId="0" borderId="0" xfId="0" applyFont="1"/>
    <xf numFmtId="0" fontId="1" fillId="0" borderId="0" xfId="0" applyFont="1" applyBorder="1"/>
    <xf numFmtId="0" fontId="3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4" fontId="1" fillId="0" borderId="0" xfId="1" applyFont="1" applyBorder="1" applyAlignment="1">
      <alignment horizontal="center"/>
    </xf>
    <xf numFmtId="44" fontId="2" fillId="0" borderId="0" xfId="1" applyFont="1" applyBorder="1" applyAlignment="1">
      <alignment horizontal="center" vertical="center" wrapText="1"/>
    </xf>
    <xf numFmtId="44" fontId="32" fillId="0" borderId="0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44" fontId="1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44" fontId="2" fillId="0" borderId="3" xfId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justify" vertical="center" wrapText="1"/>
    </xf>
    <xf numFmtId="44" fontId="31" fillId="0" borderId="9" xfId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justify" vertical="center" wrapText="1"/>
    </xf>
    <xf numFmtId="44" fontId="32" fillId="0" borderId="3" xfId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justify" vertical="center" wrapText="1"/>
    </xf>
    <xf numFmtId="44" fontId="3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4" fontId="1" fillId="0" borderId="2" xfId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justify" vertical="center" wrapText="1"/>
    </xf>
    <xf numFmtId="44" fontId="32" fillId="5" borderId="1" xfId="1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11"/>
    </xf>
    <xf numFmtId="0" fontId="4" fillId="0" borderId="0" xfId="0" applyFont="1" applyAlignment="1">
      <alignment horizontal="left" vertical="center" wrapText="1" indent="13"/>
    </xf>
    <xf numFmtId="43" fontId="6" fillId="0" borderId="0" xfId="3" applyFont="1" applyAlignment="1">
      <alignment horizontal="left" indent="16"/>
    </xf>
    <xf numFmtId="0" fontId="6" fillId="0" borderId="0" xfId="0" applyFont="1" applyAlignment="1">
      <alignment horizontal="left" indent="22"/>
    </xf>
    <xf numFmtId="0" fontId="34" fillId="0" borderId="0" xfId="0" applyFont="1" applyAlignment="1">
      <alignment horizontal="justify" vertical="center"/>
    </xf>
    <xf numFmtId="44" fontId="2" fillId="0" borderId="0" xfId="1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 indent="16"/>
    </xf>
    <xf numFmtId="0" fontId="4" fillId="0" borderId="0" xfId="0" applyFont="1" applyAlignment="1">
      <alignment horizontal="left" vertical="center" wrapText="1" indent="16"/>
    </xf>
    <xf numFmtId="43" fontId="6" fillId="0" borderId="0" xfId="3" applyFont="1" applyAlignment="1">
      <alignment horizontal="left" indent="21"/>
    </xf>
    <xf numFmtId="0" fontId="6" fillId="0" borderId="0" xfId="0" applyFont="1" applyAlignment="1">
      <alignment horizontal="left" indent="27"/>
    </xf>
    <xf numFmtId="0" fontId="35" fillId="0" borderId="3" xfId="4" applyFont="1" applyFill="1" applyBorder="1" applyAlignment="1">
      <alignment horizontal="left" vertical="center" wrapText="1" indent="1"/>
    </xf>
    <xf numFmtId="0" fontId="35" fillId="0" borderId="12" xfId="4" applyFont="1" applyFill="1" applyBorder="1" applyAlignment="1">
      <alignment horizontal="centerContinuous" vertical="center" wrapText="1"/>
    </xf>
    <xf numFmtId="10" fontId="35" fillId="0" borderId="13" xfId="2" applyNumberFormat="1" applyFont="1" applyFill="1" applyBorder="1" applyAlignment="1">
      <alignment horizontal="center" vertical="center" wrapText="1"/>
    </xf>
    <xf numFmtId="44" fontId="35" fillId="0" borderId="3" xfId="1" applyFont="1" applyFill="1" applyBorder="1" applyAlignment="1">
      <alignment horizontal="right" vertical="center" wrapText="1"/>
    </xf>
    <xf numFmtId="0" fontId="36" fillId="0" borderId="0" xfId="0" applyFont="1" applyFill="1" applyAlignment="1">
      <alignment horizontal="left" vertical="center" indent="17"/>
    </xf>
    <xf numFmtId="164" fontId="25" fillId="0" borderId="18" xfId="5" applyNumberFormat="1" applyFont="1" applyFill="1" applyBorder="1" applyAlignment="1">
      <alignment horizontal="left" vertical="center"/>
    </xf>
    <xf numFmtId="164" fontId="21" fillId="0" borderId="18" xfId="5" applyNumberFormat="1" applyFont="1" applyFill="1" applyBorder="1" applyAlignment="1">
      <alignment horizontal="left" vertical="center"/>
    </xf>
    <xf numFmtId="44" fontId="0" fillId="0" borderId="0" xfId="1" applyFont="1" applyFill="1"/>
    <xf numFmtId="166" fontId="19" fillId="0" borderId="0" xfId="6" applyNumberFormat="1" applyFont="1" applyFill="1" applyBorder="1" applyAlignment="1">
      <alignment horizontal="right" vertical="center" wrapText="1"/>
    </xf>
    <xf numFmtId="166" fontId="12" fillId="0" borderId="0" xfId="6" applyNumberFormat="1" applyFont="1" applyFill="1" applyBorder="1" applyAlignment="1">
      <alignment horizontal="right" vertical="center" wrapText="1"/>
    </xf>
    <xf numFmtId="166" fontId="0" fillId="0" borderId="0" xfId="0" applyNumberFormat="1" applyFill="1" applyBorder="1" applyAlignment="1">
      <alignment horizontal="centerContinuous" vertical="center" wrapText="1"/>
    </xf>
    <xf numFmtId="166" fontId="19" fillId="0" borderId="0" xfId="4" applyNumberFormat="1" applyFont="1" applyFill="1" applyBorder="1" applyAlignment="1">
      <alignment horizontal="right" vertical="center" wrapText="1"/>
    </xf>
    <xf numFmtId="44" fontId="19" fillId="4" borderId="14" xfId="1" applyFont="1" applyFill="1" applyBorder="1" applyAlignment="1">
      <alignment horizontal="center" vertical="center" wrapText="1"/>
    </xf>
    <xf numFmtId="44" fontId="25" fillId="0" borderId="17" xfId="3" applyNumberFormat="1" applyFont="1" applyFill="1" applyBorder="1" applyAlignment="1">
      <alignment horizontal="center" vertical="center" wrapText="1"/>
    </xf>
    <xf numFmtId="166" fontId="19" fillId="2" borderId="14" xfId="3" applyNumberFormat="1" applyFont="1" applyFill="1" applyBorder="1" applyAlignment="1">
      <alignment horizontal="center" vertical="center" wrapText="1"/>
    </xf>
    <xf numFmtId="166" fontId="12" fillId="2" borderId="14" xfId="6" applyNumberFormat="1" applyFont="1" applyFill="1" applyBorder="1" applyAlignment="1">
      <alignment horizontal="right" vertical="center" wrapText="1"/>
    </xf>
    <xf numFmtId="168" fontId="21" fillId="0" borderId="16" xfId="6" applyNumberFormat="1" applyFont="1" applyFill="1" applyBorder="1" applyAlignment="1">
      <alignment horizontal="left" vertical="center"/>
    </xf>
    <xf numFmtId="168" fontId="21" fillId="0" borderId="17" xfId="6" applyNumberFormat="1" applyFont="1" applyFill="1" applyBorder="1" applyAlignment="1">
      <alignment horizontal="left" vertical="center" wrapText="1"/>
    </xf>
    <xf numFmtId="168" fontId="19" fillId="0" borderId="17" xfId="6" applyNumberFormat="1" applyFont="1" applyFill="1" applyBorder="1" applyAlignment="1">
      <alignment horizontal="center" vertical="center" wrapText="1"/>
    </xf>
    <xf numFmtId="0" fontId="19" fillId="0" borderId="17" xfId="3" applyNumberFormat="1" applyFont="1" applyFill="1" applyBorder="1" applyAlignment="1">
      <alignment horizontal="center" vertical="center" wrapText="1"/>
    </xf>
    <xf numFmtId="166" fontId="19" fillId="0" borderId="17" xfId="3" applyNumberFormat="1" applyFont="1" applyFill="1" applyBorder="1" applyAlignment="1">
      <alignment horizontal="center" vertical="center" wrapText="1"/>
    </xf>
    <xf numFmtId="165" fontId="12" fillId="0" borderId="14" xfId="6" applyNumberFormat="1" applyFont="1" applyFill="1" applyBorder="1" applyAlignment="1">
      <alignment horizontal="right" vertical="center" wrapText="1"/>
    </xf>
    <xf numFmtId="0" fontId="21" fillId="0" borderId="17" xfId="6" applyNumberFormat="1" applyFont="1" applyFill="1" applyBorder="1" applyAlignment="1">
      <alignment horizontal="center" vertical="center" wrapText="1"/>
    </xf>
    <xf numFmtId="168" fontId="12" fillId="0" borderId="17" xfId="6" applyNumberFormat="1" applyFont="1" applyFill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168" fontId="21" fillId="0" borderId="16" xfId="6" applyNumberFormat="1" applyFont="1" applyFill="1" applyBorder="1" applyAlignment="1">
      <alignment horizontal="left" vertical="center" wrapText="1"/>
    </xf>
    <xf numFmtId="168" fontId="19" fillId="0" borderId="14" xfId="6" applyNumberFormat="1" applyFont="1" applyFill="1" applyBorder="1" applyAlignment="1">
      <alignment horizontal="center" vertical="center" wrapText="1"/>
    </xf>
    <xf numFmtId="0" fontId="19" fillId="0" borderId="14" xfId="3" applyNumberFormat="1" applyFont="1" applyFill="1" applyBorder="1" applyAlignment="1">
      <alignment horizontal="center" vertical="center" wrapText="1"/>
    </xf>
    <xf numFmtId="0" fontId="23" fillId="0" borderId="18" xfId="0" applyFont="1" applyFill="1" applyBorder="1"/>
    <xf numFmtId="168" fontId="12" fillId="0" borderId="14" xfId="6" applyNumberFormat="1" applyFont="1" applyFill="1" applyBorder="1" applyAlignment="1">
      <alignment horizontal="center" vertical="center"/>
    </xf>
    <xf numFmtId="0" fontId="12" fillId="0" borderId="14" xfId="3" applyNumberFormat="1" applyFont="1" applyFill="1" applyBorder="1" applyAlignment="1">
      <alignment horizontal="center" vertical="center" wrapText="1"/>
    </xf>
    <xf numFmtId="164" fontId="21" fillId="0" borderId="15" xfId="5" applyNumberFormat="1" applyFont="1" applyFill="1" applyBorder="1" applyAlignment="1">
      <alignment horizontal="left" vertical="center"/>
    </xf>
    <xf numFmtId="0" fontId="9" fillId="4" borderId="15" xfId="4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Alignment="1">
      <alignment horizontal="centerContinuous" vertical="center" wrapText="1"/>
    </xf>
    <xf numFmtId="0" fontId="0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3" applyNumberFormat="1" applyFont="1" applyFill="1" applyAlignment="1">
      <alignment horizontal="center"/>
    </xf>
    <xf numFmtId="165" fontId="29" fillId="0" borderId="0" xfId="0" applyNumberFormat="1" applyFont="1" applyFill="1"/>
    <xf numFmtId="0" fontId="12" fillId="0" borderId="0" xfId="4" applyFont="1" applyFill="1" applyBorder="1" applyAlignment="1">
      <alignment horizontal="left" vertical="center"/>
    </xf>
    <xf numFmtId="0" fontId="0" fillId="0" borderId="0" xfId="0" applyFont="1" applyFill="1" applyAlignment="1">
      <alignment horizontal="centerContinuous" vertical="center" wrapText="1"/>
    </xf>
    <xf numFmtId="44" fontId="12" fillId="0" borderId="0" xfId="1" applyFont="1" applyFill="1" applyBorder="1" applyAlignment="1">
      <alignment horizontal="right" vertical="center" wrapText="1"/>
    </xf>
    <xf numFmtId="44" fontId="12" fillId="0" borderId="19" xfId="1" applyFont="1" applyFill="1" applyBorder="1" applyAlignment="1">
      <alignment horizontal="right" vertical="center" wrapText="1"/>
    </xf>
    <xf numFmtId="0" fontId="19" fillId="2" borderId="0" xfId="4" applyFont="1" applyFill="1" applyBorder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3" applyNumberFormat="1" applyFont="1" applyFill="1" applyAlignment="1">
      <alignment horizontal="center" vertical="center" wrapText="1"/>
    </xf>
    <xf numFmtId="44" fontId="19" fillId="2" borderId="0" xfId="1" applyFont="1" applyFill="1" applyBorder="1" applyAlignment="1">
      <alignment horizontal="center" vertical="center" wrapText="1"/>
    </xf>
  </cellXfs>
  <cellStyles count="7">
    <cellStyle name="Millares 5" xfId="3"/>
    <cellStyle name="Moneda" xfId="1" builtinId="4"/>
    <cellStyle name="Moneda 2" xfId="6"/>
    <cellStyle name="Normal" xfId="0" builtinId="0"/>
    <cellStyle name="Normal 2" xfId="4"/>
    <cellStyle name="Normal_BASE DE DATOS PRESUPUESTOS REV.3 DICIEMBRE 2006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450843</xdr:colOff>
      <xdr:row>0</xdr:row>
      <xdr:rowOff>21166</xdr:rowOff>
    </xdr:from>
    <xdr:to>
      <xdr:col>6</xdr:col>
      <xdr:colOff>241293</xdr:colOff>
      <xdr:row>7</xdr:row>
      <xdr:rowOff>135465</xdr:rowOff>
    </xdr:to>
    <xdr:grpSp>
      <xdr:nvGrpSpPr>
        <xdr:cNvPr id="2" name="Grupo 1"/>
        <xdr:cNvGrpSpPr/>
      </xdr:nvGrpSpPr>
      <xdr:grpSpPr>
        <a:xfrm>
          <a:off x="7251693" y="21166"/>
          <a:ext cx="1905000" cy="1247774"/>
          <a:chOff x="0" y="0"/>
          <a:chExt cx="6132696" cy="2664000"/>
        </a:xfrm>
      </xdr:grpSpPr>
      <xdr:pic>
        <xdr:nvPicPr>
          <xdr:cNvPr id="3" name="Imagen 2"/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223309</xdr:colOff>
      <xdr:row>0</xdr:row>
      <xdr:rowOff>117475</xdr:rowOff>
    </xdr:from>
    <xdr:to>
      <xdr:col>2</xdr:col>
      <xdr:colOff>428625</xdr:colOff>
      <xdr:row>7</xdr:row>
      <xdr:rowOff>38722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A773AFE-B5D4-4D5D-85C2-B04615FE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34" y="117475"/>
          <a:ext cx="862541" cy="1054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5</xdr:col>
      <xdr:colOff>561975</xdr:colOff>
      <xdr:row>7</xdr:row>
      <xdr:rowOff>9525</xdr:rowOff>
    </xdr:to>
    <xdr:grpSp>
      <xdr:nvGrpSpPr>
        <xdr:cNvPr id="2" name="Grupo 1"/>
        <xdr:cNvGrpSpPr/>
      </xdr:nvGrpSpPr>
      <xdr:grpSpPr>
        <a:xfrm>
          <a:off x="6086475" y="0"/>
          <a:ext cx="1781175" cy="1190625"/>
          <a:chOff x="0" y="0"/>
          <a:chExt cx="6132696" cy="2664000"/>
        </a:xfrm>
      </xdr:grpSpPr>
      <xdr:pic>
        <xdr:nvPicPr>
          <xdr:cNvPr id="3" name="Imagen 2"/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390526</xdr:colOff>
      <xdr:row>0</xdr:row>
      <xdr:rowOff>114301</xdr:rowOff>
    </xdr:from>
    <xdr:to>
      <xdr:col>1</xdr:col>
      <xdr:colOff>628650</xdr:colOff>
      <xdr:row>7</xdr:row>
      <xdr:rowOff>39947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A773AFE-B5D4-4D5D-85C2-B04615FE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114301"/>
          <a:ext cx="990599" cy="1106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ravivianatorresvergara\Documents\Datos%20de%20usuario%20de%20Microsoft\Office%202011%20AutoRecovery\RESUM9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ONCAL%2010\PRESUPUESTO\RECIBIDA\PRESUPUESTO\An&#225;lisis%20de%20precios%20unitarios\Datos%20b&#225;s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838\nuevos%20tdr\01_TRABAJO\IDU_202\PRESUPUESTOS\ABRIL_18\Ppto%20de%20Obra%20INARE-IDU-202-05%20-%20Tramo%20Cra-15-19%20-Separador-%20v.16-04-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auro\datos\Trab\Codensa-RSA\Densidades%20de%20carga\Cargabilidad%20econ&#243;mica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UEL%20RICARDO%20GOMEZ\I.D.U\KM%205%20V&#237;a%20la%20Calera\PROCESO%20PRECONTRACUTUAL\presupuestos\Construcci&#243;n\EJEMPLOS\Copia%20de%20PRESUPUESTO%20PUENTE%20TRANSVERSAL%2045%20-%20V.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f\C.701%20DISE&#209;OS%20IDU%20GRUPO%20G\09%20Productos%20de%20la%20Consultor&#237;a\701_SIN_ANALISIS_PRECIOS_UNITARIOS%20en%20proceso\APU_GRUPO_G-B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arden1\Mis%20documentos\MARIA%20CAROLINA\PRESUPUESTO\CONSTRUCCI&#211;N\CALI%20TUNA%20BAJA\1.%20PRESUPUESTO%20CALI%20TUNA%20BAJA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biental\trabajo%20red\Documents%20and%20Settings\Luis%20Alberto\Configuraci&#243;n%20local\Archivos%20temporales%20de%20Internet\Content.IE5\ROSF17GT\TEMP\PRECIOS%20UNITARIOS%20SANVICTORIN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critorio\PP\PP%20no%20usados\1&#186;%20de%20Mayo%20con%2049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-diego%20m\PRESUPUESTOS%20STED\Puente%20Manitas\VERSION%20FINAL\Presupuesto%20Construcci&#243;n%20Puente%20Peatonal%20Manit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%20up-diego%20m\PRESUPUESTOS%20STED\formatos\CALCULO%20DEL%20AIU%20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%20renos\AppData\Local\Temp\Temp1_TK7%20Presupuesto%20redes%20secas.zip\TK7%20Presupuesto%20redes%20secas\Secci&#243;n%207%20Tel&#233;fon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sma\761\PRODUCTOS\E&amp;D\P127\Informes\Presupuestos\P127-PO-GE-002%20V1%20EN%20PROCES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opc2421\correo\PLANOBRASIN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stodistee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JEPP/TransmiCable-S.Cristobal/Presupuesto/Ppto%20Entrega%20Factibilidad%20C.CS/210506_AIU-Indice%20Compon.%20e%20Interv.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JEPP/TransmiCable-S.Cristobal/Presupuesto/210509_Ppto%20Entrega%20Factibilidad%20C.CS/Presupuesto%20CAPEX%20CS/210508_Ppto%20Factibilidad%20SCristob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gel%202006\PROCESOS_LIC_PAV_LOC\LICITACION_PPL_4_GRUPOS\PRESUPUESTOS_26_06_06\PRESUP_DEFINITIVOS_4G\PRESUP_PRECIOS_UNIFICADOS_OK\PRESUPUESTO%205-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gel%202006\PROCESOS_LIC_PAV_LOC\LICITACION_PPL_4_GRUPOS\PRESUPUESTOS_26_06_06\PRESUP_DEFINITIVOS_4G\PRESUP_PRECIOS_UNIFICADOS_OK\PRESUPUESTO%205-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aroCar\Documents\PERSONAL%20MACAROCAR\PPTO%20PRELIMINAR%20PPL\APU%20VOL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carden1\Configuraci&#243;n%20local\Archivos%20temporales%20de%20Internet\OLK27\DOCUME~1\CWRANG~1\CONFIG~1\Temp\Presupuesto%20proceso%20de%20atenci&#243;n%20de%20emergencia%20Limas%20Defini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%20idu\CANTIDADES%20OBRA\comunicaciones\PTTO%20COMUNICACIONES%2014-ABR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Monsalvo%20D&#237;az\Equipo%20Anterior\Rossana\CONSULTORIA\2009\Insumos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auro\datos\1\CIRCUITOS%20CODEN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96"/>
      <sheetName val="Hoja2"/>
      <sheetName val="Hoja5"/>
      <sheetName val="DIURNO"/>
      <sheetName val="Hoja1"/>
      <sheetName val="Proveedores"/>
      <sheetName val="RANGOS DE CONTRA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5094-2003"/>
      <sheetName val="resumen"/>
      <sheetName val="AIU"/>
      <sheetName val="9.4"/>
      <sheetName val="Versión_Final_Telecomun"/>
      <sheetName val="Versión_Final_EAAB"/>
      <sheetName val="Versión_Final_IDU"/>
      <sheetName val="Mano_de_Obra"/>
      <sheetName val="Presupuestos_Daños_IDU"/>
      <sheetName val="9_4"/>
      <sheetName val="Versión_Final_Telecomun1"/>
      <sheetName val="Versión_Final_EAAB1"/>
      <sheetName val="Versión_Final_IDU1"/>
      <sheetName val="Mano_de_Obra1"/>
      <sheetName val="Presupuestos_Daños_IDU1"/>
      <sheetName val="9_41"/>
      <sheetName val="Insum"/>
      <sheetName val="REPLANTE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>
        <row r="2">
          <cell r="C2" t="str">
            <v>AJ21 - ICATA</v>
          </cell>
        </row>
        <row r="3">
          <cell r="C3" t="str">
            <v>AJ22 - BARRANCAS</v>
          </cell>
        </row>
        <row r="4">
          <cell r="C4" t="str">
            <v>AJ23 - CANADA</v>
          </cell>
        </row>
        <row r="5">
          <cell r="C5" t="str">
            <v>AJ24 - LOS_CERROS</v>
          </cell>
        </row>
        <row r="6">
          <cell r="C6" t="str">
            <v>AJ25 - CEDRAL</v>
          </cell>
        </row>
        <row r="7">
          <cell r="C7" t="str">
            <v>AJ26 - GOLF</v>
          </cell>
        </row>
        <row r="8">
          <cell r="C8" t="str">
            <v>AJ27 - CONVENTOS</v>
          </cell>
        </row>
        <row r="9">
          <cell r="C9" t="str">
            <v>AJ28 - MILAN</v>
          </cell>
        </row>
        <row r="10">
          <cell r="C10" t="str">
            <v>AJ29 - BABILONIA</v>
          </cell>
        </row>
        <row r="11">
          <cell r="C11" t="str">
            <v>AJ2A - ALAMEDA</v>
          </cell>
        </row>
        <row r="12">
          <cell r="C12" t="str">
            <v>AJ2B - MARIELA</v>
          </cell>
        </row>
        <row r="13">
          <cell r="C13" t="str">
            <v>AJ2C - AUXILIARES</v>
          </cell>
        </row>
        <row r="14">
          <cell r="C14" t="str">
            <v>AR11D - ST_BARBARA</v>
          </cell>
        </row>
        <row r="15">
          <cell r="C15" t="str">
            <v>AR21D - EL_PLACER</v>
          </cell>
        </row>
        <row r="16">
          <cell r="C16" t="str">
            <v>AT11D - GUADUAS</v>
          </cell>
        </row>
        <row r="17">
          <cell r="C17" t="str">
            <v>AT12D - EL_TRIGO</v>
          </cell>
        </row>
        <row r="18">
          <cell r="C18" t="str">
            <v>AT14D - FCA_BALU</v>
          </cell>
        </row>
        <row r="19">
          <cell r="C19" t="str">
            <v>AU11 - C_FISCALES</v>
          </cell>
        </row>
        <row r="20">
          <cell r="C20" t="str">
            <v>AU12 - CALLEJA</v>
          </cell>
        </row>
        <row r="21">
          <cell r="C21" t="str">
            <v>AU13 - UNICENTRO</v>
          </cell>
        </row>
        <row r="22">
          <cell r="C22" t="str">
            <v>AU14 - ATABAN_ETB</v>
          </cell>
        </row>
        <row r="23">
          <cell r="C23" t="str">
            <v>AU15 - VILLAS</v>
          </cell>
        </row>
        <row r="24">
          <cell r="C24" t="str">
            <v>AU16 - LA_ROTONDA</v>
          </cell>
        </row>
        <row r="25">
          <cell r="C25" t="str">
            <v>AU17 - CAMPESTRE</v>
          </cell>
        </row>
        <row r="26">
          <cell r="C26" t="str">
            <v>AU18 - SAUSALITO</v>
          </cell>
        </row>
        <row r="27">
          <cell r="C27" t="str">
            <v>AU21 - CARABINERO</v>
          </cell>
        </row>
        <row r="28">
          <cell r="C28" t="str">
            <v>AU22 - MALIBU</v>
          </cell>
        </row>
        <row r="29">
          <cell r="C29" t="str">
            <v>AU23 - ACACIAS</v>
          </cell>
        </row>
        <row r="30">
          <cell r="C30" t="str">
            <v>AU24 - BRITALIA</v>
          </cell>
        </row>
        <row r="31">
          <cell r="C31" t="str">
            <v>AU25 - TRANSV_30</v>
          </cell>
        </row>
        <row r="32">
          <cell r="C32" t="str">
            <v>AU26 - ALHAMBRA</v>
          </cell>
        </row>
        <row r="33">
          <cell r="C33" t="str">
            <v>AU27 - JARDINES</v>
          </cell>
        </row>
        <row r="34">
          <cell r="C34" t="str">
            <v>AU31 - CENTRALETB</v>
          </cell>
        </row>
        <row r="35">
          <cell r="C35" t="str">
            <v>AU32 - LISBOA</v>
          </cell>
        </row>
        <row r="36">
          <cell r="C36" t="str">
            <v>AU33 - ED_TECNICO</v>
          </cell>
        </row>
        <row r="37">
          <cell r="C37" t="str">
            <v>AU34 - VOZ_VICTOR</v>
          </cell>
        </row>
        <row r="38">
          <cell r="C38" t="str">
            <v>AU35 - CARULLA</v>
          </cell>
        </row>
        <row r="39">
          <cell r="C39" t="str">
            <v>AU36 - SPRING</v>
          </cell>
        </row>
        <row r="40">
          <cell r="C40" t="str">
            <v>AU37 - STA_COLOMA</v>
          </cell>
        </row>
        <row r="41">
          <cell r="C41" t="str">
            <v>BA11R - ECOPETROL</v>
          </cell>
        </row>
        <row r="42">
          <cell r="C42" t="str">
            <v>BA21R - BOGOTA</v>
          </cell>
        </row>
        <row r="43">
          <cell r="C43" t="str">
            <v>BA22R - HONDURAS</v>
          </cell>
        </row>
        <row r="44">
          <cell r="C44" t="str">
            <v>BA23R - FACA</v>
          </cell>
        </row>
        <row r="45">
          <cell r="C45" t="str">
            <v>BA24R - MONDONEDO</v>
          </cell>
        </row>
        <row r="46">
          <cell r="C46" t="str">
            <v>BL11 - SAN_MARCOS</v>
          </cell>
        </row>
        <row r="47">
          <cell r="C47" t="str">
            <v>BL12 - AUMEDELLIN</v>
          </cell>
        </row>
        <row r="48">
          <cell r="C48" t="str">
            <v>BL13 - AVREGIONAL</v>
          </cell>
        </row>
        <row r="49">
          <cell r="C49" t="str">
            <v>BL14 - MUELLE</v>
          </cell>
        </row>
        <row r="50">
          <cell r="C50" t="str">
            <v>BL15 - CORTIJO</v>
          </cell>
        </row>
        <row r="51">
          <cell r="C51" t="str">
            <v>BL16 - SIBERIA</v>
          </cell>
        </row>
        <row r="52">
          <cell r="C52" t="str">
            <v>BL17 - MADRIGAL</v>
          </cell>
        </row>
        <row r="53">
          <cell r="C53" t="str">
            <v>BL18 - SALITRAL</v>
          </cell>
        </row>
        <row r="54">
          <cell r="C54" t="str">
            <v>BL21 - TV_CABLE</v>
          </cell>
        </row>
        <row r="55">
          <cell r="C55" t="str">
            <v>BL22 - FLORENCIA</v>
          </cell>
        </row>
        <row r="56">
          <cell r="C56" t="str">
            <v>BL23 - ZARZAMORA</v>
          </cell>
        </row>
        <row r="57">
          <cell r="C57" t="str">
            <v>BL24 - CEREZOS</v>
          </cell>
        </row>
        <row r="58">
          <cell r="C58" t="str">
            <v>BL25 - ESPANOLA</v>
          </cell>
        </row>
        <row r="59">
          <cell r="C59" t="str">
            <v>BL26 - GARCES_NAV</v>
          </cell>
        </row>
        <row r="60">
          <cell r="C60" t="str">
            <v>BL27 - LA_PERLA</v>
          </cell>
        </row>
        <row r="61">
          <cell r="C61" t="str">
            <v>BL28 - BACHUE</v>
          </cell>
        </row>
        <row r="62">
          <cell r="C62" t="str">
            <v>BL31 - QUIRIGUA</v>
          </cell>
        </row>
        <row r="63">
          <cell r="C63" t="str">
            <v>BL32 - EL_CEDRO</v>
          </cell>
        </row>
        <row r="64">
          <cell r="C64" t="str">
            <v>BL33 - VILLA_LUZ</v>
          </cell>
        </row>
        <row r="65">
          <cell r="C65" t="str">
            <v>BL34 - RONDEROETB</v>
          </cell>
        </row>
        <row r="66">
          <cell r="C66" t="str">
            <v>BL35 - STA_ROSITA</v>
          </cell>
        </row>
        <row r="67">
          <cell r="C67" t="str">
            <v>BL36 - BOCHICAIII</v>
          </cell>
        </row>
        <row r="68">
          <cell r="C68" t="str">
            <v>BL37 - AFIDRO</v>
          </cell>
        </row>
        <row r="69">
          <cell r="C69" t="str">
            <v>BL38 - ENGATIVA</v>
          </cell>
        </row>
        <row r="70">
          <cell r="C70" t="str">
            <v>BO11 - VL_SAUCES</v>
          </cell>
        </row>
        <row r="71">
          <cell r="C71" t="str">
            <v>BO11R - COLMOTORES</v>
          </cell>
        </row>
        <row r="72">
          <cell r="C72" t="str">
            <v>BO12 - MADELENA</v>
          </cell>
        </row>
        <row r="73">
          <cell r="C73" t="str">
            <v>BO12R - UNILUZ</v>
          </cell>
        </row>
        <row r="74">
          <cell r="C74" t="str">
            <v>BO13 - HILANDERIA</v>
          </cell>
        </row>
        <row r="75">
          <cell r="C75" t="str">
            <v>BO13R - CARBOQUIMI</v>
          </cell>
        </row>
        <row r="76">
          <cell r="C76" t="str">
            <v>BO14 - CASAGRANDE</v>
          </cell>
        </row>
        <row r="77">
          <cell r="C77" t="str">
            <v>BO15 - MAKROGLAXO</v>
          </cell>
        </row>
        <row r="78">
          <cell r="C78" t="str">
            <v>BO16 - OLARTE</v>
          </cell>
        </row>
        <row r="79">
          <cell r="C79" t="str">
            <v>BO17 - ISLA_SOL</v>
          </cell>
        </row>
        <row r="80">
          <cell r="C80" t="str">
            <v>BO18 - FERROTEC</v>
          </cell>
        </row>
        <row r="81">
          <cell r="C81" t="str">
            <v>BO21 - NUEVO_ROMA</v>
          </cell>
        </row>
        <row r="82">
          <cell r="C82" t="str">
            <v>BO22 - LLOREDA</v>
          </cell>
        </row>
        <row r="83">
          <cell r="C83" t="str">
            <v>BO23 - CORLUZ</v>
          </cell>
        </row>
        <row r="84">
          <cell r="C84" t="str">
            <v>BO24 - VL_ANITA</v>
          </cell>
        </row>
        <row r="85">
          <cell r="C85" t="str">
            <v>BO25 - PAVCO</v>
          </cell>
        </row>
        <row r="86">
          <cell r="C86" t="str">
            <v>BO26 - ALEJANDRA</v>
          </cell>
        </row>
        <row r="87">
          <cell r="C87" t="str">
            <v>BO27 - SIE_MORENA</v>
          </cell>
        </row>
        <row r="88">
          <cell r="C88" t="str">
            <v>BO28 - BOITA</v>
          </cell>
        </row>
        <row r="89">
          <cell r="C89" t="str">
            <v>BO31 - VILLA_RIO</v>
          </cell>
        </row>
        <row r="90">
          <cell r="C90" t="str">
            <v>BO32 - ESTACION</v>
          </cell>
        </row>
        <row r="91">
          <cell r="C91" t="str">
            <v>BO33 - APOGEO</v>
          </cell>
        </row>
        <row r="92">
          <cell r="C92" t="str">
            <v>BO34 - TIMIZA</v>
          </cell>
        </row>
        <row r="93">
          <cell r="C93" t="str">
            <v>BO35 - PERDOMO</v>
          </cell>
        </row>
        <row r="94">
          <cell r="C94" t="str">
            <v>BO36 - CASA_BLANC</v>
          </cell>
        </row>
        <row r="95">
          <cell r="C95" t="str">
            <v>BO37 - CARIMA_ETB</v>
          </cell>
        </row>
        <row r="96">
          <cell r="C96" t="str">
            <v>BO38 - GALICIA</v>
          </cell>
        </row>
        <row r="97">
          <cell r="C97" t="str">
            <v>CB12D - CRUCERO</v>
          </cell>
        </row>
        <row r="98">
          <cell r="C98" t="str">
            <v>CB13D - LA_RAMADA</v>
          </cell>
        </row>
        <row r="99">
          <cell r="C99" t="str">
            <v>CC11 - CHAPINERO</v>
          </cell>
        </row>
        <row r="100">
          <cell r="C100" t="str">
            <v>CC12 - MARLY</v>
          </cell>
        </row>
        <row r="101">
          <cell r="C101" t="str">
            <v>CC13 - PALERMO</v>
          </cell>
        </row>
        <row r="102">
          <cell r="C102" t="str">
            <v>CC14 - ALTO_CABLE</v>
          </cell>
        </row>
        <row r="103">
          <cell r="C103" t="str">
            <v>CC15 - BC_CC_A</v>
          </cell>
        </row>
        <row r="104">
          <cell r="C104" t="str">
            <v>CC16 - AV_CARACAS</v>
          </cell>
        </row>
        <row r="105">
          <cell r="C105" t="str">
            <v>CC17 - LA_SALLE</v>
          </cell>
        </row>
        <row r="106">
          <cell r="C106" t="str">
            <v>CC18 - CATALUNA</v>
          </cell>
        </row>
        <row r="107">
          <cell r="C107" t="str">
            <v>CC21 - SAN_MARTIN</v>
          </cell>
        </row>
        <row r="108">
          <cell r="C108" t="str">
            <v>CC22 - BC_CC_B</v>
          </cell>
        </row>
        <row r="109">
          <cell r="C109" t="str">
            <v>CC23 - MILITAR</v>
          </cell>
        </row>
        <row r="110">
          <cell r="C110" t="str">
            <v>CC24 - ROSALES</v>
          </cell>
        </row>
        <row r="111">
          <cell r="C111" t="str">
            <v>CC26 - URB_PARDO</v>
          </cell>
        </row>
        <row r="112">
          <cell r="C112" t="str">
            <v>CC27 - ST_DOMINGO</v>
          </cell>
        </row>
        <row r="113">
          <cell r="C113" t="str">
            <v>CC28 - CARRERA_7</v>
          </cell>
        </row>
        <row r="114">
          <cell r="C114" t="str">
            <v>CC29 - CIRCUNVALA</v>
          </cell>
        </row>
        <row r="115">
          <cell r="C115" t="str">
            <v>CC2A - PARQUE_NAL</v>
          </cell>
        </row>
        <row r="116">
          <cell r="C116" t="str">
            <v>CC2B - Libre</v>
          </cell>
        </row>
        <row r="117">
          <cell r="C117" t="str">
            <v>CC2C - Libre</v>
          </cell>
        </row>
        <row r="118">
          <cell r="C118" t="str">
            <v>CE11 - COVICAL</v>
          </cell>
        </row>
        <row r="119">
          <cell r="C119" t="str">
            <v>CE12 - FRAYLEJONA</v>
          </cell>
        </row>
        <row r="120">
          <cell r="C120" t="str">
            <v>CE21 - MUNDO_NVO</v>
          </cell>
        </row>
        <row r="121">
          <cell r="C121" t="str">
            <v>CF11D - EL_TEJAR</v>
          </cell>
        </row>
        <row r="122">
          <cell r="C122" t="str">
            <v>CF12D - ALBANIA</v>
          </cell>
        </row>
        <row r="123">
          <cell r="C123" t="str">
            <v>CF13D - SISGA</v>
          </cell>
        </row>
        <row r="124">
          <cell r="C124" t="str">
            <v>CH14 - PJ_CHUZACA</v>
          </cell>
        </row>
        <row r="125">
          <cell r="C125" t="str">
            <v>CH21 - SOACHA</v>
          </cell>
        </row>
        <row r="126">
          <cell r="C126" t="str">
            <v>CH22 - CANOAS</v>
          </cell>
        </row>
        <row r="127">
          <cell r="C127" t="str">
            <v>CJ11 - RIO_FRIO</v>
          </cell>
        </row>
        <row r="128">
          <cell r="C128" t="str">
            <v>CJ12 - CANELON</v>
          </cell>
        </row>
        <row r="129">
          <cell r="C129" t="str">
            <v>CJ21 - CHUNUGUA</v>
          </cell>
        </row>
        <row r="130">
          <cell r="C130" t="str">
            <v>CJ22 - COLOMBIA</v>
          </cell>
        </row>
        <row r="131">
          <cell r="C131" t="str">
            <v>CK11 - PESQUERO</v>
          </cell>
        </row>
        <row r="132">
          <cell r="C132" t="str">
            <v>CK12 - SOLDADOS</v>
          </cell>
        </row>
        <row r="133">
          <cell r="C133" t="str">
            <v>CK13 - BONIFACIO</v>
          </cell>
        </row>
        <row r="134">
          <cell r="C134" t="str">
            <v>CK14 - EL_BOSCAN</v>
          </cell>
        </row>
        <row r="135">
          <cell r="C135" t="str">
            <v>CK15 - BRISAS</v>
          </cell>
        </row>
        <row r="136">
          <cell r="C136" t="str">
            <v>CK16 - BOSALINDA</v>
          </cell>
        </row>
        <row r="137">
          <cell r="C137" t="str">
            <v>CK17 - IRIARTE</v>
          </cell>
        </row>
        <row r="138">
          <cell r="C138" t="str">
            <v>CK18 - ARBOLETE</v>
          </cell>
        </row>
        <row r="139">
          <cell r="C139" t="str">
            <v>CK1A - ANHELO</v>
          </cell>
        </row>
        <row r="140">
          <cell r="C140" t="str">
            <v>CK1B - POTRERITOS</v>
          </cell>
        </row>
        <row r="141">
          <cell r="C141" t="str">
            <v>CK1C - METROVIVIE</v>
          </cell>
        </row>
        <row r="142">
          <cell r="C142" t="str">
            <v>CL11R - POBLADO</v>
          </cell>
        </row>
        <row r="143">
          <cell r="C143" t="str">
            <v>CL12R - SANTA_ROSA</v>
          </cell>
        </row>
        <row r="144">
          <cell r="C144" t="str">
            <v>CL13R - Libre</v>
          </cell>
        </row>
        <row r="145">
          <cell r="C145" t="str">
            <v>CL14R - EL_RODEO</v>
          </cell>
        </row>
        <row r="146">
          <cell r="C146" t="str">
            <v>CN11 - AVIANCA</v>
          </cell>
        </row>
        <row r="147">
          <cell r="C147" t="str">
            <v>CN12 - MULTIFAMI</v>
          </cell>
        </row>
        <row r="148">
          <cell r="C148" t="str">
            <v>CN13 - EXTERNADO</v>
          </cell>
        </row>
        <row r="149">
          <cell r="C149" t="str">
            <v>CN14 - SN_LORENZO</v>
          </cell>
        </row>
        <row r="150">
          <cell r="C150" t="str">
            <v>CN15 - GERMANIA</v>
          </cell>
        </row>
        <row r="151">
          <cell r="C151" t="str">
            <v>CN16 - CASAMONEDA</v>
          </cell>
        </row>
        <row r="152">
          <cell r="C152" t="str">
            <v>CN17 - PALACIOETB</v>
          </cell>
        </row>
        <row r="153">
          <cell r="C153" t="str">
            <v>CN21 - TIA</v>
          </cell>
        </row>
        <row r="154">
          <cell r="C154" t="str">
            <v>CN22 - RES_PARQUE</v>
          </cell>
        </row>
        <row r="155">
          <cell r="C155" t="str">
            <v>CN23 - RICHARD</v>
          </cell>
        </row>
        <row r="156">
          <cell r="C156" t="str">
            <v>CN24 - FENICIA</v>
          </cell>
        </row>
        <row r="157">
          <cell r="C157" t="str">
            <v>CN25 - BC_CN</v>
          </cell>
        </row>
        <row r="158">
          <cell r="C158" t="str">
            <v>CN26 - MURILLO_T</v>
          </cell>
        </row>
        <row r="159">
          <cell r="C159" t="str">
            <v>CN27 - GUADALUPE</v>
          </cell>
        </row>
        <row r="160">
          <cell r="C160" t="str">
            <v>CN28 - BCO_REPUBL</v>
          </cell>
        </row>
        <row r="161">
          <cell r="C161" t="str">
            <v>CO11 - LOCAL_CO11</v>
          </cell>
        </row>
        <row r="162">
          <cell r="C162" t="str">
            <v>CO11R - MESAAUXISA</v>
          </cell>
        </row>
        <row r="163">
          <cell r="C163" t="str">
            <v>CO12 - CASINO</v>
          </cell>
        </row>
        <row r="164">
          <cell r="C164" t="str">
            <v>CO13 - VALVULAS</v>
          </cell>
        </row>
        <row r="165">
          <cell r="C165" t="str">
            <v>CO13R - ESPERANZA</v>
          </cell>
        </row>
        <row r="166">
          <cell r="C166" t="str">
            <v>COEPR - COLPARAISO</v>
          </cell>
        </row>
        <row r="167">
          <cell r="C167" t="str">
            <v>COLGR - COLGUAMES</v>
          </cell>
        </row>
        <row r="168">
          <cell r="C168" t="str">
            <v>COS1R - COLSAL1LAG</v>
          </cell>
        </row>
        <row r="169">
          <cell r="C169" t="str">
            <v>CP11 - Libre</v>
          </cell>
        </row>
        <row r="170">
          <cell r="C170" t="str">
            <v>CP12 - CIU_JARDIN</v>
          </cell>
        </row>
        <row r="171">
          <cell r="C171" t="str">
            <v>CP13 - GUARDIA_PR</v>
          </cell>
        </row>
        <row r="172">
          <cell r="C172" t="str">
            <v>CP14 - HORTUA</v>
          </cell>
        </row>
        <row r="173">
          <cell r="C173" t="str">
            <v>CP21 - QUINTA_ETB</v>
          </cell>
        </row>
        <row r="174">
          <cell r="C174" t="str">
            <v>CP22 - LUNA_PARK</v>
          </cell>
        </row>
        <row r="175">
          <cell r="C175" t="str">
            <v>CP23 - IMPRE_NAL</v>
          </cell>
        </row>
        <row r="176">
          <cell r="C176" t="str">
            <v>CP24 - SANTA_ANA</v>
          </cell>
        </row>
        <row r="177">
          <cell r="C177" t="str">
            <v>CP31 - CRISTOBAL</v>
          </cell>
        </row>
        <row r="178">
          <cell r="C178" t="str">
            <v>CP32 - CALLE_2</v>
          </cell>
        </row>
        <row r="179">
          <cell r="C179" t="str">
            <v>CP33 - CRTA_SUR</v>
          </cell>
        </row>
        <row r="180">
          <cell r="C180" t="str">
            <v>CP34 - SEVILLA</v>
          </cell>
        </row>
        <row r="181">
          <cell r="C181" t="str">
            <v>CP41 - MISERICORD</v>
          </cell>
        </row>
        <row r="182">
          <cell r="C182" t="str">
            <v>CP42 - TUBOS_MORE</v>
          </cell>
        </row>
        <row r="183">
          <cell r="C183" t="str">
            <v>CP43 - BALCANES</v>
          </cell>
        </row>
        <row r="184">
          <cell r="C184" t="str">
            <v>CP44 - EDUARDO_ST</v>
          </cell>
        </row>
        <row r="185">
          <cell r="C185" t="str">
            <v>CQ11D - LOCAL_CQ11</v>
          </cell>
        </row>
        <row r="186">
          <cell r="C186" t="str">
            <v>CQ11R - Chingaza</v>
          </cell>
        </row>
        <row r="187">
          <cell r="C187" t="str">
            <v>CQ12D - Caqueza</v>
          </cell>
        </row>
        <row r="188">
          <cell r="C188" t="str">
            <v>CQ13D - Ubaque</v>
          </cell>
        </row>
        <row r="189">
          <cell r="C189" t="str">
            <v>CR11 - PERSEVERAN</v>
          </cell>
        </row>
        <row r="190">
          <cell r="C190" t="str">
            <v>CR12 - CTR_CONVEN</v>
          </cell>
        </row>
        <row r="191">
          <cell r="C191" t="str">
            <v>CR13 - PLANETARIO</v>
          </cell>
        </row>
        <row r="192">
          <cell r="C192" t="str">
            <v>CR14 - COLGAS</v>
          </cell>
        </row>
        <row r="193">
          <cell r="C193" t="str">
            <v>CR15 - ORQUIDEA_R</v>
          </cell>
        </row>
        <row r="194">
          <cell r="C194" t="str">
            <v>CR16 - URANO</v>
          </cell>
        </row>
        <row r="195">
          <cell r="C195" t="str">
            <v>CR21 - COLSUBSIDI</v>
          </cell>
        </row>
        <row r="196">
          <cell r="C196" t="str">
            <v>CR22 - MAGDALENA</v>
          </cell>
        </row>
        <row r="197">
          <cell r="C197" t="str">
            <v>CR23 - HILTON</v>
          </cell>
        </row>
        <row r="198">
          <cell r="C198" t="str">
            <v>CR24 - EDI_BACHUE</v>
          </cell>
        </row>
        <row r="199">
          <cell r="C199" t="str">
            <v>CR25 - TELECOM</v>
          </cell>
        </row>
        <row r="200">
          <cell r="C200" t="str">
            <v>CR26 - PC_BAVARIA</v>
          </cell>
        </row>
        <row r="201">
          <cell r="C201" t="str">
            <v>CS11 - SAN_LUIS</v>
          </cell>
        </row>
        <row r="202">
          <cell r="C202" t="str">
            <v>CS12 - T_CASTILLO</v>
          </cell>
        </row>
        <row r="203">
          <cell r="C203" t="str">
            <v>CS13 - TROLLEY</v>
          </cell>
        </row>
        <row r="204">
          <cell r="C204" t="str">
            <v>CS14 - LOURDES</v>
          </cell>
        </row>
        <row r="205">
          <cell r="C205" t="str">
            <v>CS15 - CARRERA_10</v>
          </cell>
        </row>
        <row r="206">
          <cell r="C206" t="str">
            <v>CS16 - RAFA_URIBE</v>
          </cell>
        </row>
        <row r="207">
          <cell r="C207" t="str">
            <v>CS17 - ALADINO_BC</v>
          </cell>
        </row>
        <row r="208">
          <cell r="C208" t="str">
            <v>CS18 - GRANAHORRA</v>
          </cell>
        </row>
        <row r="209">
          <cell r="C209" t="str">
            <v>CS19 - Libre</v>
          </cell>
        </row>
        <row r="210">
          <cell r="C210" t="str">
            <v>CS21 - G_FEMENINO</v>
          </cell>
        </row>
        <row r="211">
          <cell r="C211" t="str">
            <v>CS22 - PEDAGOGICA</v>
          </cell>
        </row>
        <row r="212">
          <cell r="C212" t="str">
            <v>CS23 - ROYALPLAZA</v>
          </cell>
        </row>
        <row r="213">
          <cell r="C213" t="str">
            <v>CS24 - CHICO</v>
          </cell>
        </row>
        <row r="214">
          <cell r="C214" t="str">
            <v>CS25 - TRANVIA</v>
          </cell>
        </row>
        <row r="215">
          <cell r="C215" t="str">
            <v>CS26 - STA_TERESA</v>
          </cell>
        </row>
        <row r="216">
          <cell r="C216" t="str">
            <v>CS27 - ROSARIO</v>
          </cell>
        </row>
        <row r="217">
          <cell r="C217" t="str">
            <v>CS28 - SEARS</v>
          </cell>
        </row>
        <row r="218">
          <cell r="C218" t="str">
            <v>CT11 - CALLE_90</v>
          </cell>
        </row>
        <row r="219">
          <cell r="C219" t="str">
            <v>CT12 - LA_CABRERA</v>
          </cell>
        </row>
        <row r="220">
          <cell r="C220" t="str">
            <v>CT13 - AVENIDA_38</v>
          </cell>
        </row>
        <row r="221">
          <cell r="C221" t="str">
            <v>CT14 - PASADENA</v>
          </cell>
        </row>
        <row r="222">
          <cell r="C222" t="str">
            <v>CT15 - CENTRO_93</v>
          </cell>
        </row>
        <row r="223">
          <cell r="C223" t="str">
            <v>CT16 - AN_COUNTRY</v>
          </cell>
        </row>
        <row r="224">
          <cell r="C224" t="str">
            <v>CT17 - BARRAQUER</v>
          </cell>
        </row>
        <row r="225">
          <cell r="C225" t="str">
            <v>CT21 - ENTRE_RIOS</v>
          </cell>
        </row>
        <row r="226">
          <cell r="C226" t="str">
            <v>CT22 - ALCAZARES</v>
          </cell>
        </row>
        <row r="227">
          <cell r="C227" t="str">
            <v>CT23 - 7_AGOSTO</v>
          </cell>
        </row>
        <row r="228">
          <cell r="C228" t="str">
            <v>CT24 - AVENIDA_85</v>
          </cell>
        </row>
        <row r="229">
          <cell r="C229" t="str">
            <v>CT25 - POLO_CLUB</v>
          </cell>
        </row>
        <row r="230">
          <cell r="C230" t="str">
            <v>CT26 - NOGAL</v>
          </cell>
        </row>
        <row r="231">
          <cell r="C231" t="str">
            <v>CT27 - STA_PAULA</v>
          </cell>
        </row>
        <row r="232">
          <cell r="C232" t="str">
            <v>CT31 - STA_SOFIA</v>
          </cell>
        </row>
        <row r="233">
          <cell r="C233" t="str">
            <v>CT32 - GAITAN</v>
          </cell>
        </row>
        <row r="234">
          <cell r="C234" t="str">
            <v>CT33 - ANDINO_ETB</v>
          </cell>
        </row>
        <row r="235">
          <cell r="C235" t="str">
            <v>CT34 - MUSEOCHICO</v>
          </cell>
        </row>
        <row r="236">
          <cell r="C236" t="str">
            <v>CT35 - RIONEGRO</v>
          </cell>
        </row>
        <row r="237">
          <cell r="C237" t="str">
            <v>CT36 - RETIRO</v>
          </cell>
        </row>
        <row r="238">
          <cell r="C238" t="str">
            <v>CT37 - EL_LAGO</v>
          </cell>
        </row>
        <row r="239">
          <cell r="C239" t="str">
            <v>CU11 - CL_45_ETB</v>
          </cell>
        </row>
        <row r="240">
          <cell r="C240" t="str">
            <v>CU12 - TELEVISORA</v>
          </cell>
        </row>
        <row r="241">
          <cell r="C241" t="str">
            <v>CU13 - ESPACIO</v>
          </cell>
        </row>
        <row r="242">
          <cell r="C242" t="str">
            <v>CU14 - CAMPIN</v>
          </cell>
        </row>
        <row r="243">
          <cell r="C243" t="str">
            <v>CU15 - RECUERDO</v>
          </cell>
        </row>
        <row r="244">
          <cell r="C244" t="str">
            <v>CU16 - EXPOSICION</v>
          </cell>
        </row>
        <row r="245">
          <cell r="C245" t="str">
            <v>CU17 - U_NACIONAL</v>
          </cell>
        </row>
        <row r="246">
          <cell r="C246" t="str">
            <v>CU18 - TEJADA</v>
          </cell>
        </row>
        <row r="247">
          <cell r="C247" t="str">
            <v>CU19 - ANDINA</v>
          </cell>
        </row>
        <row r="248">
          <cell r="C248" t="str">
            <v>CU1A - Libre</v>
          </cell>
        </row>
        <row r="249">
          <cell r="C249" t="str">
            <v>CU1B - AVENIDA_30</v>
          </cell>
        </row>
        <row r="250">
          <cell r="C250" t="str">
            <v>CX11D - CHINZAQUE</v>
          </cell>
        </row>
        <row r="251">
          <cell r="C251" t="str">
            <v>CX12D - MINA</v>
          </cell>
        </row>
        <row r="252">
          <cell r="C252" t="str">
            <v>CX13D - TARAVITA</v>
          </cell>
        </row>
        <row r="253">
          <cell r="C253" t="str">
            <v>CY11 - CERCA_PIED</v>
          </cell>
        </row>
        <row r="254">
          <cell r="C254" t="str">
            <v>CY12 - FONQUETA</v>
          </cell>
        </row>
        <row r="255">
          <cell r="C255" t="str">
            <v>CY21 - LA_LORENA</v>
          </cell>
        </row>
        <row r="256">
          <cell r="C256" t="str">
            <v>CY22 - LA_BALSA</v>
          </cell>
        </row>
        <row r="257">
          <cell r="C257" t="str">
            <v>EB11D - EL_BOSQUE</v>
          </cell>
        </row>
        <row r="258">
          <cell r="C258" t="str">
            <v>EB21D - SUBIA</v>
          </cell>
        </row>
        <row r="259">
          <cell r="C259" t="str">
            <v>EB22D - TIBACUY</v>
          </cell>
        </row>
        <row r="260">
          <cell r="C260" t="str">
            <v>EPS1R - PENAS_BLAN</v>
          </cell>
        </row>
        <row r="261">
          <cell r="C261" t="str">
            <v>ER11 - 4_ESQUINAS</v>
          </cell>
        </row>
        <row r="262">
          <cell r="C262" t="str">
            <v>ER12 - SABANETA</v>
          </cell>
        </row>
        <row r="263">
          <cell r="C263" t="str">
            <v>ER21 - CRUZ_VERDE</v>
          </cell>
        </row>
        <row r="264">
          <cell r="C264" t="str">
            <v>ER22 - LA_PINUELA</v>
          </cell>
        </row>
        <row r="265">
          <cell r="C265" t="str">
            <v>ES11 - EMCOCABLES</v>
          </cell>
        </row>
        <row r="266">
          <cell r="C266" t="str">
            <v>ES11R - PACHO</v>
          </cell>
        </row>
        <row r="267">
          <cell r="C267" t="str">
            <v>ES12 - REBANO</v>
          </cell>
        </row>
        <row r="268">
          <cell r="C268" t="str">
            <v>ES12R - COLAR</v>
          </cell>
        </row>
        <row r="269">
          <cell r="C269" t="str">
            <v>ES13 - MANAS</v>
          </cell>
        </row>
        <row r="270">
          <cell r="C270" t="str">
            <v>ES13R - VOLMO</v>
          </cell>
        </row>
        <row r="271">
          <cell r="C271" t="str">
            <v>ES14 - PORTACHUEL</v>
          </cell>
        </row>
        <row r="272">
          <cell r="C272" t="str">
            <v>ES21R - EL_POMAR</v>
          </cell>
        </row>
        <row r="273">
          <cell r="C273" t="str">
            <v>ES22R - SOL_TIBITO</v>
          </cell>
        </row>
        <row r="274">
          <cell r="C274" t="str">
            <v>ES23R - APOSENTOS</v>
          </cell>
        </row>
        <row r="275">
          <cell r="C275" t="str">
            <v>FC11D - LA_VEGA</v>
          </cell>
        </row>
        <row r="276">
          <cell r="C276" t="str">
            <v>FC12D - PERICO</v>
          </cell>
        </row>
        <row r="277">
          <cell r="C277" t="str">
            <v>FC13D - SUPATA</v>
          </cell>
        </row>
        <row r="278">
          <cell r="C278" t="str">
            <v>FO11 - SAN_FELIPE</v>
          </cell>
        </row>
        <row r="279">
          <cell r="C279" t="str">
            <v>FO11R - COLFRIGOS</v>
          </cell>
        </row>
        <row r="280">
          <cell r="C280" t="str">
            <v>FO12 - PROTELA</v>
          </cell>
        </row>
        <row r="281">
          <cell r="C281" t="str">
            <v>FO12R - LAFAYETTE</v>
          </cell>
        </row>
        <row r="282">
          <cell r="C282" t="str">
            <v>FO13 - CENTENARIO</v>
          </cell>
        </row>
        <row r="283">
          <cell r="C283" t="str">
            <v>FO13R - AERONAUTIC</v>
          </cell>
        </row>
        <row r="284">
          <cell r="C284" t="str">
            <v>FO14 - BELEN_ETB</v>
          </cell>
        </row>
        <row r="285">
          <cell r="C285" t="str">
            <v>FO15 - VERSALLES</v>
          </cell>
        </row>
        <row r="286">
          <cell r="C286" t="str">
            <v>FO16 - MORAVIA</v>
          </cell>
        </row>
        <row r="287">
          <cell r="C287" t="str">
            <v>FO17 - AVESCO</v>
          </cell>
        </row>
        <row r="288">
          <cell r="C288" t="str">
            <v>FO21 - FERROCAJA</v>
          </cell>
        </row>
        <row r="289">
          <cell r="C289" t="str">
            <v>FO21R - ZF_PRINTER</v>
          </cell>
        </row>
        <row r="290">
          <cell r="C290" t="str">
            <v>FO22 - MODELIA</v>
          </cell>
        </row>
        <row r="291">
          <cell r="C291" t="str">
            <v>FO22R - HILACOL</v>
          </cell>
        </row>
        <row r="292">
          <cell r="C292" t="str">
            <v>FO23 - VILLEMAR</v>
          </cell>
        </row>
        <row r="293">
          <cell r="C293" t="str">
            <v>FO24 - LEVAPAN</v>
          </cell>
        </row>
        <row r="294">
          <cell r="C294" t="str">
            <v>FO25 - AEROCIVIL</v>
          </cell>
        </row>
        <row r="295">
          <cell r="C295" t="str">
            <v>FO26 - EMPAQ_IND</v>
          </cell>
        </row>
        <row r="296">
          <cell r="C296" t="str">
            <v>FO27 - EL_SIGLO</v>
          </cell>
        </row>
        <row r="297">
          <cell r="C297" t="str">
            <v>FO28 - CATAM</v>
          </cell>
        </row>
        <row r="298">
          <cell r="C298" t="str">
            <v>FO31 - TARRAGONA</v>
          </cell>
        </row>
        <row r="299">
          <cell r="C299" t="str">
            <v>FO32 - EMISORAS</v>
          </cell>
        </row>
        <row r="300">
          <cell r="C300" t="str">
            <v>FO33 - LOS_MONJES</v>
          </cell>
        </row>
        <row r="301">
          <cell r="C301" t="str">
            <v>FO34 - URBIZA</v>
          </cell>
        </row>
        <row r="302">
          <cell r="C302" t="str">
            <v>FO35 - FONTIBON_C</v>
          </cell>
        </row>
        <row r="303">
          <cell r="C303" t="str">
            <v>FO36 - PINAR_LT</v>
          </cell>
        </row>
        <row r="304">
          <cell r="C304" t="str">
            <v>FU11R - LA_UNION</v>
          </cell>
        </row>
        <row r="305">
          <cell r="C305" t="str">
            <v>GA11 - EL_ROBLE</v>
          </cell>
        </row>
        <row r="306">
          <cell r="C306" t="str">
            <v>GA21 - AURORA</v>
          </cell>
        </row>
        <row r="307">
          <cell r="C307" t="str">
            <v>GA22 - SAN_JOSE</v>
          </cell>
        </row>
        <row r="308">
          <cell r="C308" t="str">
            <v>GG11 - MULTIPLAST</v>
          </cell>
        </row>
        <row r="309">
          <cell r="C309" t="str">
            <v>GG12 - MARGARITAS</v>
          </cell>
        </row>
        <row r="310">
          <cell r="C310" t="str">
            <v>GG13 - TALLERES_C</v>
          </cell>
        </row>
        <row r="311">
          <cell r="C311" t="str">
            <v>GG14 - BC_GG</v>
          </cell>
        </row>
        <row r="312">
          <cell r="C312" t="str">
            <v>GG15 - SABANA</v>
          </cell>
        </row>
        <row r="313">
          <cell r="C313" t="str">
            <v>GG16 - INDUACERO</v>
          </cell>
        </row>
        <row r="314">
          <cell r="C314" t="str">
            <v>GG17 - MODELO</v>
          </cell>
        </row>
        <row r="315">
          <cell r="C315" t="str">
            <v>GG21 - AUTOMOTRIZ</v>
          </cell>
        </row>
        <row r="316">
          <cell r="C316" t="str">
            <v>GG22 - COGRA</v>
          </cell>
        </row>
        <row r="317">
          <cell r="C317" t="str">
            <v>GG23 - OLIVETTI</v>
          </cell>
        </row>
        <row r="318">
          <cell r="C318" t="str">
            <v>GG24 - ICASA</v>
          </cell>
        </row>
        <row r="319">
          <cell r="C319" t="str">
            <v>GG25 - FISCALIA</v>
          </cell>
        </row>
        <row r="320">
          <cell r="C320" t="str">
            <v>GG26 - COCA_COLA</v>
          </cell>
        </row>
        <row r="321">
          <cell r="C321" t="str">
            <v>GG32 - MOTORCOL</v>
          </cell>
        </row>
        <row r="322">
          <cell r="C322" t="str">
            <v>GG33 - IMPREN_BCO</v>
          </cell>
        </row>
        <row r="323">
          <cell r="C323" t="str">
            <v>GG34 - LITO_COLOM</v>
          </cell>
        </row>
        <row r="324">
          <cell r="C324" t="str">
            <v>GG41 - RAYLAN</v>
          </cell>
        </row>
        <row r="325">
          <cell r="C325" t="str">
            <v>GG42 - DORIA</v>
          </cell>
        </row>
        <row r="326">
          <cell r="C326" t="str">
            <v>GG43 - Q_PAREDES</v>
          </cell>
        </row>
        <row r="327">
          <cell r="C327" t="str">
            <v>GG44 - ORTESAL</v>
          </cell>
        </row>
        <row r="328">
          <cell r="C328" t="str">
            <v>IA11 - STA_LUCIA</v>
          </cell>
        </row>
        <row r="329">
          <cell r="C329" t="str">
            <v>IA12 - CHILACOS</v>
          </cell>
        </row>
        <row r="330">
          <cell r="C330" t="str">
            <v>IA13 - SAMARIA</v>
          </cell>
        </row>
        <row r="331">
          <cell r="C331" t="str">
            <v>IN11 - CIU_LATINA</v>
          </cell>
        </row>
        <row r="332">
          <cell r="C332" t="str">
            <v>IN12 - PREFABRICA</v>
          </cell>
        </row>
        <row r="333">
          <cell r="C333" t="str">
            <v>IN13 - INDUMIL</v>
          </cell>
        </row>
        <row r="334">
          <cell r="C334" t="str">
            <v>JU11D - QUEBRADA</v>
          </cell>
        </row>
        <row r="335">
          <cell r="C335" t="str">
            <v>JU12D - ZUMBE</v>
          </cell>
        </row>
        <row r="336">
          <cell r="C336" t="str">
            <v>LA11R - STNDERCITO</v>
          </cell>
        </row>
        <row r="337">
          <cell r="C337" t="str">
            <v>LB11D - CUMACA</v>
          </cell>
        </row>
        <row r="338">
          <cell r="C338" t="str">
            <v>LB12D - PTO_BRASIL</v>
          </cell>
        </row>
        <row r="339">
          <cell r="C339" t="str">
            <v>LB13D - PUEBLO_NVO</v>
          </cell>
        </row>
        <row r="340">
          <cell r="C340" t="str">
            <v>LD11D - CERINSA</v>
          </cell>
        </row>
        <row r="341">
          <cell r="C341" t="str">
            <v>LD21D - PTE_OLGUIN</v>
          </cell>
        </row>
        <row r="342">
          <cell r="C342" t="str">
            <v>LE11D - ANATOLI</v>
          </cell>
        </row>
        <row r="343">
          <cell r="C343" t="str">
            <v>LE12D - CAMPO_STO</v>
          </cell>
        </row>
        <row r="344">
          <cell r="C344" t="str">
            <v>LE13D - SFERNANDO</v>
          </cell>
        </row>
        <row r="345">
          <cell r="C345" t="str">
            <v>LG13R - Anapoima EEC</v>
          </cell>
        </row>
        <row r="346">
          <cell r="C346" t="str">
            <v>LGEPR - GUA_PAR</v>
          </cell>
        </row>
        <row r="347">
          <cell r="C347" t="str">
            <v>LGMER - GUA_MES</v>
          </cell>
        </row>
        <row r="348">
          <cell r="C348" t="str">
            <v>LM11D - INSFOPAL</v>
          </cell>
        </row>
        <row r="349">
          <cell r="C349" t="str">
            <v>LM12D - MINIPI</v>
          </cell>
        </row>
        <row r="350">
          <cell r="C350" t="str">
            <v>LM13D - YACOPI</v>
          </cell>
        </row>
        <row r="351">
          <cell r="C351" t="str">
            <v>LM21D - LA_QUINTA</v>
          </cell>
        </row>
        <row r="352">
          <cell r="C352" t="str">
            <v>LM22D - TOPAIPI</v>
          </cell>
        </row>
        <row r="353">
          <cell r="C353" t="str">
            <v>LM23D - LA_PENA</v>
          </cell>
        </row>
        <row r="354">
          <cell r="C354" t="str">
            <v>LP11 - AV_COLON</v>
          </cell>
        </row>
        <row r="355">
          <cell r="C355" t="str">
            <v>LP11R - FIBREXA</v>
          </cell>
        </row>
        <row r="356">
          <cell r="C356" t="str">
            <v>LP12 - NAL_CHOCOL</v>
          </cell>
        </row>
        <row r="357">
          <cell r="C357" t="str">
            <v>LP12R - CIPLAS</v>
          </cell>
        </row>
        <row r="358">
          <cell r="C358" t="str">
            <v>LP13 - FADEMPA</v>
          </cell>
        </row>
        <row r="359">
          <cell r="C359" t="str">
            <v>LP13R - TELAS</v>
          </cell>
        </row>
        <row r="360">
          <cell r="C360" t="str">
            <v>LP14 - CICOLAC</v>
          </cell>
        </row>
        <row r="361">
          <cell r="C361" t="str">
            <v>LP15 - VL_ALSACIA</v>
          </cell>
        </row>
        <row r="362">
          <cell r="C362" t="str">
            <v>LP16 - TERMINAL</v>
          </cell>
        </row>
        <row r="363">
          <cell r="C363" t="str">
            <v>LP17 - TEXTILIA</v>
          </cell>
        </row>
        <row r="364">
          <cell r="C364" t="str">
            <v>LP18 - CAFE_COLON</v>
          </cell>
        </row>
        <row r="365">
          <cell r="C365" t="str">
            <v>LP21 - P_MARSELLA</v>
          </cell>
        </row>
        <row r="366">
          <cell r="C366" t="str">
            <v>LP22 - IBM</v>
          </cell>
        </row>
        <row r="367">
          <cell r="C367" t="str">
            <v>LP23 - DISCOSORBE</v>
          </cell>
        </row>
        <row r="368">
          <cell r="C368" t="str">
            <v>LP24 - LA_PRADERA</v>
          </cell>
        </row>
        <row r="369">
          <cell r="C369" t="str">
            <v>LP25 - JOHNS_BC</v>
          </cell>
        </row>
        <row r="370">
          <cell r="C370" t="str">
            <v>LP26 - ALPINA</v>
          </cell>
        </row>
        <row r="371">
          <cell r="C371" t="str">
            <v>LP27 - C_LLERAS</v>
          </cell>
        </row>
        <row r="372">
          <cell r="C372" t="str">
            <v>LP31 - GUTEMBERTO</v>
          </cell>
        </row>
        <row r="373">
          <cell r="C373" t="str">
            <v>LP32 - LEY</v>
          </cell>
        </row>
        <row r="374">
          <cell r="C374" t="str">
            <v>LP33 - IGUALDAD</v>
          </cell>
        </row>
        <row r="375">
          <cell r="C375" t="str">
            <v>LP34 - TINTALITO</v>
          </cell>
        </row>
        <row r="376">
          <cell r="C376" t="str">
            <v>LP35 - EXITO_BC</v>
          </cell>
        </row>
        <row r="377">
          <cell r="C377" t="str">
            <v>LP36 - MONTEVIDEO</v>
          </cell>
        </row>
        <row r="378">
          <cell r="C378" t="str">
            <v>LP37 - PTE_ARANDA</v>
          </cell>
        </row>
        <row r="379">
          <cell r="C379" t="str">
            <v>LU11D - SAN_JUAN</v>
          </cell>
        </row>
        <row r="380">
          <cell r="C380" t="str">
            <v>LU12D - TUNAL</v>
          </cell>
        </row>
        <row r="381">
          <cell r="C381" t="str">
            <v>LU13D - AGUILAS</v>
          </cell>
        </row>
        <row r="382">
          <cell r="C382" t="str">
            <v>LU14D - PUEBLO_VJO</v>
          </cell>
        </row>
        <row r="383">
          <cell r="C383" t="str">
            <v>LV11D - LA_VIRGEN</v>
          </cell>
        </row>
        <row r="384">
          <cell r="C384" t="str">
            <v>MB11D - JAGUA</v>
          </cell>
        </row>
        <row r="385">
          <cell r="C385" t="str">
            <v>MB14D - URBANO</v>
          </cell>
        </row>
        <row r="386">
          <cell r="C386" t="str">
            <v>MB17D - GAZANORE</v>
          </cell>
        </row>
        <row r="387">
          <cell r="C387" t="str">
            <v>ME11D - PTO_LOPEZ</v>
          </cell>
        </row>
        <row r="388">
          <cell r="C388" t="str">
            <v>ME11R - LIBERIA</v>
          </cell>
        </row>
        <row r="389">
          <cell r="C389" t="str">
            <v>ME12R - SHYN</v>
          </cell>
        </row>
        <row r="390">
          <cell r="C390" t="str">
            <v>ME21D - EL_CARMEN</v>
          </cell>
        </row>
        <row r="391">
          <cell r="C391" t="str">
            <v>ME22D - YALCONIA</v>
          </cell>
        </row>
        <row r="392">
          <cell r="C392" t="str">
            <v>ME23D - COOSAMPRA</v>
          </cell>
        </row>
        <row r="393">
          <cell r="C393" t="str">
            <v>MO11 - Libre</v>
          </cell>
        </row>
        <row r="394">
          <cell r="C394" t="str">
            <v>MO11R - HILOS</v>
          </cell>
        </row>
        <row r="395">
          <cell r="C395" t="str">
            <v>MO12 - SAN_ANDRES</v>
          </cell>
        </row>
        <row r="396">
          <cell r="C396" t="str">
            <v>MO12R - AJOVER</v>
          </cell>
        </row>
        <row r="397">
          <cell r="C397" t="str">
            <v>MO13 - MADRID</v>
          </cell>
        </row>
        <row r="398">
          <cell r="C398" t="str">
            <v>MO14 - FUNZA</v>
          </cell>
        </row>
        <row r="399">
          <cell r="C399" t="str">
            <v>MO15 - SERREZUELA</v>
          </cell>
        </row>
        <row r="400">
          <cell r="C400" t="str">
            <v>MO16 - URBANIZAC</v>
          </cell>
        </row>
        <row r="401">
          <cell r="C401" t="str">
            <v>MO17 - TIBAITATA</v>
          </cell>
        </row>
        <row r="402">
          <cell r="C402" t="str">
            <v>MO21 - PLASTIHOGA</v>
          </cell>
        </row>
        <row r="403">
          <cell r="C403" t="str">
            <v>MO22 - TORINO</v>
          </cell>
        </row>
        <row r="404">
          <cell r="C404" t="str">
            <v>MO23 - BOJACA</v>
          </cell>
        </row>
        <row r="405">
          <cell r="C405" t="str">
            <v>MO24 - FLORAMERIC</v>
          </cell>
        </row>
        <row r="406">
          <cell r="C406" t="str">
            <v>MR11 - LAGARTOS</v>
          </cell>
        </row>
        <row r="407">
          <cell r="C407" t="str">
            <v>MR12 - CALATRAVA</v>
          </cell>
        </row>
        <row r="408">
          <cell r="C408" t="str">
            <v>MR13 - PALESTINA</v>
          </cell>
        </row>
        <row r="409">
          <cell r="C409" t="str">
            <v>MR14 - MAYOLICA</v>
          </cell>
        </row>
        <row r="410">
          <cell r="C410" t="str">
            <v>MR15 - FERIAS</v>
          </cell>
        </row>
        <row r="411">
          <cell r="C411" t="str">
            <v>MR16 - PONTEVEDRA</v>
          </cell>
        </row>
        <row r="412">
          <cell r="C412" t="str">
            <v>MR17 - BONANZA</v>
          </cell>
        </row>
        <row r="413">
          <cell r="C413" t="str">
            <v>MR18 - CREAM_HELA</v>
          </cell>
        </row>
        <row r="414">
          <cell r="C414" t="str">
            <v>MR21 - C_MEZCLAS</v>
          </cell>
        </row>
        <row r="415">
          <cell r="C415" t="str">
            <v>MR22 - C_DIAMANTE</v>
          </cell>
        </row>
        <row r="416">
          <cell r="C416" t="str">
            <v>MR23 - HELENITA</v>
          </cell>
        </row>
        <row r="417">
          <cell r="C417" t="str">
            <v>MR24 - NIZA_VIII</v>
          </cell>
        </row>
        <row r="418">
          <cell r="C418" t="str">
            <v>MR25 - SP_CAFAM</v>
          </cell>
        </row>
        <row r="419">
          <cell r="C419" t="str">
            <v>MR26 - LAS_GALIAS</v>
          </cell>
        </row>
        <row r="420">
          <cell r="C420" t="str">
            <v>MR27 - ILARCO</v>
          </cell>
        </row>
        <row r="421">
          <cell r="C421" t="str">
            <v>MR28 - TABORA</v>
          </cell>
        </row>
        <row r="422">
          <cell r="C422" t="str">
            <v>MR29 - AVENIDA_68</v>
          </cell>
        </row>
        <row r="423">
          <cell r="C423" t="str">
            <v>MR2B - CORDOBA</v>
          </cell>
        </row>
        <row r="424">
          <cell r="C424" t="str">
            <v>MR2C - FLORESTA</v>
          </cell>
        </row>
        <row r="425">
          <cell r="C425" t="str">
            <v>MR31 - SOTILEZA</v>
          </cell>
        </row>
        <row r="426">
          <cell r="C426" t="str">
            <v>MR32 - LA_CLARITA</v>
          </cell>
        </row>
        <row r="427">
          <cell r="C427" t="str">
            <v>MR33 - ESTRADA</v>
          </cell>
        </row>
        <row r="428">
          <cell r="C428" t="str">
            <v>MR34 - Libre</v>
          </cell>
        </row>
        <row r="429">
          <cell r="C429" t="str">
            <v>MR35 - Libre</v>
          </cell>
        </row>
        <row r="430">
          <cell r="C430" t="str">
            <v>MR36 - URB_ANDES</v>
          </cell>
        </row>
        <row r="431">
          <cell r="C431" t="str">
            <v>MR37 - Libre</v>
          </cell>
        </row>
        <row r="432">
          <cell r="C432" t="str">
            <v>MR38 - MORISCO</v>
          </cell>
        </row>
        <row r="433">
          <cell r="C433" t="str">
            <v>MU11 - TEXMERALDA</v>
          </cell>
        </row>
        <row r="434">
          <cell r="C434" t="str">
            <v>MU11R - CRYOGA_EEC</v>
          </cell>
        </row>
        <row r="435">
          <cell r="C435" t="str">
            <v>MU12 - ICOLLAN_11</v>
          </cell>
        </row>
        <row r="436">
          <cell r="C436" t="str">
            <v>MU12R - GRANADA</v>
          </cell>
        </row>
        <row r="437">
          <cell r="C437" t="str">
            <v>MU13 - SN_NICOLAS</v>
          </cell>
        </row>
        <row r="438">
          <cell r="C438" t="str">
            <v>MU14 - CARBOGAS</v>
          </cell>
        </row>
        <row r="439">
          <cell r="C439" t="str">
            <v>MU15 - SIBATE</v>
          </cell>
        </row>
        <row r="440">
          <cell r="C440" t="str">
            <v>MU16 - ALICACHIN</v>
          </cell>
        </row>
        <row r="441">
          <cell r="C441" t="str">
            <v>MU17 - STANTON</v>
          </cell>
        </row>
        <row r="442">
          <cell r="C442" t="str">
            <v>MU18 - CHUZACA</v>
          </cell>
        </row>
        <row r="443">
          <cell r="C443" t="str">
            <v>MU21R - LIQUID_GAS</v>
          </cell>
        </row>
        <row r="444">
          <cell r="C444" t="str">
            <v>MU22R - ICOLLANTAS</v>
          </cell>
        </row>
        <row r="445">
          <cell r="C445" t="str">
            <v>MU23R - CONALVIDRI</v>
          </cell>
        </row>
        <row r="446">
          <cell r="C446" t="str">
            <v>MV11D - AGUADITA</v>
          </cell>
        </row>
        <row r="447">
          <cell r="C447" t="str">
            <v>MV12D - GUAVIO</v>
          </cell>
        </row>
        <row r="448">
          <cell r="C448" t="str">
            <v>MZ11 - ALCALA</v>
          </cell>
        </row>
        <row r="449">
          <cell r="C449" t="str">
            <v>MZ12 - SULTANA</v>
          </cell>
        </row>
        <row r="450">
          <cell r="C450" t="str">
            <v>MZ13 - AUTOP_SUR</v>
          </cell>
        </row>
        <row r="451">
          <cell r="C451" t="str">
            <v>MZ14 - VL_MAYOR</v>
          </cell>
        </row>
        <row r="452">
          <cell r="C452" t="str">
            <v>MZ15 - SEVILLANA</v>
          </cell>
        </row>
        <row r="453">
          <cell r="C453" t="str">
            <v>MZ16 - ALQUERIA</v>
          </cell>
        </row>
        <row r="454">
          <cell r="C454" t="str">
            <v>MZ17 - CIU_MONTES</v>
          </cell>
        </row>
        <row r="455">
          <cell r="C455" t="str">
            <v>MZ21 - BRAVO_PAEZ</v>
          </cell>
        </row>
        <row r="456">
          <cell r="C456" t="str">
            <v>MZ22 - LA_FRAGUA</v>
          </cell>
        </row>
        <row r="457">
          <cell r="C457" t="str">
            <v>MZ23 - LIBERTADOR</v>
          </cell>
        </row>
        <row r="458">
          <cell r="C458" t="str">
            <v>MZ24 - VL_SONIA</v>
          </cell>
        </row>
        <row r="459">
          <cell r="C459" t="str">
            <v>MZ25 - CORU¥A</v>
          </cell>
        </row>
        <row r="460">
          <cell r="C460" t="str">
            <v>MZ26 - INGLES_BC</v>
          </cell>
        </row>
        <row r="461">
          <cell r="C461" t="str">
            <v>MZ31 - AVENIDA_27</v>
          </cell>
        </row>
        <row r="462">
          <cell r="C462" t="str">
            <v>MZ32 - DELICIAS</v>
          </cell>
        </row>
        <row r="463">
          <cell r="C463" t="str">
            <v>MZ33 - VENECIA</v>
          </cell>
        </row>
        <row r="464">
          <cell r="C464" t="str">
            <v>MZ34 - SN_VICENTE</v>
          </cell>
        </row>
        <row r="465">
          <cell r="C465" t="str">
            <v>MZ35 - FATIMA</v>
          </cell>
        </row>
        <row r="466">
          <cell r="C466" t="str">
            <v>MZ36 - PL_AMERICA</v>
          </cell>
        </row>
        <row r="467">
          <cell r="C467" t="str">
            <v>NA11 - C_MILITAR</v>
          </cell>
        </row>
        <row r="468">
          <cell r="C468" t="str">
            <v>NA12 - LEONA</v>
          </cell>
        </row>
        <row r="469">
          <cell r="C469" t="str">
            <v>NA22 - AGAFANO</v>
          </cell>
        </row>
        <row r="470">
          <cell r="C470" t="str">
            <v>NC11 - SAN_MARINO</v>
          </cell>
        </row>
        <row r="471">
          <cell r="C471" t="str">
            <v>NC12 - BENILDA</v>
          </cell>
        </row>
        <row r="472">
          <cell r="C472" t="str">
            <v>NC13 - CUBIA</v>
          </cell>
        </row>
        <row r="473">
          <cell r="C473" t="str">
            <v>NC14 - ZIPACON</v>
          </cell>
        </row>
        <row r="474">
          <cell r="C474" t="str">
            <v>NM11D - CHECUA</v>
          </cell>
        </row>
        <row r="475">
          <cell r="C475" t="str">
            <v>NM12D - LA_PUERTA</v>
          </cell>
        </row>
        <row r="476">
          <cell r="C476" t="str">
            <v>NM13D - ZOCAIRE</v>
          </cell>
        </row>
        <row r="477">
          <cell r="C477" t="str">
            <v>NS11D - HACIENDA</v>
          </cell>
        </row>
        <row r="478">
          <cell r="C478" t="str">
            <v>NS12D - CIENAGAA</v>
          </cell>
        </row>
        <row r="479">
          <cell r="C479" t="str">
            <v>NY11D - SIQUIMA</v>
          </cell>
        </row>
        <row r="480">
          <cell r="C480" t="str">
            <v>NY12D - NAMAY</v>
          </cell>
        </row>
        <row r="481">
          <cell r="C481" t="str">
            <v>OT12 - PARCELAS</v>
          </cell>
        </row>
        <row r="482">
          <cell r="C482" t="str">
            <v>OT21 - LA_MOYA</v>
          </cell>
        </row>
        <row r="483">
          <cell r="C483" t="str">
            <v>OT22 - FLORES_RIO</v>
          </cell>
        </row>
        <row r="484">
          <cell r="C484" t="str">
            <v>PE11D - GUAYABAL</v>
          </cell>
        </row>
        <row r="485">
          <cell r="C485" t="str">
            <v>PE12D - PENALOZA</v>
          </cell>
        </row>
        <row r="486">
          <cell r="C486" t="str">
            <v>PE13D - GUANACAS</v>
          </cell>
        </row>
        <row r="487">
          <cell r="C487" t="str">
            <v>PO11D - CABRERA</v>
          </cell>
        </row>
        <row r="488">
          <cell r="C488" t="str">
            <v>PO21D - SBERNARDO</v>
          </cell>
        </row>
        <row r="489">
          <cell r="C489" t="str">
            <v>PO22D - PORTONES</v>
          </cell>
        </row>
        <row r="490">
          <cell r="C490" t="str">
            <v>PT11 - RETEN</v>
          </cell>
        </row>
        <row r="491">
          <cell r="C491" t="str">
            <v>PT12 - PTE_PIEDRA</v>
          </cell>
        </row>
        <row r="492">
          <cell r="C492" t="str">
            <v>PT13 - PALMACERA</v>
          </cell>
        </row>
        <row r="493">
          <cell r="C493" t="str">
            <v>QI11D - QUIPILITO</v>
          </cell>
        </row>
        <row r="494">
          <cell r="C494" t="str">
            <v>QI12D - LIMONAL</v>
          </cell>
        </row>
        <row r="495">
          <cell r="C495" t="str">
            <v>QI21D - Quipile EEC</v>
          </cell>
        </row>
        <row r="496">
          <cell r="C496" t="str">
            <v>QP11 - GUATAVITA</v>
          </cell>
        </row>
        <row r="497">
          <cell r="C497" t="str">
            <v>QP12 - Libre</v>
          </cell>
        </row>
        <row r="498">
          <cell r="C498" t="str">
            <v>QP13 - GUASCA</v>
          </cell>
        </row>
        <row r="499">
          <cell r="C499" t="str">
            <v>QP14 - Libre</v>
          </cell>
        </row>
        <row r="500">
          <cell r="C500" t="str">
            <v>RR11D - CAMBULOS</v>
          </cell>
        </row>
        <row r="501">
          <cell r="C501" t="str">
            <v>RR21D - NORTE</v>
          </cell>
        </row>
        <row r="502">
          <cell r="C502" t="str">
            <v>RR22D - CHAMBACU</v>
          </cell>
        </row>
        <row r="503">
          <cell r="C503" t="str">
            <v>S1S2R - SALTO_1_2</v>
          </cell>
        </row>
        <row r="504">
          <cell r="C504" t="str">
            <v>SA11 - AV_DORADO</v>
          </cell>
        </row>
        <row r="505">
          <cell r="C505" t="str">
            <v>SA12 - RAFA_NUNEZ</v>
          </cell>
        </row>
        <row r="506">
          <cell r="C506" t="str">
            <v>SA13 - ENCANTO</v>
          </cell>
        </row>
        <row r="507">
          <cell r="C507" t="str">
            <v>SA14 - CAN</v>
          </cell>
        </row>
        <row r="508">
          <cell r="C508" t="str">
            <v>SA15 - CAMAVIEJA</v>
          </cell>
        </row>
        <row r="509">
          <cell r="C509" t="str">
            <v>SA16 - JJ_VARGAS</v>
          </cell>
        </row>
        <row r="510">
          <cell r="C510" t="str">
            <v>SA17 - XEROS</v>
          </cell>
        </row>
        <row r="511">
          <cell r="C511" t="str">
            <v>SA18 - EMBAJADA</v>
          </cell>
        </row>
        <row r="512">
          <cell r="C512" t="str">
            <v>SA21 - BQ_POPULAR</v>
          </cell>
        </row>
        <row r="513">
          <cell r="C513" t="str">
            <v>SA22 - ESMERALDA</v>
          </cell>
        </row>
        <row r="514">
          <cell r="C514" t="str">
            <v>SA23 - GRANJAS</v>
          </cell>
        </row>
        <row r="515">
          <cell r="C515" t="str">
            <v>SA24 - NORMANDIA</v>
          </cell>
        </row>
        <row r="516">
          <cell r="C516" t="str">
            <v>SA25 - C_EMPLEADO</v>
          </cell>
        </row>
        <row r="517">
          <cell r="C517" t="str">
            <v>SA26 - PABLO_VI</v>
          </cell>
        </row>
        <row r="518">
          <cell r="C518" t="str">
            <v>SA27 - EL_GRECO</v>
          </cell>
        </row>
        <row r="519">
          <cell r="C519" t="str">
            <v>SA28 - TIEMPO</v>
          </cell>
        </row>
        <row r="520">
          <cell r="C520" t="str">
            <v>SA31 - EEB</v>
          </cell>
        </row>
        <row r="521">
          <cell r="C521" t="str">
            <v>SA32 - GUALI</v>
          </cell>
        </row>
        <row r="522">
          <cell r="C522" t="str">
            <v>SA33 - METROPOLIS</v>
          </cell>
        </row>
        <row r="523">
          <cell r="C523" t="str">
            <v>SA34 - ALAMOS</v>
          </cell>
        </row>
        <row r="524">
          <cell r="C524" t="str">
            <v>SA35 - ST_CECILIA</v>
          </cell>
        </row>
        <row r="525">
          <cell r="C525" t="str">
            <v>SA36 - CIU_SALITR</v>
          </cell>
        </row>
        <row r="526">
          <cell r="C526" t="str">
            <v>SA37 - PETROLERAS</v>
          </cell>
        </row>
        <row r="527">
          <cell r="C527" t="str">
            <v>SA38 - ESPECTADOR</v>
          </cell>
        </row>
        <row r="528">
          <cell r="C528" t="str">
            <v>SC11 - 20_JULIO</v>
          </cell>
        </row>
        <row r="529">
          <cell r="C529" t="str">
            <v>SC12 - ANTONIO_NA</v>
          </cell>
        </row>
        <row r="530">
          <cell r="C530" t="str">
            <v>SC13 - VINAL</v>
          </cell>
        </row>
        <row r="531">
          <cell r="C531" t="str">
            <v>SC14 - SAN_ISIDRO</v>
          </cell>
        </row>
        <row r="532">
          <cell r="C532" t="str">
            <v>SC15 - QUIROGA</v>
          </cell>
        </row>
        <row r="533">
          <cell r="C533" t="str">
            <v>SC21 - PESEBRE</v>
          </cell>
        </row>
        <row r="534">
          <cell r="C534" t="str">
            <v>SC22 - CONSUELO</v>
          </cell>
        </row>
        <row r="535">
          <cell r="C535" t="str">
            <v>SC23 - G_RESTREPO</v>
          </cell>
        </row>
        <row r="536">
          <cell r="C536" t="str">
            <v>SC24 - SOCIEGO</v>
          </cell>
        </row>
        <row r="537">
          <cell r="C537" t="str">
            <v>SC25 - MOCHUELO</v>
          </cell>
        </row>
        <row r="538">
          <cell r="C538" t="str">
            <v>SC31 - COLINAS</v>
          </cell>
        </row>
        <row r="539">
          <cell r="C539" t="str">
            <v>SC32 - TUNJUELITO</v>
          </cell>
        </row>
        <row r="540">
          <cell r="C540" t="str">
            <v>SC33 - LAS_LOMAS</v>
          </cell>
        </row>
        <row r="541">
          <cell r="C541" t="str">
            <v>SC34 - CLARET</v>
          </cell>
        </row>
        <row r="542">
          <cell r="C542" t="str">
            <v>SC35 - OLAYA</v>
          </cell>
        </row>
        <row r="543">
          <cell r="C543" t="str">
            <v>SD11 - YERBABUENA</v>
          </cell>
        </row>
        <row r="544">
          <cell r="C544" t="str">
            <v>SD12 - SAGAMASA</v>
          </cell>
        </row>
        <row r="545">
          <cell r="C545" t="str">
            <v>SF11 - CLI_BEJARA</v>
          </cell>
        </row>
        <row r="546">
          <cell r="C546" t="str">
            <v>SF12 - SANTANDER</v>
          </cell>
        </row>
        <row r="547">
          <cell r="C547" t="str">
            <v>SF13 - Libre</v>
          </cell>
        </row>
        <row r="548">
          <cell r="C548" t="str">
            <v>SF14 - Libre</v>
          </cell>
        </row>
        <row r="549">
          <cell r="C549" t="str">
            <v>SF15 - BCO_COLOMB</v>
          </cell>
        </row>
        <row r="550">
          <cell r="C550" t="str">
            <v>SF16 - ZAPATA_BOL</v>
          </cell>
        </row>
        <row r="551">
          <cell r="C551" t="str">
            <v>SF17 - REY_TIEMPO</v>
          </cell>
        </row>
        <row r="552">
          <cell r="C552" t="str">
            <v>SF18 - SENA</v>
          </cell>
        </row>
        <row r="553">
          <cell r="C553" t="str">
            <v>SF1A - RICAURTE</v>
          </cell>
        </row>
        <row r="554">
          <cell r="C554" t="str">
            <v>SF1B - PAIBA</v>
          </cell>
        </row>
        <row r="555">
          <cell r="C555" t="str">
            <v>SF1C - OXIGENOS</v>
          </cell>
        </row>
        <row r="556">
          <cell r="C556" t="str">
            <v>SF1D - SF1D</v>
          </cell>
        </row>
        <row r="557">
          <cell r="C557" t="str">
            <v>SF1E - COLSEGUROS</v>
          </cell>
        </row>
        <row r="558">
          <cell r="C558" t="str">
            <v>SF1F - Libre</v>
          </cell>
        </row>
        <row r="559">
          <cell r="C559" t="str">
            <v>SF1G - CALLE_21</v>
          </cell>
        </row>
        <row r="560">
          <cell r="C560" t="str">
            <v>SF21 - TEUSAQUILO</v>
          </cell>
        </row>
        <row r="561">
          <cell r="C561" t="str">
            <v>SF22 - CROMOS_BC</v>
          </cell>
        </row>
        <row r="562">
          <cell r="C562" t="str">
            <v>SF23 - CALLE_22</v>
          </cell>
        </row>
        <row r="563">
          <cell r="C563" t="str">
            <v>SF24 - AV_JIMENEZ</v>
          </cell>
        </row>
        <row r="564">
          <cell r="C564" t="str">
            <v>SF25 - C_INTERNAL</v>
          </cell>
        </row>
        <row r="565">
          <cell r="C565" t="str">
            <v>SF26 - BIBLIOTECA</v>
          </cell>
        </row>
        <row r="566">
          <cell r="C566" t="str">
            <v>SF27 - CUNDINAMAR</v>
          </cell>
        </row>
        <row r="567">
          <cell r="C567" t="str">
            <v>SF31 - VICTORINO</v>
          </cell>
        </row>
        <row r="568">
          <cell r="C568" t="str">
            <v>SF32 - USATAMA</v>
          </cell>
        </row>
        <row r="569">
          <cell r="C569" t="str">
            <v>SF33 - ROBLEDO</v>
          </cell>
        </row>
        <row r="570">
          <cell r="C570" t="str">
            <v>SF34 - UNIVERSITA</v>
          </cell>
        </row>
        <row r="571">
          <cell r="C571" t="str">
            <v>SF35 - OSPÖNA</v>
          </cell>
        </row>
        <row r="572">
          <cell r="C572" t="str">
            <v>SF36 - NIEVES</v>
          </cell>
        </row>
        <row r="573">
          <cell r="C573" t="str">
            <v>SG11D - SGABRIEL</v>
          </cell>
        </row>
        <row r="574">
          <cell r="C574" t="str">
            <v>SG12D - ARGENTINA</v>
          </cell>
        </row>
        <row r="575">
          <cell r="C575" t="str">
            <v>SG13D - LAS_PALMAS</v>
          </cell>
        </row>
        <row r="576">
          <cell r="C576" t="str">
            <v>SH11 - PRADERA</v>
          </cell>
        </row>
        <row r="577">
          <cell r="C577" t="str">
            <v>SH12 - TABLAZO</v>
          </cell>
        </row>
        <row r="578">
          <cell r="C578" t="str">
            <v>SH21 - LA_CUESTA</v>
          </cell>
        </row>
        <row r="579">
          <cell r="C579" t="str">
            <v>SH22 - CANICA</v>
          </cell>
        </row>
        <row r="580">
          <cell r="C580" t="str">
            <v>SJ11 - ETB</v>
          </cell>
        </row>
        <row r="581">
          <cell r="C581" t="str">
            <v>SJ12 - CLI_BOGOTA</v>
          </cell>
        </row>
        <row r="582">
          <cell r="C582" t="str">
            <v>SJ13 - BANCO_BTA</v>
          </cell>
        </row>
        <row r="583">
          <cell r="C583" t="str">
            <v>SJ14 - EDI_COLON</v>
          </cell>
        </row>
        <row r="584">
          <cell r="C584" t="str">
            <v>SJ15 - TELEFONOS</v>
          </cell>
        </row>
        <row r="585">
          <cell r="C585" t="str">
            <v>SJ1A - EDITORIAL</v>
          </cell>
        </row>
        <row r="586">
          <cell r="C586" t="str">
            <v>SJ1B - PALETAS_BC</v>
          </cell>
        </row>
        <row r="587">
          <cell r="C587" t="str">
            <v>SJ1C - FERROCARRI</v>
          </cell>
        </row>
        <row r="588">
          <cell r="C588" t="str">
            <v>SJ1D - VOTO_NAL</v>
          </cell>
        </row>
        <row r="589">
          <cell r="C589" t="str">
            <v>SJ1E - TRILLADORA</v>
          </cell>
        </row>
        <row r="590">
          <cell r="C590" t="str">
            <v>SJ1F - ESTANZUELA</v>
          </cell>
        </row>
        <row r="591">
          <cell r="C591" t="str">
            <v>SK11D - SIMIJACA</v>
          </cell>
        </row>
        <row r="592">
          <cell r="C592" t="str">
            <v>SK12D - HATOCHICO</v>
          </cell>
        </row>
        <row r="593">
          <cell r="C593" t="str">
            <v>SK13D - SAN_MIGUEL</v>
          </cell>
        </row>
        <row r="594">
          <cell r="C594" t="str">
            <v>SK14D - SUSA</v>
          </cell>
        </row>
        <row r="595">
          <cell r="C595" t="str">
            <v>SK15D - Libre</v>
          </cell>
        </row>
        <row r="596">
          <cell r="C596" t="str">
            <v>SK16D - LOCAL_SK16</v>
          </cell>
        </row>
        <row r="597">
          <cell r="C597" t="str">
            <v>SL11D - COGUA</v>
          </cell>
        </row>
        <row r="598">
          <cell r="C598" t="str">
            <v>SL12D - SAN_RAFAEL</v>
          </cell>
        </row>
        <row r="599">
          <cell r="C599" t="str">
            <v>SL13D - CEUCO</v>
          </cell>
        </row>
        <row r="600">
          <cell r="C600" t="str">
            <v>SL14D - MORTINO</v>
          </cell>
        </row>
        <row r="601">
          <cell r="C601" t="str">
            <v>SM11 - CANTERAS</v>
          </cell>
        </row>
        <row r="602">
          <cell r="C602" t="str">
            <v>SM12 - PTO_ALEGRE</v>
          </cell>
        </row>
        <row r="603">
          <cell r="C603" t="str">
            <v>SM13 - BARRIO_NVO</v>
          </cell>
        </row>
        <row r="604">
          <cell r="C604" t="str">
            <v>SM14 - SAN_CARLOS</v>
          </cell>
        </row>
        <row r="605">
          <cell r="C605" t="str">
            <v>SM15 - LEON_XIII</v>
          </cell>
        </row>
        <row r="606">
          <cell r="C606" t="str">
            <v>SM16 - C_TORRES</v>
          </cell>
        </row>
        <row r="607">
          <cell r="C607" t="str">
            <v>SM17 - WEST_ARCO</v>
          </cell>
        </row>
        <row r="608">
          <cell r="C608" t="str">
            <v>SM18 - PORVENIR</v>
          </cell>
        </row>
        <row r="609">
          <cell r="C609" t="str">
            <v>SM19 - EL_ATICO</v>
          </cell>
        </row>
        <row r="610">
          <cell r="C610" t="str">
            <v>SM1A - VEREDITA</v>
          </cell>
        </row>
        <row r="611">
          <cell r="C611" t="str">
            <v>SM1B - TERREROS</v>
          </cell>
        </row>
        <row r="612">
          <cell r="C612" t="str">
            <v>SM1C - POLICARPA</v>
          </cell>
        </row>
        <row r="613">
          <cell r="C613" t="str">
            <v>SM21 - RIVELINO</v>
          </cell>
        </row>
        <row r="614">
          <cell r="C614" t="str">
            <v>SM22 - NARANJOS</v>
          </cell>
        </row>
        <row r="615">
          <cell r="C615" t="str">
            <v>SM23 - QUINTANARE</v>
          </cell>
        </row>
        <row r="616">
          <cell r="C616" t="str">
            <v>SM24 - SUCRE</v>
          </cell>
        </row>
        <row r="617">
          <cell r="C617" t="str">
            <v>SM25 - UNISUR</v>
          </cell>
        </row>
        <row r="618">
          <cell r="C618" t="str">
            <v>SM26 - PIAMONTE</v>
          </cell>
        </row>
        <row r="619">
          <cell r="C619" t="str">
            <v>SM27 - CAZUCA</v>
          </cell>
        </row>
        <row r="620">
          <cell r="C620" t="str">
            <v>SM28 - QUESADA</v>
          </cell>
        </row>
        <row r="621">
          <cell r="C621" t="str">
            <v>SM29 - VOGUE</v>
          </cell>
        </row>
        <row r="622">
          <cell r="C622" t="str">
            <v>SM2A - HELIOS</v>
          </cell>
        </row>
        <row r="623">
          <cell r="C623" t="str">
            <v>SP11 - SN_AGUSTIN</v>
          </cell>
        </row>
        <row r="624">
          <cell r="C624" t="str">
            <v>SP12 - CAROLINA</v>
          </cell>
        </row>
        <row r="625">
          <cell r="C625" t="str">
            <v>SP21 - MARQUEZ</v>
          </cell>
        </row>
        <row r="626">
          <cell r="C626" t="str">
            <v>SQ11 - C_NAUTICO</v>
          </cell>
        </row>
        <row r="627">
          <cell r="C627" t="str">
            <v>SQ11R - GACHANCIPA</v>
          </cell>
        </row>
        <row r="628">
          <cell r="C628" t="str">
            <v>SQ12R - VILLAPINZO</v>
          </cell>
        </row>
        <row r="629">
          <cell r="C629" t="str">
            <v>SQ13R - TOMINE</v>
          </cell>
        </row>
        <row r="630">
          <cell r="C630" t="str">
            <v>SR11 - CACERIO</v>
          </cell>
        </row>
        <row r="631">
          <cell r="C631" t="str">
            <v>SR12 - BETANIA</v>
          </cell>
        </row>
        <row r="632">
          <cell r="C632" t="str">
            <v>SR13 - NAZARET</v>
          </cell>
        </row>
        <row r="633">
          <cell r="C633" t="str">
            <v>SS11D - ESPIGAS</v>
          </cell>
        </row>
        <row r="634">
          <cell r="C634" t="str">
            <v>SS12D - PALMIRA</v>
          </cell>
        </row>
        <row r="635">
          <cell r="C635" t="str">
            <v>SS21D - CACICAZGO</v>
          </cell>
        </row>
        <row r="636">
          <cell r="C636" t="str">
            <v>ST11 - SALTOCADEN</v>
          </cell>
        </row>
        <row r="637">
          <cell r="C637" t="str">
            <v>ST12 - TEQUENDAMA</v>
          </cell>
        </row>
        <row r="638">
          <cell r="C638" t="str">
            <v>ST13 - LAGUNETA</v>
          </cell>
        </row>
        <row r="639">
          <cell r="C639" t="str">
            <v>SU11 - MAZUREN</v>
          </cell>
        </row>
        <row r="640">
          <cell r="C640" t="str">
            <v>SU12 - PROVENZA</v>
          </cell>
        </row>
        <row r="641">
          <cell r="C641" t="str">
            <v>SU13 - BOSTON</v>
          </cell>
        </row>
        <row r="642">
          <cell r="C642" t="str">
            <v>SU14 - MIRANDELA</v>
          </cell>
        </row>
        <row r="643">
          <cell r="C643" t="str">
            <v>SU15 - PORTALES</v>
          </cell>
        </row>
        <row r="644">
          <cell r="C644" t="str">
            <v>SU16 - LINCOLN</v>
          </cell>
        </row>
        <row r="645">
          <cell r="C645" t="str">
            <v>SU17 - CALLE_170</v>
          </cell>
        </row>
        <row r="646">
          <cell r="C646" t="str">
            <v>SU18 - VL_MAGDALA</v>
          </cell>
        </row>
        <row r="647">
          <cell r="C647" t="str">
            <v>SU21 - LA_CAMPINA</v>
          </cell>
        </row>
        <row r="648">
          <cell r="C648" t="str">
            <v>SU22 - BACATA</v>
          </cell>
        </row>
        <row r="649">
          <cell r="C649" t="str">
            <v>SU23 - STA_MONICA</v>
          </cell>
        </row>
        <row r="650">
          <cell r="C650" t="str">
            <v>SU24 - CAMPANELA</v>
          </cell>
        </row>
        <row r="651">
          <cell r="C651" t="str">
            <v>SU25 - PARCELACIO</v>
          </cell>
        </row>
        <row r="652">
          <cell r="C652" t="str">
            <v>SU26 - J_N_CORPAS</v>
          </cell>
        </row>
        <row r="653">
          <cell r="C653" t="str">
            <v>SU27 - VL_PRADO</v>
          </cell>
        </row>
        <row r="654">
          <cell r="C654" t="str">
            <v>SU28 - SN_CIPRIAN</v>
          </cell>
        </row>
        <row r="655">
          <cell r="C655" t="str">
            <v>SY11D - CAMANCHA</v>
          </cell>
        </row>
        <row r="656">
          <cell r="C656" t="str">
            <v>SY12D - PINIPAY</v>
          </cell>
        </row>
        <row r="657">
          <cell r="C657" t="str">
            <v>SY13D - PARAMOALTO</v>
          </cell>
        </row>
        <row r="658">
          <cell r="C658" t="str">
            <v>TB11 - COSTA_AZUL</v>
          </cell>
        </row>
        <row r="659">
          <cell r="C659" t="str">
            <v>TB12 - VL_MARIA</v>
          </cell>
        </row>
        <row r="660">
          <cell r="C660" t="str">
            <v>TB13 - URB_LAROSA</v>
          </cell>
        </row>
        <row r="661">
          <cell r="C661" t="str">
            <v>TB14 - RINCON</v>
          </cell>
        </row>
        <row r="662">
          <cell r="C662" t="str">
            <v>TB15 - SANTA_INES</v>
          </cell>
        </row>
        <row r="663">
          <cell r="C663" t="str">
            <v>TB16 - BQE_SUBA</v>
          </cell>
        </row>
        <row r="664">
          <cell r="C664" t="str">
            <v>TB17 - LOCAL_TB17</v>
          </cell>
        </row>
        <row r="665">
          <cell r="C665" t="str">
            <v>TB18 - LINDARAJA</v>
          </cell>
        </row>
        <row r="666">
          <cell r="C666" t="str">
            <v>TB21 - PORTAL</v>
          </cell>
        </row>
        <row r="667">
          <cell r="C667" t="str">
            <v>TB22 - RUBI_NORTE</v>
          </cell>
        </row>
        <row r="668">
          <cell r="C668" t="str">
            <v>TB23 - NVA_TIBABU</v>
          </cell>
        </row>
        <row r="669">
          <cell r="C669" t="str">
            <v>TB24 - JAPON</v>
          </cell>
        </row>
        <row r="670">
          <cell r="C670" t="str">
            <v>TB25 - TOSCANA</v>
          </cell>
        </row>
        <row r="671">
          <cell r="C671" t="str">
            <v>TB26 - BERLIN</v>
          </cell>
        </row>
        <row r="672">
          <cell r="C672" t="str">
            <v>TB27 - ALCAPARROS</v>
          </cell>
        </row>
        <row r="673">
          <cell r="C673" t="str">
            <v>TB28 - PIEDRA_VER</v>
          </cell>
        </row>
        <row r="674">
          <cell r="C674" t="str">
            <v>TB31 - J_AMARILLO</v>
          </cell>
        </row>
        <row r="675">
          <cell r="C675" t="str">
            <v>TB32 - LA_GAITANA</v>
          </cell>
        </row>
        <row r="676">
          <cell r="C676" t="str">
            <v>TB33 - MANUELITA</v>
          </cell>
        </row>
        <row r="677">
          <cell r="C677" t="str">
            <v>TB34 - PUERTO_SOL</v>
          </cell>
        </row>
        <row r="678">
          <cell r="C678" t="str">
            <v>TB35 - BOCHALEMA</v>
          </cell>
        </row>
        <row r="679">
          <cell r="C679" t="str">
            <v>TB36 - LAS_FLORES</v>
          </cell>
        </row>
        <row r="680">
          <cell r="C680" t="str">
            <v>TB37 - CTRO_SUBA</v>
          </cell>
        </row>
        <row r="681">
          <cell r="C681" t="str">
            <v>TB38 - ALMENDROS</v>
          </cell>
        </row>
        <row r="682">
          <cell r="C682" t="str">
            <v>TC11 - LA_FUENTE</v>
          </cell>
        </row>
        <row r="683">
          <cell r="C683" t="str">
            <v>TC21 - MANZANOS</v>
          </cell>
        </row>
        <row r="684">
          <cell r="C684" t="str">
            <v>TC22 - VERGANZO</v>
          </cell>
        </row>
        <row r="685">
          <cell r="C685" t="str">
            <v>TE11 - SINAI</v>
          </cell>
        </row>
        <row r="686">
          <cell r="C686" t="str">
            <v>TE12 - AYACUCHO</v>
          </cell>
        </row>
        <row r="687">
          <cell r="C687" t="str">
            <v>TE13 - KENNEDY</v>
          </cell>
        </row>
        <row r="688">
          <cell r="C688" t="str">
            <v>TE14 - BRASIL</v>
          </cell>
        </row>
        <row r="689">
          <cell r="C689" t="str">
            <v>TE15 - BANDERAS</v>
          </cell>
        </row>
        <row r="690">
          <cell r="C690" t="str">
            <v>TE16 - HORIZONTE</v>
          </cell>
        </row>
        <row r="691">
          <cell r="C691" t="str">
            <v>TE17 - PTE_CALDAS</v>
          </cell>
        </row>
        <row r="692">
          <cell r="C692" t="str">
            <v>TE18 - CORABASTOS</v>
          </cell>
        </row>
        <row r="693">
          <cell r="C693" t="str">
            <v>TE21 - LLANO_GRAN</v>
          </cell>
        </row>
        <row r="694">
          <cell r="C694" t="str">
            <v>TE22 - ETB_BC</v>
          </cell>
        </row>
        <row r="695">
          <cell r="C695" t="str">
            <v>TE23 - DIONISIO</v>
          </cell>
        </row>
        <row r="696">
          <cell r="C696" t="str">
            <v>TE24 - MARIA_PAZ</v>
          </cell>
        </row>
        <row r="697">
          <cell r="C697" t="str">
            <v>TE25 - ESCOCIA</v>
          </cell>
        </row>
        <row r="698">
          <cell r="C698" t="str">
            <v>TE26 - EM_MARIANA</v>
          </cell>
        </row>
        <row r="699">
          <cell r="C699" t="str">
            <v>TE27 - HIPODROMO</v>
          </cell>
        </row>
        <row r="700">
          <cell r="C700" t="str">
            <v>TE28 - CHICALA</v>
          </cell>
        </row>
        <row r="701">
          <cell r="C701" t="str">
            <v>TE31 - PROVIVIEND</v>
          </cell>
        </row>
        <row r="702">
          <cell r="C702" t="str">
            <v>TE32 - AV_BOYACA</v>
          </cell>
        </row>
        <row r="703">
          <cell r="C703" t="str">
            <v>TE33 - TINTALA</v>
          </cell>
        </row>
        <row r="704">
          <cell r="C704" t="str">
            <v>TE34 - MANDALAY</v>
          </cell>
        </row>
        <row r="705">
          <cell r="C705" t="str">
            <v>TE35 - CASTILLA</v>
          </cell>
        </row>
        <row r="706">
          <cell r="C706" t="str">
            <v>TE36 - 2_AVENIDAS</v>
          </cell>
        </row>
        <row r="707">
          <cell r="C707" t="str">
            <v>TE37 - ANDALUCIA</v>
          </cell>
        </row>
        <row r="708">
          <cell r="C708" t="str">
            <v>TE38 - AV_1_MAYO</v>
          </cell>
        </row>
        <row r="709">
          <cell r="C709" t="str">
            <v>TE41 - PQE_TINTAL</v>
          </cell>
        </row>
        <row r="710">
          <cell r="C710" t="str">
            <v>TE42 - PTO_BONITO</v>
          </cell>
        </row>
        <row r="711">
          <cell r="C711" t="str">
            <v>TE43 - PANTANOS</v>
          </cell>
        </row>
        <row r="712">
          <cell r="C712" t="str">
            <v>TE44 - ALTAMAR</v>
          </cell>
        </row>
        <row r="713">
          <cell r="C713" t="str">
            <v>TI11 - BARBARA</v>
          </cell>
        </row>
        <row r="714">
          <cell r="C714" t="str">
            <v>TI21 - VIRGINIA</v>
          </cell>
        </row>
        <row r="715">
          <cell r="C715" t="str">
            <v>TI22 - TERMALES</v>
          </cell>
        </row>
        <row r="716">
          <cell r="C716" t="str">
            <v>TJ11R - BIMBO</v>
          </cell>
        </row>
        <row r="717">
          <cell r="C717" t="str">
            <v>TJ12R - LAMINADOS</v>
          </cell>
        </row>
        <row r="718">
          <cell r="C718" t="str">
            <v>TJ21R - CARRASQUIL</v>
          </cell>
        </row>
        <row r="719">
          <cell r="C719" t="str">
            <v>TJ22R - VALVANERA</v>
          </cell>
        </row>
        <row r="720">
          <cell r="C720" t="str">
            <v>TN12 - CHACAL</v>
          </cell>
        </row>
        <row r="721">
          <cell r="C721" t="str">
            <v>TN21 - CHINCE</v>
          </cell>
        </row>
        <row r="722">
          <cell r="C722" t="str">
            <v>TN22 - ESTANCO</v>
          </cell>
        </row>
        <row r="723">
          <cell r="C723" t="str">
            <v>TO11 - ARRAYANES</v>
          </cell>
        </row>
        <row r="724">
          <cell r="C724" t="str">
            <v>TO12 - GUAYMARAL</v>
          </cell>
        </row>
        <row r="725">
          <cell r="C725" t="str">
            <v>TO13 - MARANTA</v>
          </cell>
        </row>
        <row r="726">
          <cell r="C726" t="str">
            <v>TO14 - VERBENAL</v>
          </cell>
        </row>
        <row r="727">
          <cell r="C727" t="str">
            <v>TO15 - AMER_PIPE</v>
          </cell>
        </row>
        <row r="728">
          <cell r="C728" t="str">
            <v>TO16 - EL_GUAVIO</v>
          </cell>
        </row>
        <row r="729">
          <cell r="C729" t="str">
            <v>TO17 - S_BOLIVAR</v>
          </cell>
        </row>
        <row r="730">
          <cell r="C730" t="str">
            <v>TO18 - HATOGRANDE</v>
          </cell>
        </row>
        <row r="731">
          <cell r="C731" t="str">
            <v>TO21 - JORDAN</v>
          </cell>
        </row>
        <row r="732">
          <cell r="C732" t="str">
            <v>TO22 - BIMA</v>
          </cell>
        </row>
        <row r="733">
          <cell r="C733" t="str">
            <v>TO23 - SONORA</v>
          </cell>
        </row>
        <row r="734">
          <cell r="C734" t="str">
            <v>TO24 - CAOBOS</v>
          </cell>
        </row>
        <row r="735">
          <cell r="C735" t="str">
            <v>TO25 - CAPRI</v>
          </cell>
        </row>
        <row r="736">
          <cell r="C736" t="str">
            <v>TO26 - BELMIRA</v>
          </cell>
        </row>
        <row r="737">
          <cell r="C737" t="str">
            <v>TO27 - TEJARES</v>
          </cell>
        </row>
        <row r="738">
          <cell r="C738" t="str">
            <v>TO28 - MAICAO_ETB</v>
          </cell>
        </row>
        <row r="739">
          <cell r="C739" t="str">
            <v>TR11D - NARANJAL</v>
          </cell>
        </row>
        <row r="740">
          <cell r="C740" t="str">
            <v>TR12D - TERRAZAS</v>
          </cell>
        </row>
        <row r="741">
          <cell r="C741" t="str">
            <v>TS11D - MINERO</v>
          </cell>
        </row>
        <row r="742">
          <cell r="C742" t="str">
            <v>TS12D - NEUSA</v>
          </cell>
        </row>
        <row r="743">
          <cell r="C743" t="str">
            <v>TS13D - PEDREGAL</v>
          </cell>
        </row>
        <row r="744">
          <cell r="C744" t="str">
            <v>TU11 - INEM</v>
          </cell>
        </row>
        <row r="745">
          <cell r="C745" t="str">
            <v>TU12 - CIU_BOLIVA</v>
          </cell>
        </row>
        <row r="746">
          <cell r="C746" t="str">
            <v>TU13 - NVO_LUCERO</v>
          </cell>
        </row>
        <row r="747">
          <cell r="C747" t="str">
            <v>TU14 - MARANDU</v>
          </cell>
        </row>
        <row r="748">
          <cell r="C748" t="str">
            <v>TU15 - SAN_BENITO</v>
          </cell>
        </row>
        <row r="749">
          <cell r="C749" t="str">
            <v>TU16 - MARISCAL</v>
          </cell>
        </row>
        <row r="750">
          <cell r="C750" t="str">
            <v>TU17 - ONTARIO</v>
          </cell>
        </row>
        <row r="751">
          <cell r="C751" t="str">
            <v>TU18 - MEISSEN</v>
          </cell>
        </row>
        <row r="752">
          <cell r="C752" t="str">
            <v>TU19 - JALISCO</v>
          </cell>
        </row>
        <row r="753">
          <cell r="C753" t="str">
            <v>TU1A - JERUSALEN</v>
          </cell>
        </row>
        <row r="754">
          <cell r="C754" t="str">
            <v>TU22 - OKAL_MUZU</v>
          </cell>
        </row>
        <row r="755">
          <cell r="C755" t="str">
            <v>TU23 - JJ_RONDON</v>
          </cell>
        </row>
        <row r="756">
          <cell r="C756" t="str">
            <v>TU24 - LOCAL_ETB</v>
          </cell>
        </row>
        <row r="757">
          <cell r="C757" t="str">
            <v>TU25 - ARBORIZADO</v>
          </cell>
        </row>
        <row r="758">
          <cell r="C758" t="str">
            <v>TU26 - ATLANTA</v>
          </cell>
        </row>
        <row r="759">
          <cell r="C759" t="str">
            <v>TU27 - GUIPARMA</v>
          </cell>
        </row>
        <row r="760">
          <cell r="C760" t="str">
            <v>TU28 - FRANCISCO</v>
          </cell>
        </row>
        <row r="761">
          <cell r="C761" t="str">
            <v>TU29 - J_PABLO_II</v>
          </cell>
        </row>
        <row r="762">
          <cell r="C762" t="str">
            <v>TU2A - CROYDON</v>
          </cell>
        </row>
        <row r="763">
          <cell r="C763" t="str">
            <v>TZ12R - TERMOZIAUX</v>
          </cell>
        </row>
        <row r="764">
          <cell r="C764" t="str">
            <v>TZ13R - TERMOTIBIT</v>
          </cell>
        </row>
        <row r="765">
          <cell r="C765" t="str">
            <v>TZ14R - MALTERIAS</v>
          </cell>
        </row>
        <row r="766">
          <cell r="C766" t="str">
            <v>TZ15R - CANAVITA</v>
          </cell>
        </row>
        <row r="767">
          <cell r="C767" t="str">
            <v>TZ16R - RURALES</v>
          </cell>
        </row>
        <row r="768">
          <cell r="C768" t="str">
            <v>UB11D - UBATE_LCAL</v>
          </cell>
        </row>
        <row r="769">
          <cell r="C769" t="str">
            <v>UB11R - CAPELLANIA</v>
          </cell>
        </row>
        <row r="770">
          <cell r="C770" t="str">
            <v>UB12D - CARUPA</v>
          </cell>
        </row>
        <row r="771">
          <cell r="C771" t="str">
            <v>UB12R - ORIENTE</v>
          </cell>
        </row>
        <row r="772">
          <cell r="C772" t="str">
            <v>UB13D - CUCUNUBA</v>
          </cell>
        </row>
        <row r="773">
          <cell r="C773" t="str">
            <v>UB13R - TAUSA</v>
          </cell>
        </row>
        <row r="774">
          <cell r="C774" t="str">
            <v>UB14D - LENGUAZAQ</v>
          </cell>
        </row>
        <row r="775">
          <cell r="C775" t="str">
            <v>UB15D - SUTATAUSA</v>
          </cell>
        </row>
        <row r="776">
          <cell r="C776" t="str">
            <v>UB16D - FUQUENE</v>
          </cell>
        </row>
        <row r="777">
          <cell r="C777" t="str">
            <v>UL13D - UBALA</v>
          </cell>
        </row>
        <row r="778">
          <cell r="C778" t="str">
            <v>UL14D - TUNJA</v>
          </cell>
        </row>
        <row r="779">
          <cell r="C779" t="str">
            <v>UL15D - CASCADAS</v>
          </cell>
        </row>
        <row r="780">
          <cell r="C780" t="str">
            <v>UM11 - Libre</v>
          </cell>
        </row>
        <row r="781">
          <cell r="C781" t="str">
            <v>UM12 - LA_CABANA</v>
          </cell>
        </row>
        <row r="782">
          <cell r="C782" t="str">
            <v>UM13 - CHUNIZA</v>
          </cell>
        </row>
        <row r="783">
          <cell r="C783" t="str">
            <v>UM14 - PICOTA</v>
          </cell>
        </row>
        <row r="784">
          <cell r="C784" t="str">
            <v>UM15 - TESORO</v>
          </cell>
        </row>
        <row r="785">
          <cell r="C785" t="str">
            <v>UM16 - Libre</v>
          </cell>
        </row>
        <row r="786">
          <cell r="C786" t="str">
            <v>UM17 - SERRANIAS</v>
          </cell>
        </row>
        <row r="787">
          <cell r="C787" t="str">
            <v>UM18 - MARICHUELA</v>
          </cell>
        </row>
        <row r="788">
          <cell r="C788" t="str">
            <v>UM21 - VALLE</v>
          </cell>
        </row>
        <row r="789">
          <cell r="C789" t="str">
            <v>UM22 - LADRILLERA</v>
          </cell>
        </row>
        <row r="790">
          <cell r="C790" t="str">
            <v>UM23 - TIGUAQUE</v>
          </cell>
        </row>
        <row r="791">
          <cell r="C791" t="str">
            <v>UM24 - TENERIFE</v>
          </cell>
        </row>
        <row r="792">
          <cell r="C792" t="str">
            <v>UM25 - NACIONES_U</v>
          </cell>
        </row>
        <row r="793">
          <cell r="C793" t="str">
            <v>UM26 - MTE_BLANCO</v>
          </cell>
        </row>
        <row r="794">
          <cell r="C794" t="str">
            <v>UM27 - LUCERO</v>
          </cell>
        </row>
        <row r="795">
          <cell r="C795" t="str">
            <v>UM28 - ALFO_LOPEZ</v>
          </cell>
        </row>
        <row r="796">
          <cell r="C796" t="str">
            <v>UM31 - CIU_USME</v>
          </cell>
        </row>
        <row r="797">
          <cell r="C797" t="str">
            <v>UM32 - VENEZUELA</v>
          </cell>
        </row>
        <row r="798">
          <cell r="C798" t="str">
            <v>UM33 - PASQUILLA</v>
          </cell>
        </row>
        <row r="799">
          <cell r="C799" t="str">
            <v>UM34 - EL_UVAL</v>
          </cell>
        </row>
        <row r="800">
          <cell r="C800" t="str">
            <v>UM35 - BOQUERON</v>
          </cell>
        </row>
        <row r="801">
          <cell r="C801" t="str">
            <v>UM36 - VIVIENDAS</v>
          </cell>
        </row>
        <row r="802">
          <cell r="C802" t="str">
            <v>US11 - TUNEL</v>
          </cell>
        </row>
        <row r="803">
          <cell r="C803" t="str">
            <v>US12 - CANTON_NTE</v>
          </cell>
        </row>
        <row r="804">
          <cell r="C804" t="str">
            <v>US13 - TEATRO_PAT</v>
          </cell>
        </row>
        <row r="805">
          <cell r="C805" t="str">
            <v>US14 - FUNDACION</v>
          </cell>
        </row>
        <row r="806">
          <cell r="C806" t="str">
            <v>US15 - BATAN</v>
          </cell>
        </row>
        <row r="807">
          <cell r="C807" t="str">
            <v>US16 - CALERA</v>
          </cell>
        </row>
        <row r="808">
          <cell r="C808" t="str">
            <v>US17 - WORL_TRADE</v>
          </cell>
        </row>
        <row r="809">
          <cell r="C809" t="str">
            <v>US18 - PATRICIO</v>
          </cell>
        </row>
        <row r="810">
          <cell r="C810" t="str">
            <v>US21 - REFUGIO</v>
          </cell>
        </row>
        <row r="811">
          <cell r="C811" t="str">
            <v>US22 - BELLASUIZA</v>
          </cell>
        </row>
        <row r="812">
          <cell r="C812" t="str">
            <v>US23 - CALLE_117</v>
          </cell>
        </row>
        <row r="813">
          <cell r="C813" t="str">
            <v>US24 - CARRETERA</v>
          </cell>
        </row>
        <row r="814">
          <cell r="C814" t="str">
            <v>US25 - BARCELONA</v>
          </cell>
        </row>
        <row r="815">
          <cell r="C815" t="str">
            <v>US26 - PEPESIERRA</v>
          </cell>
        </row>
        <row r="816">
          <cell r="C816" t="str">
            <v>US27 - POMONA</v>
          </cell>
        </row>
        <row r="817">
          <cell r="C817" t="str">
            <v>US28 - MOLINOS</v>
          </cell>
        </row>
        <row r="818">
          <cell r="C818" t="str">
            <v>US31 - CALLE_98</v>
          </cell>
        </row>
        <row r="819">
          <cell r="C819" t="str">
            <v>US32 - ST_BEATRIZ</v>
          </cell>
        </row>
        <row r="820">
          <cell r="C820" t="str">
            <v>US33 - BQE_MEDINA</v>
          </cell>
        </row>
        <row r="821">
          <cell r="C821" t="str">
            <v>US34 - LACAROLINA</v>
          </cell>
        </row>
        <row r="822">
          <cell r="C822" t="str">
            <v>VA11D - SN_ANTONIO</v>
          </cell>
        </row>
        <row r="823">
          <cell r="C823" t="str">
            <v>VA12D - EL_TRIUNFO</v>
          </cell>
        </row>
        <row r="824">
          <cell r="C824" t="str">
            <v>VA13D - VIOTA</v>
          </cell>
        </row>
        <row r="825">
          <cell r="C825" t="str">
            <v>VC11D - JAVA</v>
          </cell>
        </row>
        <row r="826">
          <cell r="C826" t="str">
            <v>VC12D - LAVICTORIA</v>
          </cell>
        </row>
        <row r="827">
          <cell r="C827" t="str">
            <v>VC21D - EL_PIN</v>
          </cell>
        </row>
        <row r="828">
          <cell r="C828" t="str">
            <v>VE11 - DERSA</v>
          </cell>
        </row>
        <row r="829">
          <cell r="C829" t="str">
            <v>VE12 - STA_ISABEL</v>
          </cell>
        </row>
        <row r="830">
          <cell r="C830" t="str">
            <v>VE13 - BC_VE_1</v>
          </cell>
        </row>
        <row r="831">
          <cell r="C831" t="str">
            <v>VE14 - GRASCO</v>
          </cell>
        </row>
        <row r="832">
          <cell r="C832" t="str">
            <v>VE15 - TEJAR</v>
          </cell>
        </row>
        <row r="833">
          <cell r="C833" t="str">
            <v>VE16 - MILENTA</v>
          </cell>
        </row>
        <row r="834">
          <cell r="C834" t="str">
            <v>VE17 - COLORTEX</v>
          </cell>
        </row>
        <row r="835">
          <cell r="C835" t="str">
            <v>VE18 - TIBANA</v>
          </cell>
        </row>
        <row r="836">
          <cell r="C836" t="str">
            <v>VE21 - BC_VE_2</v>
          </cell>
        </row>
        <row r="837">
          <cell r="C837" t="str">
            <v>VE22 - VILLA_INES</v>
          </cell>
        </row>
        <row r="838">
          <cell r="C838" t="str">
            <v>VE23 - CAMELIA</v>
          </cell>
        </row>
        <row r="839">
          <cell r="C839" t="str">
            <v>VE24 - METALES</v>
          </cell>
        </row>
        <row r="840">
          <cell r="C840" t="str">
            <v>VE25 - AVENIDA_3</v>
          </cell>
        </row>
        <row r="841">
          <cell r="C841" t="str">
            <v>VE26 - CANALINDUS</v>
          </cell>
        </row>
        <row r="842">
          <cell r="C842" t="str">
            <v>VE27 - COMUNEROS</v>
          </cell>
        </row>
        <row r="843">
          <cell r="C843" t="str">
            <v>VE28 - ACEITALES</v>
          </cell>
        </row>
        <row r="844">
          <cell r="C844" t="str">
            <v>VE31 - PRIMAVERA</v>
          </cell>
        </row>
        <row r="845">
          <cell r="C845" t="str">
            <v>VE32 - ST_MATILDE</v>
          </cell>
        </row>
        <row r="846">
          <cell r="C846" t="str">
            <v>VE33 - BQE_COMUN</v>
          </cell>
        </row>
        <row r="847">
          <cell r="C847" t="str">
            <v>VE34 - OBRAS_ETB</v>
          </cell>
        </row>
        <row r="848">
          <cell r="C848" t="str">
            <v>VE35 - GALAN</v>
          </cell>
        </row>
        <row r="849">
          <cell r="C849" t="str">
            <v>VE36 - SECRESALUD</v>
          </cell>
        </row>
        <row r="850">
          <cell r="C850" t="str">
            <v>VG11D - PASUNCHA</v>
          </cell>
        </row>
        <row r="851">
          <cell r="C851" t="str">
            <v>VG12D - PAIME</v>
          </cell>
        </row>
        <row r="852">
          <cell r="C852" t="str">
            <v>VG13D - CAMPAMENTO</v>
          </cell>
        </row>
        <row r="853">
          <cell r="C853" t="str">
            <v>VI11 - Libre</v>
          </cell>
        </row>
        <row r="854">
          <cell r="C854" t="str">
            <v>VI11R - USME</v>
          </cell>
        </row>
        <row r="855">
          <cell r="C855" t="str">
            <v>VI12 - EL_PARAISO</v>
          </cell>
        </row>
        <row r="856">
          <cell r="C856" t="str">
            <v>VI12R - ACUEDUCTO</v>
          </cell>
        </row>
        <row r="857">
          <cell r="C857" t="str">
            <v>VI13 - STA_MARTA</v>
          </cell>
        </row>
        <row r="858">
          <cell r="C858" t="str">
            <v>VI14 - EL_MIRADOR</v>
          </cell>
        </row>
        <row r="859">
          <cell r="C859" t="str">
            <v>VI15 - DANUBIO</v>
          </cell>
        </row>
        <row r="860">
          <cell r="C860" t="str">
            <v>VI16 - ST_LIBRADA</v>
          </cell>
        </row>
        <row r="861">
          <cell r="C861" t="str">
            <v>VI17 - ACUEDUC_11</v>
          </cell>
        </row>
        <row r="862">
          <cell r="C862" t="str">
            <v>VI18 - MARRUECOS</v>
          </cell>
        </row>
        <row r="863">
          <cell r="C863" t="str">
            <v>VI21 - ATENAS</v>
          </cell>
        </row>
        <row r="864">
          <cell r="C864" t="str">
            <v>VI22 - MERCEDES</v>
          </cell>
        </row>
        <row r="865">
          <cell r="C865" t="str">
            <v>VI23 - D_TURBAY</v>
          </cell>
        </row>
        <row r="866">
          <cell r="C866" t="str">
            <v>VI24 - SANTA_RITA</v>
          </cell>
        </row>
        <row r="867">
          <cell r="C867" t="str">
            <v>VI25 - SIDEL</v>
          </cell>
        </row>
        <row r="868">
          <cell r="C868" t="str">
            <v>VI26 - COLUMNAS</v>
          </cell>
        </row>
        <row r="869">
          <cell r="C869" t="str">
            <v>VI27 - EL_ZUQUE</v>
          </cell>
        </row>
        <row r="870">
          <cell r="C870" t="str">
            <v>VI28 - LOS_ALPES</v>
          </cell>
        </row>
        <row r="871">
          <cell r="C871" t="str">
            <v>VI31 - MALVINAS</v>
          </cell>
        </row>
        <row r="872">
          <cell r="C872" t="str">
            <v>VI33 - FISCALA</v>
          </cell>
        </row>
        <row r="873">
          <cell r="C873" t="str">
            <v>VI34 - REP_CANADA</v>
          </cell>
        </row>
        <row r="874">
          <cell r="C874" t="str">
            <v>VI35 - JUAN_REY</v>
          </cell>
        </row>
        <row r="875">
          <cell r="C875" t="str">
            <v>VI36 - MOLINO_SUR</v>
          </cell>
        </row>
        <row r="876">
          <cell r="C876" t="str">
            <v>VI37 - GUACAMAYAS</v>
          </cell>
        </row>
        <row r="877">
          <cell r="C877" t="str">
            <v>VN11D - Vian¡</v>
          </cell>
        </row>
        <row r="878">
          <cell r="C878" t="str">
            <v>VN12D - LA_SIERRA</v>
          </cell>
        </row>
        <row r="879">
          <cell r="C879" t="str">
            <v>VN13D - CAMBAO</v>
          </cell>
        </row>
        <row r="880">
          <cell r="C880" t="str">
            <v>VP11D - HOSPITAL</v>
          </cell>
        </row>
        <row r="881">
          <cell r="C881" t="str">
            <v>VP12D - GUANGUITA</v>
          </cell>
        </row>
        <row r="882">
          <cell r="C882" t="str">
            <v>VP13D - SAN_PEDRO</v>
          </cell>
        </row>
        <row r="883">
          <cell r="C883" t="str">
            <v>VT11R - LA_PALMA</v>
          </cell>
        </row>
        <row r="884">
          <cell r="C884" t="str">
            <v>VT12R - VILLEPETRO</v>
          </cell>
        </row>
        <row r="885">
          <cell r="C885" t="str">
            <v>VT21R - ALBAN</v>
          </cell>
        </row>
        <row r="886">
          <cell r="C886" t="str">
            <v>VT22R - VILLETA</v>
          </cell>
        </row>
        <row r="887">
          <cell r="C887" t="str">
            <v>ZP12D - SAN_JORGE</v>
          </cell>
        </row>
        <row r="888">
          <cell r="C888" t="str">
            <v>ZP13D - PARAMO</v>
          </cell>
        </row>
        <row r="889">
          <cell r="C889" t="str">
            <v>ZP14D - CENTRO</v>
          </cell>
        </row>
        <row r="890">
          <cell r="C890" t="str">
            <v>ZP17D - SAN_PABLO</v>
          </cell>
        </row>
        <row r="891">
          <cell r="C891" t="str">
            <v>ZP18D - LOCAL_ZP18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iones"/>
      <sheetName val="Datos básicos"/>
      <sheetName val="Banderas"/>
      <sheetName val="valor m2"/>
      <sheetName val="Norte"/>
      <sheetName val="Banderas (2)"/>
      <sheetName val="Banderas (3)"/>
      <sheetName val="codigos"/>
      <sheetName val="Datos_básicos"/>
      <sheetName val="valor_m2"/>
      <sheetName val="Banderas_(2)"/>
      <sheetName val="Banderas_(3)"/>
    </sheetNames>
    <sheetDataSet>
      <sheetData sheetId="0"/>
      <sheetData sheetId="1"/>
      <sheetData sheetId="2" refreshError="1">
        <row r="1">
          <cell r="A1" t="str">
            <v>Int1</v>
          </cell>
        </row>
        <row r="5">
          <cell r="A5">
            <v>1</v>
          </cell>
        </row>
        <row r="6">
          <cell r="A6" t="str">
            <v>G1</v>
          </cell>
        </row>
        <row r="7">
          <cell r="A7" t="str">
            <v>G1</v>
          </cell>
        </row>
        <row r="8">
          <cell r="A8">
            <v>2</v>
          </cell>
        </row>
        <row r="9">
          <cell r="A9" t="str">
            <v>G2</v>
          </cell>
        </row>
        <row r="10">
          <cell r="A10" t="str">
            <v>G2</v>
          </cell>
        </row>
        <row r="11">
          <cell r="A11" t="str">
            <v>G2</v>
          </cell>
        </row>
        <row r="12">
          <cell r="A12" t="str">
            <v>G2</v>
          </cell>
        </row>
        <row r="13">
          <cell r="A13">
            <v>3</v>
          </cell>
        </row>
        <row r="14">
          <cell r="A14" t="str">
            <v>G3</v>
          </cell>
        </row>
        <row r="15">
          <cell r="A15" t="str">
            <v>G3</v>
          </cell>
        </row>
        <row r="16">
          <cell r="A16" t="str">
            <v>G1</v>
          </cell>
        </row>
        <row r="17">
          <cell r="A17" t="str">
            <v>GG1</v>
          </cell>
        </row>
        <row r="18">
          <cell r="A18" t="str">
            <v>GG1</v>
          </cell>
        </row>
        <row r="19">
          <cell r="A19" t="str">
            <v>GG1</v>
          </cell>
        </row>
        <row r="20">
          <cell r="A20" t="str">
            <v>GG1</v>
          </cell>
        </row>
        <row r="21">
          <cell r="A21" t="str">
            <v>GG1</v>
          </cell>
        </row>
        <row r="22">
          <cell r="A22" t="str">
            <v>GG1</v>
          </cell>
        </row>
        <row r="23">
          <cell r="A23" t="str">
            <v>GG1</v>
          </cell>
        </row>
        <row r="24">
          <cell r="A24" t="str">
            <v>GG1</v>
          </cell>
        </row>
        <row r="25">
          <cell r="A25" t="str">
            <v>GG1</v>
          </cell>
        </row>
        <row r="26">
          <cell r="A26" t="str">
            <v>GG1</v>
          </cell>
        </row>
        <row r="27">
          <cell r="A27" t="str">
            <v>GG1</v>
          </cell>
        </row>
        <row r="28">
          <cell r="A28" t="str">
            <v>GG1</v>
          </cell>
        </row>
        <row r="29">
          <cell r="A29" t="str">
            <v>GG1</v>
          </cell>
        </row>
        <row r="30">
          <cell r="A30" t="str">
            <v>GG1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AIU"/>
      <sheetName val="APU-1301"/>
      <sheetName val="APU-1228"/>
      <sheetName val="APU-1227"/>
      <sheetName val="APU-1226"/>
      <sheetName val="APU-1225"/>
      <sheetName val="APU-1224"/>
      <sheetName val="APU-1223"/>
      <sheetName val="APU-1222"/>
      <sheetName val="APU-1221"/>
      <sheetName val="APU-1212"/>
      <sheetName val="APU-1211"/>
      <sheetName val="APU-1104"/>
      <sheetName val="APU-1103"/>
      <sheetName val="APU-1102"/>
      <sheetName val="APU-1101"/>
      <sheetName val="APU-10423"/>
      <sheetName val="APU-10422"/>
      <sheetName val="APU-10421"/>
      <sheetName val="APU-10420"/>
      <sheetName val="APU-10419"/>
      <sheetName val="APU-10418"/>
      <sheetName val="APU-10417"/>
      <sheetName val="APU-10416"/>
      <sheetName val="APU-10415"/>
      <sheetName val="APU-10414"/>
      <sheetName val="APU-10413"/>
      <sheetName val="APU-10412"/>
      <sheetName val="APU-10411"/>
      <sheetName val="APU-10410"/>
      <sheetName val="APU-1049"/>
      <sheetName val="APU-1048"/>
      <sheetName val="APU-1047"/>
      <sheetName val="APU-1046"/>
      <sheetName val="APU-1045"/>
      <sheetName val="APU-1044"/>
      <sheetName val="APU-1043"/>
      <sheetName val="APU-1042"/>
      <sheetName val="APU-1041"/>
      <sheetName val="APU-1032"/>
      <sheetName val="APU-1031"/>
      <sheetName val="APU-1022"/>
      <sheetName val="APU-1021"/>
      <sheetName val="APU-1012"/>
      <sheetName val="APU-1011"/>
      <sheetName val="APU-9910"/>
      <sheetName val="APU-999"/>
      <sheetName val="APU-998"/>
      <sheetName val="APU-997"/>
      <sheetName val="APU-996"/>
      <sheetName val="APU-995"/>
      <sheetName val="APU-994"/>
      <sheetName val="APU-993"/>
      <sheetName val="APU-992"/>
      <sheetName val="APU-991"/>
      <sheetName val="APU-985"/>
      <sheetName val="APU-984"/>
      <sheetName val="APU-983"/>
      <sheetName val="APU-982"/>
      <sheetName val="APU-981"/>
      <sheetName val="APU-972"/>
      <sheetName val="APU-971"/>
      <sheetName val="APU-962"/>
      <sheetName val="APU-961"/>
      <sheetName val="APU-952"/>
      <sheetName val="APU-951"/>
      <sheetName val="APU-946"/>
      <sheetName val="APU-945"/>
      <sheetName val="APU-944"/>
      <sheetName val="APU-943"/>
      <sheetName val="APU-942"/>
      <sheetName val="APU-941"/>
      <sheetName val="APU-936"/>
      <sheetName val="APU-935"/>
      <sheetName val="APU-934"/>
      <sheetName val="APU-933"/>
      <sheetName val="APU-932"/>
      <sheetName val="APU-931"/>
      <sheetName val="APU-926"/>
      <sheetName val="APU-925"/>
      <sheetName val="APU-924"/>
      <sheetName val="APU-923"/>
      <sheetName val="APU-922"/>
      <sheetName val="APU-921"/>
      <sheetName val="APU-914"/>
      <sheetName val="APU-913"/>
      <sheetName val="APU-912"/>
      <sheetName val="APU-911"/>
      <sheetName val="APU-853"/>
      <sheetName val="APU-852"/>
      <sheetName val="APU-851"/>
      <sheetName val="APU-841"/>
      <sheetName val="APU-839"/>
      <sheetName val="APU-838"/>
      <sheetName val="APU-837"/>
      <sheetName val="APU-836"/>
      <sheetName val="APU-835"/>
      <sheetName val="APU-834"/>
      <sheetName val="APU-833"/>
      <sheetName val="APU-832"/>
      <sheetName val="APU-831"/>
      <sheetName val="APU-824"/>
      <sheetName val="APU-823"/>
      <sheetName val="APU-822"/>
      <sheetName val="APU-821"/>
      <sheetName val="APU-812"/>
      <sheetName val="APU-811"/>
      <sheetName val="APU-707"/>
      <sheetName val="APU-706"/>
      <sheetName val="APU-705"/>
      <sheetName val="APU-704"/>
      <sheetName val="APU-703"/>
      <sheetName val="APU-702"/>
      <sheetName val="APU-701"/>
      <sheetName val="APU-609"/>
      <sheetName val="APU-608"/>
      <sheetName val="APU-607"/>
      <sheetName val="APU-606"/>
      <sheetName val="APU-605"/>
      <sheetName val="APU-604"/>
      <sheetName val="APU-603"/>
      <sheetName val="APU-602"/>
      <sheetName val="APU-601"/>
      <sheetName val="APU-507"/>
      <sheetName val="APU-506"/>
      <sheetName val="APU-505"/>
      <sheetName val="APU-504"/>
      <sheetName val="APU-503"/>
      <sheetName val="APU-502"/>
      <sheetName val="APU-501"/>
      <sheetName val="APU-402"/>
      <sheetName val="APU-401"/>
      <sheetName val="APU-304"/>
      <sheetName val="APU-303"/>
      <sheetName val="APU-302"/>
      <sheetName val="APU-301"/>
      <sheetName val="APU-201"/>
      <sheetName val="APU-103"/>
      <sheetName val="APU-102"/>
      <sheetName val="APU-101"/>
      <sheetName val="Consolidado T2"/>
      <sheetName val="Mz Av.15-Tv.18 - CN"/>
      <sheetName val="Mz Tv.18-Tv.19 - CN"/>
      <sheetName val="Mz Tv.19-Tv.19A - CN"/>
      <sheetName val="Mz Tv.19A-Tv.20 - CN"/>
      <sheetName val="Mz Tv.20-Tv.21 - CN"/>
      <sheetName val="Mz Tv.21-Av.19 - CN"/>
      <sheetName val="Mz Av.15-Tv.17 - CS"/>
      <sheetName val="Mz Tv.17-Tv.19 - CS"/>
      <sheetName val="Mz Tv.19-Tv.19A - CS"/>
      <sheetName val="Mz Tv.19A-Tv.20 - CS"/>
      <sheetName val="Mz Tv.20-Tv.23 - CS"/>
      <sheetName val="Mz Tv.23-Av.19 - CS"/>
      <sheetName val="Separador T2"/>
      <sheetName val="TARIFAS MINTRANSPORTE"/>
      <sheetName val="TARIFAS DIARIO OF 2007"/>
      <sheetName val="COSTOS OFICINA"/>
      <sheetName val="COSTOS CAMPAMENTO"/>
      <sheetName val="UTILIDAD"/>
      <sheetName val="Datos"/>
      <sheetName val="Insum"/>
      <sheetName val="RESUMEN_PRESUPUESTO"/>
      <sheetName val="Consolidado_T2"/>
      <sheetName val="Mz_Av_15-Tv_18_-_CN"/>
      <sheetName val="Mz_Tv_18-Tv_19_-_CN"/>
      <sheetName val="Mz_Tv_19-Tv_19A_-_CN"/>
      <sheetName val="Mz_Tv_19A-Tv_20_-_CN"/>
      <sheetName val="Mz_Tv_20-Tv_21_-_CN"/>
      <sheetName val="Mz_Tv_21-Av_19_-_CN"/>
      <sheetName val="Mz_Av_15-Tv_17_-_CS"/>
      <sheetName val="Mz_Tv_17-Tv_19_-_CS"/>
      <sheetName val="Mz_Tv_19-Tv_19A_-_CS"/>
      <sheetName val="Mz_Tv_19A-Tv_20_-_CS"/>
      <sheetName val="Mz_Tv_20-Tv_23_-_CS"/>
      <sheetName val="Mz_Tv_23-Av_19_-_CS"/>
      <sheetName val="Separador_T2"/>
      <sheetName val="TARIFAS_MINTRANSPORTE"/>
      <sheetName val="TARIFAS_DIARIO_OF_2007"/>
      <sheetName val="COSTOS_OFICINA"/>
      <sheetName val="COSTOS_CAMPAMENTO"/>
      <sheetName val="APUs"/>
      <sheetName val="INSUMOS"/>
      <sheetName val="Ppto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>
        <row r="1">
          <cell r="B1" t="str">
            <v>ESTUDIOS Y DISEÑOS DE LA CICLORUTA Y ESPACIO PUBLICO COMPLEMENTARIO DEL EJE VIAL DE LA CALLE 116 ENTRE LA CARRERA 11 Y LA AUTOPISTA NORTE INCLUYENDO SEPARADOR Y ANTEJARDINES EN LA CIUDAD DE BOGOTA D.C.</v>
          </cell>
        </row>
        <row r="2">
          <cell r="B2" t="str">
            <v>IDU-202-05</v>
          </cell>
        </row>
        <row r="3">
          <cell r="B3" t="str">
            <v>INARE LTDA</v>
          </cell>
        </row>
        <row r="5">
          <cell r="B5" t="str">
            <v>CONSORCIO AVENIDA 116</v>
          </cell>
        </row>
        <row r="6">
          <cell r="B6" t="str">
            <v>ARQ. SANDRA CAICEDO</v>
          </cell>
        </row>
        <row r="7">
          <cell r="B7">
            <v>39315</v>
          </cell>
        </row>
      </sheetData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  <sheetName val="Evaluación_Financiera"/>
      <sheetName val="Factorcarga_y_pérdidas"/>
      <sheetName val="Cálculo_FCC"/>
      <sheetName val="S_E_y_trafo"/>
      <sheetName val="Módulo_Línea_B__sencilla"/>
      <sheetName val="Módulo_Barraje_Tipo_2"/>
      <sheetName val="Módulo_Común_Tipo2"/>
      <sheetName val="Costo_Subestación"/>
      <sheetName val="Costo_línea_AT"/>
      <sheetName val="Costos_RED_MT_y_BT"/>
      <sheetName val="Cálculo_pérdidas"/>
      <sheetName val="Cond__económico"/>
      <sheetName val="Costos_Red"/>
      <sheetName val="Costos_Conductores"/>
      <sheetName val="Acum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TEMS"/>
      <sheetName val="APU"/>
      <sheetName val="MATERIALES"/>
      <sheetName val="AIU"/>
      <sheetName val="EQUIPOS"/>
      <sheetName val="TRANSPORTES"/>
      <sheetName val="personal"/>
      <sheetName val="SALARIOS"/>
      <sheetName val="DOTACIONES"/>
    </sheetNames>
    <sheetDataSet>
      <sheetData sheetId="0" refreshError="1"/>
      <sheetData sheetId="1" refreshError="1">
        <row r="2">
          <cell r="B2" t="str">
            <v>Localización y replanteo</v>
          </cell>
          <cell r="C2" t="str">
            <v>M2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memorias"/>
      <sheetName val="AIU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DATOS"/>
      <sheetName val="Circuitos"/>
    </sheetNames>
    <sheetDataSet>
      <sheetData sheetId="0" refreshError="1"/>
      <sheetData sheetId="1" refreshError="1"/>
      <sheetData sheetId="2" refreshError="1">
        <row r="522">
          <cell r="A522" t="str">
            <v>2.4.22</v>
          </cell>
          <cell r="B522" t="str">
            <v>Cárcamo tipo Box coulvert de 36"</v>
          </cell>
          <cell r="C522" t="str">
            <v>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  <sheetName val="Datos"/>
      <sheetName val="Cuadrillas"/>
      <sheetName val="Jornal"/>
      <sheetName val="Macro1"/>
      <sheetName val="Bande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S"/>
      <sheetName val="UNITARIOS"/>
      <sheetName val="Av. Cali K4+880 - K4+970"/>
      <sheetName val="AIU"/>
      <sheetName val="SOCIAL"/>
      <sheetName val="AJUSTE"/>
      <sheetName val="PMT"/>
      <sheetName val="AIU PMT"/>
      <sheetName val="RESUMEN_PRECIOS"/>
      <sheetName val="Av__Cali_K4+880_-_K4+970"/>
      <sheetName val="AIU_PMT"/>
    </sheetNames>
    <sheetDataSet>
      <sheetData sheetId="0"/>
      <sheetData sheetId="1"/>
      <sheetData sheetId="2"/>
      <sheetData sheetId="3" refreshError="1">
        <row r="1">
          <cell r="A1" t="str">
            <v>INSTITUTO DE DESARROLLO URBANO IDU</v>
          </cell>
        </row>
        <row r="2">
          <cell r="A2" t="str">
            <v>MATRIZ PARA CALCULO DE FACTOR DE A.I.U. - AÑO 2007</v>
          </cell>
        </row>
        <row r="4">
          <cell r="B4" t="str">
            <v>COSTO DIRECTO ESTIMADO DE OBRA (CD)</v>
          </cell>
          <cell r="C4">
            <v>1032077768</v>
          </cell>
          <cell r="E4" t="str">
            <v>COSTO TOTAL DEL PROYECTO</v>
          </cell>
          <cell r="G4">
            <v>1413373801</v>
          </cell>
          <cell r="H4" t="str">
            <v>COSTO DIRECTO ESTIMADO DE OBRA (CD)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APU"/>
      <sheetName val="EQUIPOS"/>
      <sheetName val="MATERIALES"/>
      <sheetName val="personal"/>
      <sheetName val="circuitos codensa"/>
      <sheetName val="Circuitos"/>
      <sheetName val="Formato Presupuesto Consultoria"/>
      <sheetName val="DATOS"/>
      <sheetName val="Cuadrillas"/>
      <sheetName val="Jor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código</v>
          </cell>
          <cell r="C1" t="str">
            <v>Equipo</v>
          </cell>
          <cell r="D1" t="str">
            <v>Tipo</v>
          </cell>
          <cell r="E1" t="str">
            <v>Valor Hora</v>
          </cell>
          <cell r="F1" t="str">
            <v>Combustible</v>
          </cell>
          <cell r="G1" t="str">
            <v>Operador</v>
          </cell>
          <cell r="H1" t="str">
            <v>Valor Total</v>
          </cell>
          <cell r="J1">
            <v>1</v>
          </cell>
        </row>
        <row r="2">
          <cell r="A2">
            <v>1</v>
          </cell>
          <cell r="B2" t="str">
            <v>equi</v>
          </cell>
          <cell r="C2" t="str">
            <v>ANDAMIO - SECCIÓN</v>
          </cell>
          <cell r="D2" t="str">
            <v xml:space="preserve"> -- </v>
          </cell>
          <cell r="E2">
            <v>62.5</v>
          </cell>
          <cell r="F2">
            <v>0</v>
          </cell>
          <cell r="H2">
            <v>100</v>
          </cell>
        </row>
        <row r="3">
          <cell r="A3">
            <v>2</v>
          </cell>
          <cell r="B3" t="str">
            <v>equi</v>
          </cell>
          <cell r="C3" t="str">
            <v>ANTORCHA</v>
          </cell>
          <cell r="D3" t="str">
            <v xml:space="preserve"> -- </v>
          </cell>
          <cell r="E3">
            <v>250</v>
          </cell>
          <cell r="F3">
            <v>0</v>
          </cell>
          <cell r="H3">
            <v>250</v>
          </cell>
        </row>
        <row r="4">
          <cell r="A4">
            <v>3</v>
          </cell>
          <cell r="B4" t="str">
            <v>equi</v>
          </cell>
          <cell r="C4" t="str">
            <v>BANDA</v>
          </cell>
          <cell r="D4" t="str">
            <v xml:space="preserve"> -- </v>
          </cell>
          <cell r="E4">
            <v>469.41333333333336</v>
          </cell>
          <cell r="F4">
            <v>0</v>
          </cell>
          <cell r="H4">
            <v>600</v>
          </cell>
        </row>
        <row r="5">
          <cell r="A5">
            <v>4</v>
          </cell>
          <cell r="B5" t="str">
            <v>equi</v>
          </cell>
          <cell r="C5" t="str">
            <v>CANGURO COMPACTADOR</v>
          </cell>
          <cell r="D5" t="str">
            <v>-- --</v>
          </cell>
          <cell r="E5">
            <v>15000</v>
          </cell>
          <cell r="H5">
            <v>18608.8</v>
          </cell>
        </row>
        <row r="6">
          <cell r="A6">
            <v>5</v>
          </cell>
          <cell r="B6" t="str">
            <v>equi</v>
          </cell>
          <cell r="C6" t="str">
            <v>BISELADORA</v>
          </cell>
          <cell r="D6" t="str">
            <v>H&amp;M</v>
          </cell>
          <cell r="E6">
            <v>881.77083333333337</v>
          </cell>
          <cell r="F6">
            <v>0</v>
          </cell>
          <cell r="H6">
            <v>500</v>
          </cell>
        </row>
        <row r="7">
          <cell r="A7">
            <v>6</v>
          </cell>
          <cell r="B7" t="str">
            <v>equi</v>
          </cell>
          <cell r="C7" t="str">
            <v>BOBCAT</v>
          </cell>
          <cell r="D7" t="str">
            <v>-- --</v>
          </cell>
          <cell r="E7">
            <v>32000</v>
          </cell>
          <cell r="F7">
            <v>1.5</v>
          </cell>
          <cell r="H7">
            <v>33110.300000000003</v>
          </cell>
        </row>
        <row r="8">
          <cell r="A8">
            <v>7</v>
          </cell>
          <cell r="B8" t="str">
            <v>equi</v>
          </cell>
          <cell r="C8" t="str">
            <v>BOMBA LLENADO</v>
          </cell>
          <cell r="D8" t="str">
            <v>Duplex</v>
          </cell>
          <cell r="E8">
            <v>15000</v>
          </cell>
          <cell r="F8">
            <v>2.5</v>
          </cell>
          <cell r="H8">
            <v>15002.5</v>
          </cell>
        </row>
        <row r="9">
          <cell r="A9">
            <v>8</v>
          </cell>
          <cell r="B9" t="str">
            <v>equi</v>
          </cell>
          <cell r="C9" t="str">
            <v>BOMBA PRUEBA</v>
          </cell>
          <cell r="D9" t="str">
            <v>Triplex</v>
          </cell>
          <cell r="E9">
            <v>15000</v>
          </cell>
          <cell r="F9">
            <v>2.5</v>
          </cell>
          <cell r="H9">
            <v>15002.5</v>
          </cell>
        </row>
        <row r="10">
          <cell r="A10">
            <v>9</v>
          </cell>
          <cell r="B10" t="str">
            <v>equi</v>
          </cell>
          <cell r="C10" t="str">
            <v>BOMBA PRUEBA MANUAL</v>
          </cell>
          <cell r="D10" t="str">
            <v>-- --</v>
          </cell>
          <cell r="E10">
            <v>1600</v>
          </cell>
          <cell r="F10">
            <v>0</v>
          </cell>
          <cell r="H10">
            <v>1600</v>
          </cell>
        </row>
        <row r="11">
          <cell r="A11">
            <v>10</v>
          </cell>
          <cell r="B11" t="str">
            <v>equi</v>
          </cell>
          <cell r="C11" t="str">
            <v>BULLDOZER</v>
          </cell>
          <cell r="D11" t="str">
            <v>D6D</v>
          </cell>
          <cell r="E11">
            <v>40000</v>
          </cell>
          <cell r="F11">
            <v>5</v>
          </cell>
          <cell r="H11">
            <v>43113.8</v>
          </cell>
        </row>
        <row r="12">
          <cell r="A12">
            <v>11</v>
          </cell>
          <cell r="B12" t="str">
            <v>equi</v>
          </cell>
          <cell r="C12" t="str">
            <v>BULLDOZER D4D</v>
          </cell>
          <cell r="D12" t="str">
            <v>D4D</v>
          </cell>
          <cell r="E12">
            <v>45000</v>
          </cell>
          <cell r="F12">
            <v>5</v>
          </cell>
          <cell r="H12">
            <v>41113.800000000003</v>
          </cell>
        </row>
        <row r="13">
          <cell r="A13">
            <v>12</v>
          </cell>
          <cell r="B13" t="str">
            <v>equi</v>
          </cell>
          <cell r="C13" t="str">
            <v>BUS</v>
          </cell>
          <cell r="D13" t="str">
            <v>-- --</v>
          </cell>
          <cell r="E13">
            <v>15000</v>
          </cell>
          <cell r="F13">
            <v>1.5</v>
          </cell>
          <cell r="H13">
            <v>15938</v>
          </cell>
        </row>
        <row r="14">
          <cell r="A14">
            <v>13</v>
          </cell>
          <cell r="B14" t="str">
            <v>equi</v>
          </cell>
          <cell r="C14" t="str">
            <v>CAMIÓN 600</v>
          </cell>
          <cell r="D14">
            <v>600</v>
          </cell>
          <cell r="E14">
            <v>16000</v>
          </cell>
          <cell r="F14">
            <v>1.5</v>
          </cell>
          <cell r="H14">
            <v>15938</v>
          </cell>
        </row>
        <row r="15">
          <cell r="A15">
            <v>14</v>
          </cell>
          <cell r="B15" t="str">
            <v>equi</v>
          </cell>
          <cell r="C15" t="str">
            <v>CAMIÓN GRÚA</v>
          </cell>
          <cell r="D15" t="str">
            <v>Grúa</v>
          </cell>
          <cell r="E15">
            <v>18000</v>
          </cell>
          <cell r="F15">
            <v>1.5</v>
          </cell>
          <cell r="H15">
            <v>19938</v>
          </cell>
        </row>
        <row r="16">
          <cell r="A16">
            <v>15</v>
          </cell>
          <cell r="B16" t="str">
            <v>equi</v>
          </cell>
          <cell r="C16" t="str">
            <v>CAMIONETA- 350</v>
          </cell>
          <cell r="D16" t="str">
            <v>Estacas</v>
          </cell>
          <cell r="E16">
            <v>9000</v>
          </cell>
          <cell r="F16">
            <v>1.5</v>
          </cell>
          <cell r="H16">
            <v>19438</v>
          </cell>
        </row>
        <row r="17">
          <cell r="A17">
            <v>16</v>
          </cell>
          <cell r="B17" t="str">
            <v>equi</v>
          </cell>
          <cell r="C17" t="str">
            <v>CAMPERO</v>
          </cell>
          <cell r="D17" t="str">
            <v>4x4</v>
          </cell>
          <cell r="E17">
            <v>8000</v>
          </cell>
          <cell r="F17">
            <v>1.5</v>
          </cell>
          <cell r="H17">
            <v>16968</v>
          </cell>
        </row>
        <row r="18">
          <cell r="A18">
            <v>17</v>
          </cell>
          <cell r="B18" t="str">
            <v>equi</v>
          </cell>
          <cell r="C18" t="str">
            <v>COMPACTADOR RANA</v>
          </cell>
          <cell r="D18" t="str">
            <v>Manual</v>
          </cell>
          <cell r="E18">
            <v>2250</v>
          </cell>
          <cell r="F18">
            <v>1.5</v>
          </cell>
          <cell r="H18">
            <v>1001.5</v>
          </cell>
        </row>
        <row r="19">
          <cell r="A19">
            <v>18</v>
          </cell>
          <cell r="B19" t="str">
            <v>equi</v>
          </cell>
          <cell r="C19" t="str">
            <v>COMPRESOR</v>
          </cell>
          <cell r="D19" t="str">
            <v>250 cfm</v>
          </cell>
          <cell r="E19">
            <v>12000</v>
          </cell>
          <cell r="F19">
            <v>1.5</v>
          </cell>
          <cell r="H19">
            <v>15001.5</v>
          </cell>
        </row>
        <row r="20">
          <cell r="A20">
            <v>19</v>
          </cell>
          <cell r="B20" t="str">
            <v>equi</v>
          </cell>
          <cell r="C20" t="str">
            <v>COMPRESOR</v>
          </cell>
          <cell r="D20" t="str">
            <v>175 cfm</v>
          </cell>
          <cell r="E20">
            <v>10000</v>
          </cell>
          <cell r="F20">
            <v>1.5</v>
          </cell>
          <cell r="H20">
            <v>13001.5</v>
          </cell>
        </row>
        <row r="21">
          <cell r="A21">
            <v>20</v>
          </cell>
          <cell r="B21" t="str">
            <v>equi</v>
          </cell>
          <cell r="C21" t="str">
            <v>CONTENEDOR</v>
          </cell>
          <cell r="D21" t="str">
            <v>Genérico</v>
          </cell>
          <cell r="E21">
            <v>800</v>
          </cell>
          <cell r="F21">
            <v>0</v>
          </cell>
          <cell r="H21">
            <v>800</v>
          </cell>
        </row>
        <row r="22">
          <cell r="A22">
            <v>21</v>
          </cell>
          <cell r="B22" t="str">
            <v>equi</v>
          </cell>
          <cell r="C22" t="str">
            <v>CORTATUBOS</v>
          </cell>
          <cell r="D22" t="str">
            <v>Ridgid</v>
          </cell>
          <cell r="E22">
            <v>461.85185185185185</v>
          </cell>
          <cell r="F22">
            <v>0</v>
          </cell>
          <cell r="H22">
            <v>500</v>
          </cell>
        </row>
        <row r="23">
          <cell r="A23">
            <v>22</v>
          </cell>
          <cell r="B23" t="str">
            <v>equi</v>
          </cell>
          <cell r="C23" t="str">
            <v>DIFERENCIAL 2 TON</v>
          </cell>
          <cell r="D23" t="str">
            <v>Genérica</v>
          </cell>
          <cell r="E23">
            <v>103.65486111111112</v>
          </cell>
          <cell r="F23">
            <v>0</v>
          </cell>
          <cell r="H23">
            <v>500</v>
          </cell>
        </row>
        <row r="24">
          <cell r="A24">
            <v>23</v>
          </cell>
          <cell r="B24" t="str">
            <v>equi</v>
          </cell>
          <cell r="C24" t="str">
            <v>DOBLADORA</v>
          </cell>
          <cell r="D24" t="str">
            <v>Hasta 12"</v>
          </cell>
          <cell r="E24">
            <v>13125</v>
          </cell>
          <cell r="F24">
            <v>1.5</v>
          </cell>
          <cell r="H24">
            <v>3001.5</v>
          </cell>
        </row>
        <row r="25">
          <cell r="A25">
            <v>24</v>
          </cell>
          <cell r="B25" t="str">
            <v>equi</v>
          </cell>
          <cell r="C25" t="str">
            <v>DOBLADORA MANUAL</v>
          </cell>
          <cell r="D25" t="str">
            <v>-- --</v>
          </cell>
          <cell r="E25">
            <v>1000</v>
          </cell>
          <cell r="F25">
            <v>0</v>
          </cell>
          <cell r="H25">
            <v>1000</v>
          </cell>
        </row>
        <row r="26">
          <cell r="A26">
            <v>25</v>
          </cell>
          <cell r="B26" t="str">
            <v>equi</v>
          </cell>
          <cell r="C26" t="str">
            <v>ENCINTADORA</v>
          </cell>
          <cell r="D26" t="str">
            <v>Genérica</v>
          </cell>
          <cell r="F26">
            <v>1.5</v>
          </cell>
          <cell r="H26">
            <v>16001.5</v>
          </cell>
        </row>
        <row r="27">
          <cell r="A27">
            <v>26</v>
          </cell>
          <cell r="B27" t="str">
            <v>equi</v>
          </cell>
          <cell r="C27" t="str">
            <v>EQ. DIBUJO</v>
          </cell>
          <cell r="D27" t="str">
            <v>Autocad</v>
          </cell>
          <cell r="E27">
            <v>2000</v>
          </cell>
          <cell r="F27">
            <v>0</v>
          </cell>
          <cell r="H27">
            <v>2000</v>
          </cell>
        </row>
        <row r="28">
          <cell r="A28">
            <v>27</v>
          </cell>
          <cell r="B28" t="str">
            <v>equi</v>
          </cell>
          <cell r="C28" t="str">
            <v>EQ. MONTAJE</v>
          </cell>
          <cell r="D28" t="str">
            <v>-- --</v>
          </cell>
          <cell r="E28">
            <v>5000</v>
          </cell>
          <cell r="F28">
            <v>0</v>
          </cell>
          <cell r="H28">
            <v>5000</v>
          </cell>
        </row>
        <row r="29">
          <cell r="A29">
            <v>28</v>
          </cell>
          <cell r="B29" t="str">
            <v>equi</v>
          </cell>
          <cell r="C29" t="str">
            <v>EQ. OXICORTE</v>
          </cell>
          <cell r="D29" t="str">
            <v>Victor</v>
          </cell>
          <cell r="E29">
            <v>287.98611111111109</v>
          </cell>
          <cell r="F29">
            <v>0</v>
          </cell>
          <cell r="H29">
            <v>650</v>
          </cell>
        </row>
        <row r="30">
          <cell r="A30">
            <v>29</v>
          </cell>
          <cell r="B30" t="str">
            <v>equi</v>
          </cell>
          <cell r="C30" t="str">
            <v>EQ. RX</v>
          </cell>
          <cell r="D30" t="str">
            <v xml:space="preserve"> -- </v>
          </cell>
          <cell r="E30">
            <v>6000</v>
          </cell>
          <cell r="F30">
            <v>0</v>
          </cell>
          <cell r="H30">
            <v>6000</v>
          </cell>
        </row>
        <row r="31">
          <cell r="A31">
            <v>30</v>
          </cell>
          <cell r="B31" t="str">
            <v>equi</v>
          </cell>
          <cell r="C31" t="str">
            <v>EQ. SANDBLASTING</v>
          </cell>
          <cell r="D31" t="str">
            <v>Atlas Copco</v>
          </cell>
          <cell r="E31">
            <v>2500</v>
          </cell>
          <cell r="F31">
            <v>0</v>
          </cell>
          <cell r="H31">
            <v>2500</v>
          </cell>
        </row>
        <row r="32">
          <cell r="A32">
            <v>31</v>
          </cell>
          <cell r="B32" t="str">
            <v>equi</v>
          </cell>
          <cell r="C32" t="str">
            <v>EQ. TOPOGRAFÍA</v>
          </cell>
          <cell r="D32" t="str">
            <v>Kern</v>
          </cell>
          <cell r="E32">
            <v>5000</v>
          </cell>
          <cell r="F32">
            <v>0</v>
          </cell>
          <cell r="H32">
            <v>5000</v>
          </cell>
        </row>
        <row r="33">
          <cell r="A33">
            <v>32</v>
          </cell>
          <cell r="B33" t="str">
            <v>equi</v>
          </cell>
          <cell r="C33" t="str">
            <v>GRAPA</v>
          </cell>
          <cell r="D33" t="str">
            <v>Externa</v>
          </cell>
          <cell r="E33">
            <v>500</v>
          </cell>
          <cell r="F33">
            <v>0</v>
          </cell>
          <cell r="H33">
            <v>500</v>
          </cell>
        </row>
        <row r="34">
          <cell r="A34">
            <v>33</v>
          </cell>
          <cell r="B34" t="str">
            <v>equi</v>
          </cell>
          <cell r="C34" t="str">
            <v>GRÚA DE 20 TON</v>
          </cell>
          <cell r="D34" t="str">
            <v>Genérica</v>
          </cell>
          <cell r="E34">
            <v>110000.00000000001</v>
          </cell>
          <cell r="F34">
            <v>5</v>
          </cell>
          <cell r="H34">
            <v>63113.8</v>
          </cell>
        </row>
        <row r="35">
          <cell r="A35">
            <v>34</v>
          </cell>
          <cell r="B35" t="str">
            <v>equi</v>
          </cell>
          <cell r="C35" t="str">
            <v>GRÚA DE 35 TON</v>
          </cell>
          <cell r="D35" t="str">
            <v>-- --</v>
          </cell>
          <cell r="E35">
            <v>154000</v>
          </cell>
          <cell r="F35">
            <v>5</v>
          </cell>
          <cell r="H35">
            <v>73113.8</v>
          </cell>
        </row>
        <row r="36">
          <cell r="A36">
            <v>35</v>
          </cell>
          <cell r="B36" t="str">
            <v>equi</v>
          </cell>
          <cell r="C36" t="str">
            <v>GUADAÑADORA</v>
          </cell>
          <cell r="D36" t="str">
            <v>Genérica</v>
          </cell>
          <cell r="E36">
            <v>923.28194444444443</v>
          </cell>
          <cell r="F36">
            <v>0.5</v>
          </cell>
          <cell r="H36">
            <v>1000.5</v>
          </cell>
        </row>
        <row r="37">
          <cell r="A37">
            <v>36</v>
          </cell>
          <cell r="B37" t="str">
            <v>equi</v>
          </cell>
          <cell r="C37" t="str">
            <v>HERR. MENOR</v>
          </cell>
          <cell r="D37" t="str">
            <v>Genérica</v>
          </cell>
          <cell r="E37">
            <v>750</v>
          </cell>
          <cell r="F37">
            <v>0</v>
          </cell>
          <cell r="H37">
            <v>750</v>
          </cell>
        </row>
        <row r="38">
          <cell r="A38">
            <v>37</v>
          </cell>
          <cell r="B38" t="str">
            <v>equi</v>
          </cell>
          <cell r="C38" t="str">
            <v>HOLLIDAY DETECTOR</v>
          </cell>
          <cell r="D38" t="str">
            <v>Spy</v>
          </cell>
          <cell r="E38">
            <v>750</v>
          </cell>
          <cell r="F38">
            <v>0</v>
          </cell>
          <cell r="H38">
            <v>750</v>
          </cell>
        </row>
        <row r="39">
          <cell r="A39">
            <v>38</v>
          </cell>
          <cell r="B39" t="str">
            <v>equi</v>
          </cell>
          <cell r="C39" t="str">
            <v>HOT TAPPING MACHINE</v>
          </cell>
          <cell r="D39" t="str">
            <v xml:space="preserve"> hasta Ø=6"</v>
          </cell>
          <cell r="E39">
            <v>7000</v>
          </cell>
          <cell r="F39">
            <v>0</v>
          </cell>
          <cell r="H39">
            <v>7000</v>
          </cell>
        </row>
        <row r="40">
          <cell r="A40">
            <v>39</v>
          </cell>
          <cell r="B40" t="str">
            <v>equi</v>
          </cell>
          <cell r="C40" t="str">
            <v>INSTRUMENTOS PRUEBAS PROTECCION CATODICA</v>
          </cell>
          <cell r="D40" t="str">
            <v>-- --</v>
          </cell>
          <cell r="E40">
            <v>1200</v>
          </cell>
          <cell r="F40">
            <v>0</v>
          </cell>
          <cell r="H40">
            <v>1200</v>
          </cell>
        </row>
        <row r="41">
          <cell r="A41">
            <v>40</v>
          </cell>
          <cell r="B41" t="str">
            <v>equi</v>
          </cell>
          <cell r="C41" t="str">
            <v>MANÓMETRO</v>
          </cell>
          <cell r="D41" t="str">
            <v xml:space="preserve"> -- </v>
          </cell>
          <cell r="E41">
            <v>400</v>
          </cell>
          <cell r="F41">
            <v>0</v>
          </cell>
          <cell r="H41">
            <v>400</v>
          </cell>
        </row>
        <row r="42">
          <cell r="A42">
            <v>41</v>
          </cell>
          <cell r="B42" t="str">
            <v>equi</v>
          </cell>
          <cell r="C42" t="str">
            <v>MÁQ. SOLDAR</v>
          </cell>
          <cell r="D42" t="str">
            <v>SA250</v>
          </cell>
          <cell r="E42">
            <v>3500</v>
          </cell>
          <cell r="F42">
            <v>1.5</v>
          </cell>
          <cell r="H42">
            <v>5001.5</v>
          </cell>
        </row>
        <row r="43">
          <cell r="A43">
            <v>42</v>
          </cell>
          <cell r="B43" t="str">
            <v>equi</v>
          </cell>
          <cell r="C43" t="str">
            <v>MEGGER</v>
          </cell>
          <cell r="D43" t="str">
            <v>-- --</v>
          </cell>
          <cell r="E43">
            <v>1200</v>
          </cell>
          <cell r="F43">
            <v>0</v>
          </cell>
          <cell r="H43">
            <v>1200</v>
          </cell>
        </row>
        <row r="44">
          <cell r="A44">
            <v>43</v>
          </cell>
          <cell r="B44" t="str">
            <v>equi</v>
          </cell>
          <cell r="C44" t="str">
            <v>MEZCLADORA</v>
          </cell>
          <cell r="D44" t="str">
            <v>1 1/2 Bultos</v>
          </cell>
          <cell r="E44">
            <v>2250</v>
          </cell>
          <cell r="F44">
            <v>0.5</v>
          </cell>
          <cell r="H44">
            <v>3000.5</v>
          </cell>
        </row>
        <row r="45">
          <cell r="A45">
            <v>44</v>
          </cell>
          <cell r="B45" t="str">
            <v>equi</v>
          </cell>
          <cell r="C45" t="str">
            <v>MOTOBOMBA 3"</v>
          </cell>
          <cell r="D45" t="str">
            <v>IHM</v>
          </cell>
          <cell r="E45">
            <v>2500</v>
          </cell>
          <cell r="F45">
            <v>0.5</v>
          </cell>
          <cell r="H45">
            <v>2500.5</v>
          </cell>
        </row>
        <row r="46">
          <cell r="A46">
            <v>45</v>
          </cell>
          <cell r="B46" t="str">
            <v>equi</v>
          </cell>
          <cell r="C46" t="str">
            <v>MOTONIVELADORA</v>
          </cell>
          <cell r="D46" t="str">
            <v xml:space="preserve"> -- </v>
          </cell>
          <cell r="E46">
            <v>40000</v>
          </cell>
          <cell r="F46">
            <v>5</v>
          </cell>
          <cell r="H46">
            <v>39113.800000000003</v>
          </cell>
        </row>
        <row r="47">
          <cell r="A47">
            <v>46</v>
          </cell>
          <cell r="B47" t="str">
            <v>equi</v>
          </cell>
          <cell r="C47" t="str">
            <v>MULTÍMETRO</v>
          </cell>
          <cell r="D47" t="str">
            <v xml:space="preserve"> -- </v>
          </cell>
          <cell r="E47">
            <v>1300</v>
          </cell>
          <cell r="F47">
            <v>0</v>
          </cell>
          <cell r="H47">
            <v>1300</v>
          </cell>
        </row>
        <row r="48">
          <cell r="A48">
            <v>47</v>
          </cell>
          <cell r="B48" t="str">
            <v>equi</v>
          </cell>
          <cell r="C48" t="str">
            <v>PERFORADORA HORIZONTAL</v>
          </cell>
          <cell r="D48" t="str">
            <v>CRC</v>
          </cell>
          <cell r="E48">
            <v>24000</v>
          </cell>
          <cell r="F48">
            <v>2</v>
          </cell>
          <cell r="H48">
            <v>24002</v>
          </cell>
        </row>
        <row r="49">
          <cell r="A49">
            <v>48</v>
          </cell>
          <cell r="B49" t="str">
            <v>equi</v>
          </cell>
          <cell r="C49" t="str">
            <v>PLANTA ELÉCTRICA</v>
          </cell>
          <cell r="D49" t="str">
            <v>5 KW</v>
          </cell>
          <cell r="E49">
            <v>2800</v>
          </cell>
          <cell r="F49">
            <v>0.5</v>
          </cell>
          <cell r="H49">
            <v>2800.5</v>
          </cell>
        </row>
        <row r="50">
          <cell r="A50">
            <v>49</v>
          </cell>
          <cell r="B50" t="str">
            <v>equi</v>
          </cell>
          <cell r="C50" t="str">
            <v>PULIDORA</v>
          </cell>
          <cell r="D50" t="str">
            <v>Bosch</v>
          </cell>
          <cell r="E50">
            <v>312.5</v>
          </cell>
          <cell r="F50">
            <v>0</v>
          </cell>
          <cell r="H50">
            <v>500</v>
          </cell>
        </row>
        <row r="51">
          <cell r="A51">
            <v>50</v>
          </cell>
          <cell r="B51" t="str">
            <v>equi</v>
          </cell>
          <cell r="C51" t="str">
            <v>REGISTRADOR</v>
          </cell>
          <cell r="D51" t="str">
            <v>Weskler</v>
          </cell>
          <cell r="E51">
            <v>2500</v>
          </cell>
          <cell r="F51">
            <v>0</v>
          </cell>
          <cell r="H51">
            <v>2500</v>
          </cell>
        </row>
        <row r="52">
          <cell r="A52">
            <v>51</v>
          </cell>
          <cell r="B52" t="str">
            <v>equi</v>
          </cell>
          <cell r="C52" t="str">
            <v>RETROCARGADOR</v>
          </cell>
          <cell r="D52" t="str">
            <v>Llantas</v>
          </cell>
          <cell r="E52">
            <v>40000</v>
          </cell>
          <cell r="F52">
            <v>3.5</v>
          </cell>
          <cell r="H52">
            <v>35112.300000000003</v>
          </cell>
        </row>
        <row r="53">
          <cell r="A53">
            <v>52</v>
          </cell>
          <cell r="B53" t="str">
            <v>equi</v>
          </cell>
          <cell r="C53" t="str">
            <v>RETROEXCAVADORA</v>
          </cell>
          <cell r="D53" t="str">
            <v>Oruga</v>
          </cell>
          <cell r="E53">
            <v>45000</v>
          </cell>
          <cell r="F53">
            <v>4</v>
          </cell>
          <cell r="H53">
            <v>47113.8</v>
          </cell>
        </row>
        <row r="54">
          <cell r="A54">
            <v>53</v>
          </cell>
          <cell r="B54" t="str">
            <v>equi</v>
          </cell>
          <cell r="C54" t="str">
            <v>RETRO CON MARTILLO</v>
          </cell>
          <cell r="D54" t="str">
            <v>Oruga</v>
          </cell>
          <cell r="E54">
            <v>100000</v>
          </cell>
          <cell r="F54">
            <v>5</v>
          </cell>
          <cell r="H54">
            <v>62113.8</v>
          </cell>
        </row>
        <row r="55">
          <cell r="A55">
            <v>54</v>
          </cell>
          <cell r="B55" t="str">
            <v>equi</v>
          </cell>
          <cell r="C55" t="str">
            <v>TIENDETUBOS</v>
          </cell>
          <cell r="D55" t="str">
            <v>561</v>
          </cell>
          <cell r="E55">
            <v>43000</v>
          </cell>
          <cell r="F55">
            <v>5</v>
          </cell>
          <cell r="H55">
            <v>47113.8</v>
          </cell>
        </row>
        <row r="56">
          <cell r="A56">
            <v>55</v>
          </cell>
          <cell r="B56" t="str">
            <v>equi</v>
          </cell>
          <cell r="C56" t="str">
            <v>TRACTOMULA CAMABAJA</v>
          </cell>
          <cell r="D56" t="str">
            <v>Camabaja</v>
          </cell>
          <cell r="E56">
            <v>16000</v>
          </cell>
          <cell r="F56">
            <v>4.5</v>
          </cell>
          <cell r="H56">
            <v>27941</v>
          </cell>
        </row>
        <row r="57">
          <cell r="A57">
            <v>56</v>
          </cell>
          <cell r="B57" t="str">
            <v>equi</v>
          </cell>
          <cell r="C57" t="str">
            <v>TRACTOMULA PLATAFORMA</v>
          </cell>
          <cell r="D57" t="str">
            <v>Plataforma</v>
          </cell>
          <cell r="E57">
            <v>25000</v>
          </cell>
          <cell r="F57">
            <v>4.5</v>
          </cell>
          <cell r="H57">
            <v>25941</v>
          </cell>
        </row>
        <row r="58">
          <cell r="A58">
            <v>57</v>
          </cell>
          <cell r="B58" t="str">
            <v>equi</v>
          </cell>
          <cell r="C58" t="str">
            <v>VIBRADOR CONCRETO</v>
          </cell>
          <cell r="D58" t="str">
            <v>Elliot</v>
          </cell>
          <cell r="E58">
            <v>2250</v>
          </cell>
          <cell r="F58">
            <v>0.5</v>
          </cell>
          <cell r="H58">
            <v>1500.5</v>
          </cell>
        </row>
        <row r="59">
          <cell r="A59">
            <v>58</v>
          </cell>
          <cell r="B59" t="str">
            <v>equi</v>
          </cell>
          <cell r="C59" t="str">
            <v>COMPACTADOR AUTOPROPULSADO</v>
          </cell>
          <cell r="D59" t="str">
            <v>-- --</v>
          </cell>
          <cell r="E59">
            <v>36000</v>
          </cell>
          <cell r="F59">
            <v>2.5</v>
          </cell>
          <cell r="H59">
            <v>39111.300000000003</v>
          </cell>
        </row>
        <row r="60">
          <cell r="A60">
            <v>59</v>
          </cell>
          <cell r="B60" t="str">
            <v>equi</v>
          </cell>
          <cell r="C60" t="str">
            <v>COMPACTADOR MANUAL</v>
          </cell>
          <cell r="D60" t="str">
            <v>-- --</v>
          </cell>
          <cell r="E60">
            <v>1200</v>
          </cell>
          <cell r="F60">
            <v>0.5</v>
          </cell>
          <cell r="H60">
            <v>1200.5</v>
          </cell>
        </row>
        <row r="61">
          <cell r="A61">
            <v>60</v>
          </cell>
          <cell r="B61" t="str">
            <v>equi</v>
          </cell>
          <cell r="C61" t="str">
            <v>VOLQUETA</v>
          </cell>
          <cell r="D61" t="str">
            <v>5 m3</v>
          </cell>
          <cell r="E61">
            <v>20000</v>
          </cell>
          <cell r="F61">
            <v>1.5</v>
          </cell>
          <cell r="H61">
            <v>22604.666666666668</v>
          </cell>
        </row>
        <row r="62">
          <cell r="A62">
            <v>61</v>
          </cell>
          <cell r="B62" t="str">
            <v>equi</v>
          </cell>
          <cell r="C62" t="str">
            <v>CALDERA</v>
          </cell>
          <cell r="D62" t="str">
            <v>-- --</v>
          </cell>
          <cell r="E62" t="str">
            <v>X</v>
          </cell>
          <cell r="F62">
            <v>0.5</v>
          </cell>
          <cell r="H62">
            <v>4200.5</v>
          </cell>
        </row>
        <row r="63">
          <cell r="A63">
            <v>62</v>
          </cell>
          <cell r="B63" t="str">
            <v>equi</v>
          </cell>
          <cell r="C63" t="str">
            <v>CARROMACHO</v>
          </cell>
          <cell r="D63" t="str">
            <v>-- --</v>
          </cell>
          <cell r="E63" t="str">
            <v>X</v>
          </cell>
          <cell r="F63">
            <v>5</v>
          </cell>
          <cell r="H63">
            <v>55941.5</v>
          </cell>
        </row>
        <row r="64">
          <cell r="A64">
            <v>63</v>
          </cell>
          <cell r="B64" t="str">
            <v>equi</v>
          </cell>
          <cell r="C64" t="str">
            <v>TRACTOR AGRÍCOLA</v>
          </cell>
          <cell r="E64">
            <v>11250</v>
          </cell>
          <cell r="F64">
            <v>0.6</v>
          </cell>
          <cell r="H64">
            <v>30109.4</v>
          </cell>
        </row>
        <row r="65">
          <cell r="A65">
            <v>64</v>
          </cell>
          <cell r="B65" t="str">
            <v>equi</v>
          </cell>
          <cell r="C65" t="str">
            <v>EQUIPO FBE</v>
          </cell>
          <cell r="E65" t="str">
            <v>X</v>
          </cell>
          <cell r="I65" t="str">
            <v>este valor incluye combustible</v>
          </cell>
        </row>
        <row r="66">
          <cell r="A66">
            <v>65</v>
          </cell>
          <cell r="B66" t="str">
            <v>equi</v>
          </cell>
          <cell r="C66" t="str">
            <v>MOTOSIERRA</v>
          </cell>
          <cell r="E66">
            <v>1000</v>
          </cell>
          <cell r="F66">
            <v>0.5</v>
          </cell>
          <cell r="H66">
            <v>1000.5</v>
          </cell>
        </row>
        <row r="67">
          <cell r="A67">
            <v>66</v>
          </cell>
          <cell r="B67" t="str">
            <v>equi</v>
          </cell>
          <cell r="C67" t="str">
            <v>CARROTANQUE</v>
          </cell>
          <cell r="E67">
            <v>14500</v>
          </cell>
          <cell r="F67">
            <v>1.5</v>
          </cell>
          <cell r="H67">
            <v>25938</v>
          </cell>
        </row>
        <row r="68">
          <cell r="A68">
            <v>67</v>
          </cell>
          <cell r="B68" t="str">
            <v>equi</v>
          </cell>
          <cell r="C68" t="str">
            <v>CORTADORA DE LADRILLO</v>
          </cell>
          <cell r="E68">
            <v>2500</v>
          </cell>
          <cell r="H68">
            <v>2000</v>
          </cell>
        </row>
        <row r="69">
          <cell r="A69">
            <v>68</v>
          </cell>
          <cell r="B69" t="str">
            <v>equi</v>
          </cell>
          <cell r="C69" t="str">
            <v>EQUIPO VACIO Y CAMARA</v>
          </cell>
          <cell r="E69">
            <v>2500</v>
          </cell>
          <cell r="F69">
            <v>0</v>
          </cell>
          <cell r="H69">
            <v>2500</v>
          </cell>
        </row>
        <row r="70">
          <cell r="A70">
            <v>69</v>
          </cell>
          <cell r="B70" t="str">
            <v>equi</v>
          </cell>
          <cell r="C70" t="str">
            <v>ROSCADORA ELECTRICA</v>
          </cell>
          <cell r="D70" t="str">
            <v>ridgid</v>
          </cell>
          <cell r="E70" t="str">
            <v>X</v>
          </cell>
          <cell r="H70">
            <v>6500</v>
          </cell>
        </row>
        <row r="71">
          <cell r="A71">
            <v>70</v>
          </cell>
          <cell r="B71" t="str">
            <v>equi</v>
          </cell>
          <cell r="C71" t="str">
            <v>EQUIPO PRUEBAS ELECTRICAS</v>
          </cell>
          <cell r="D71" t="str">
            <v>-- ---</v>
          </cell>
          <cell r="E71">
            <v>2000</v>
          </cell>
        </row>
        <row r="72">
          <cell r="A72">
            <v>71</v>
          </cell>
          <cell r="B72" t="str">
            <v>equi</v>
          </cell>
          <cell r="C72" t="str">
            <v>EQUIPO DE CALIBRACIÓN  INSTRUMENTOS</v>
          </cell>
          <cell r="D72" t="str">
            <v>---</v>
          </cell>
          <cell r="E72">
            <v>4000</v>
          </cell>
        </row>
        <row r="73">
          <cell r="A73">
            <v>72</v>
          </cell>
          <cell r="B73" t="str">
            <v>equi</v>
          </cell>
          <cell r="C73" t="str">
            <v>PULIDORA DE TRABAJO PESADO</v>
          </cell>
          <cell r="E73">
            <v>1000</v>
          </cell>
          <cell r="F73">
            <v>0</v>
          </cell>
          <cell r="H73">
            <v>1000</v>
          </cell>
        </row>
        <row r="74">
          <cell r="A74">
            <v>73</v>
          </cell>
          <cell r="B74" t="str">
            <v>equi</v>
          </cell>
          <cell r="C74" t="str">
            <v>DOBLADORA 20"</v>
          </cell>
          <cell r="E74">
            <v>15000</v>
          </cell>
        </row>
        <row r="75">
          <cell r="A75">
            <v>74</v>
          </cell>
          <cell r="B75" t="str">
            <v>equi</v>
          </cell>
          <cell r="C75" t="str">
            <v>EQUIPO DE GAMMAGRAFÍA</v>
          </cell>
          <cell r="E75">
            <v>15000</v>
          </cell>
        </row>
        <row r="76">
          <cell r="A76">
            <v>75</v>
          </cell>
          <cell r="B76" t="str">
            <v>equi</v>
          </cell>
          <cell r="C76" t="str">
            <v>BROCA</v>
          </cell>
          <cell r="E76">
            <v>1500000</v>
          </cell>
        </row>
        <row r="77">
          <cell r="A77">
            <v>76</v>
          </cell>
          <cell r="B77" t="str">
            <v>equi</v>
          </cell>
          <cell r="C77" t="str">
            <v>RASPADOR CON PLATINA CALIBRADORA 20"</v>
          </cell>
          <cell r="D77" t="str">
            <v>UN</v>
          </cell>
          <cell r="E77">
            <v>8500</v>
          </cell>
        </row>
        <row r="78">
          <cell r="A78">
            <v>77</v>
          </cell>
          <cell r="B78" t="str">
            <v>equi</v>
          </cell>
          <cell r="C78" t="str">
            <v>MARTILLO NEUMATICO</v>
          </cell>
          <cell r="E78">
            <v>15000</v>
          </cell>
        </row>
        <row r="79">
          <cell r="A79">
            <v>78</v>
          </cell>
          <cell r="B79" t="str">
            <v>equi</v>
          </cell>
          <cell r="C79" t="str">
            <v>SISTEMA DE INFORMACION GEOGRAFICA</v>
          </cell>
          <cell r="E79">
            <v>15000</v>
          </cell>
        </row>
        <row r="80">
          <cell r="A80">
            <v>79</v>
          </cell>
          <cell r="B80" t="str">
            <v>equi</v>
          </cell>
          <cell r="C80" t="str">
            <v>AUTOHORMIGONERA</v>
          </cell>
          <cell r="D80" t="str">
            <v>DIECI L-3500 (CAP. 2.5 M3)</v>
          </cell>
          <cell r="E80">
            <v>36000</v>
          </cell>
        </row>
        <row r="81">
          <cell r="A81">
            <v>80</v>
          </cell>
          <cell r="B81" t="str">
            <v>equi</v>
          </cell>
          <cell r="C81" t="str">
            <v>DETECTOR DE LINEA 9800</v>
          </cell>
          <cell r="D81" t="str">
            <v>METROTECH</v>
          </cell>
          <cell r="E81">
            <v>12500</v>
          </cell>
        </row>
        <row r="85">
          <cell r="A85">
            <v>100</v>
          </cell>
          <cell r="C85" t="str">
            <v>Herramienta menor</v>
          </cell>
          <cell r="D85" t="str">
            <v>Generica</v>
          </cell>
          <cell r="E85">
            <v>1000</v>
          </cell>
        </row>
        <row r="86">
          <cell r="A86">
            <v>101</v>
          </cell>
          <cell r="C86" t="str">
            <v>Compresor</v>
          </cell>
          <cell r="D86" t="str">
            <v>Sullair</v>
          </cell>
          <cell r="E86">
            <v>25000</v>
          </cell>
        </row>
        <row r="87">
          <cell r="A87">
            <v>102</v>
          </cell>
          <cell r="C87" t="str">
            <v>Retroexcavadora</v>
          </cell>
          <cell r="D87" t="str">
            <v>HB</v>
          </cell>
          <cell r="E87">
            <v>45000</v>
          </cell>
        </row>
        <row r="88">
          <cell r="A88">
            <v>103</v>
          </cell>
          <cell r="C88" t="str">
            <v>Cargador</v>
          </cell>
          <cell r="D88" t="str">
            <v>Bobcat</v>
          </cell>
          <cell r="E88">
            <v>35000</v>
          </cell>
        </row>
        <row r="89">
          <cell r="A89">
            <v>104</v>
          </cell>
          <cell r="C89" t="str">
            <v>Volqueta</v>
          </cell>
          <cell r="D89" t="str">
            <v>Dodge</v>
          </cell>
          <cell r="E89">
            <v>45000</v>
          </cell>
        </row>
        <row r="90">
          <cell r="A90">
            <v>105</v>
          </cell>
          <cell r="C90" t="str">
            <v>Plancha Vibratoria (Rana)</v>
          </cell>
          <cell r="E90">
            <v>5000</v>
          </cell>
        </row>
        <row r="91">
          <cell r="A91">
            <v>106</v>
          </cell>
          <cell r="C91" t="str">
            <v>Vibrador electrico</v>
          </cell>
          <cell r="E91">
            <v>750</v>
          </cell>
        </row>
        <row r="92">
          <cell r="A92">
            <v>107</v>
          </cell>
          <cell r="C92" t="str">
            <v>Formaleta metalica</v>
          </cell>
          <cell r="E92">
            <v>1500</v>
          </cell>
        </row>
        <row r="93">
          <cell r="A93">
            <v>108</v>
          </cell>
          <cell r="C93" t="str">
            <v>Andamio</v>
          </cell>
          <cell r="E93">
            <v>150</v>
          </cell>
        </row>
        <row r="94">
          <cell r="A94">
            <v>109</v>
          </cell>
          <cell r="C94" t="str">
            <v>Equipo de soldadura</v>
          </cell>
          <cell r="E94">
            <v>250</v>
          </cell>
        </row>
        <row r="95">
          <cell r="A95">
            <v>110</v>
          </cell>
          <cell r="C95" t="str">
            <v>Equipo de montaje</v>
          </cell>
          <cell r="D95" t="str">
            <v>HB</v>
          </cell>
          <cell r="E95">
            <v>30000</v>
          </cell>
        </row>
        <row r="96">
          <cell r="A96">
            <v>111</v>
          </cell>
          <cell r="C96" t="str">
            <v>Equipo de fabricación</v>
          </cell>
          <cell r="D96" t="str">
            <v>HB</v>
          </cell>
          <cell r="E96">
            <v>55000</v>
          </cell>
        </row>
        <row r="97">
          <cell r="A97">
            <v>112</v>
          </cell>
          <cell r="C97" t="str">
            <v>Motoniveladora</v>
          </cell>
          <cell r="E97">
            <v>45000</v>
          </cell>
        </row>
        <row r="98">
          <cell r="A98">
            <v>113</v>
          </cell>
          <cell r="C98" t="str">
            <v>Cilindro Vibratorio</v>
          </cell>
          <cell r="E98">
            <v>45000</v>
          </cell>
        </row>
        <row r="99">
          <cell r="A99">
            <v>114</v>
          </cell>
          <cell r="C99" t="str">
            <v>terminadora</v>
          </cell>
          <cell r="E99">
            <v>88000</v>
          </cell>
        </row>
        <row r="100">
          <cell r="A100">
            <v>115</v>
          </cell>
          <cell r="C100" t="str">
            <v>Compactador de llanta</v>
          </cell>
          <cell r="E100">
            <v>33000</v>
          </cell>
        </row>
        <row r="101">
          <cell r="A101">
            <v>116</v>
          </cell>
          <cell r="C101" t="str">
            <v>Regla Vibratoria</v>
          </cell>
          <cell r="E101">
            <v>68000</v>
          </cell>
        </row>
        <row r="102">
          <cell r="A102">
            <v>117</v>
          </cell>
          <cell r="C102" t="str">
            <v>Pulidora</v>
          </cell>
          <cell r="E102">
            <v>500</v>
          </cell>
        </row>
        <row r="103">
          <cell r="A103">
            <v>118</v>
          </cell>
          <cell r="C103" t="str">
            <v>Cortadora</v>
          </cell>
          <cell r="E103">
            <v>500</v>
          </cell>
        </row>
        <row r="104">
          <cell r="A104">
            <v>119</v>
          </cell>
          <cell r="C104" t="str">
            <v>Servicio de Bombeo</v>
          </cell>
          <cell r="E104">
            <v>18000</v>
          </cell>
        </row>
        <row r="105">
          <cell r="A105">
            <v>120</v>
          </cell>
          <cell r="C105" t="str">
            <v>Ascensor</v>
          </cell>
          <cell r="E105">
            <v>85000000</v>
          </cell>
        </row>
        <row r="106">
          <cell r="A106">
            <v>121</v>
          </cell>
          <cell r="C106" t="str">
            <v>Megger de tierra</v>
          </cell>
          <cell r="E106">
            <v>35000</v>
          </cell>
        </row>
        <row r="107">
          <cell r="A107">
            <v>122</v>
          </cell>
        </row>
        <row r="108">
          <cell r="A108">
            <v>123</v>
          </cell>
        </row>
        <row r="109">
          <cell r="A109">
            <v>124</v>
          </cell>
        </row>
        <row r="110">
          <cell r="A110">
            <v>125</v>
          </cell>
        </row>
        <row r="111">
          <cell r="A111">
            <v>126</v>
          </cell>
        </row>
        <row r="112">
          <cell r="A112">
            <v>127</v>
          </cell>
        </row>
        <row r="113">
          <cell r="A113">
            <v>128</v>
          </cell>
        </row>
        <row r="114">
          <cell r="A114">
            <v>129</v>
          </cell>
        </row>
        <row r="115">
          <cell r="A115">
            <v>130</v>
          </cell>
        </row>
        <row r="116">
          <cell r="A116">
            <v>131</v>
          </cell>
        </row>
        <row r="117">
          <cell r="A117">
            <v>132</v>
          </cell>
        </row>
        <row r="118">
          <cell r="A118">
            <v>133</v>
          </cell>
        </row>
        <row r="119">
          <cell r="A119">
            <v>134</v>
          </cell>
        </row>
        <row r="120">
          <cell r="A120">
            <v>135</v>
          </cell>
        </row>
        <row r="121">
          <cell r="A121">
            <v>136</v>
          </cell>
        </row>
        <row r="122">
          <cell r="A122">
            <v>137</v>
          </cell>
        </row>
        <row r="123">
          <cell r="A123">
            <v>138</v>
          </cell>
        </row>
        <row r="124">
          <cell r="A124">
            <v>139</v>
          </cell>
        </row>
        <row r="125">
          <cell r="A125">
            <v>140</v>
          </cell>
        </row>
        <row r="126">
          <cell r="A126">
            <v>141</v>
          </cell>
        </row>
        <row r="127">
          <cell r="A127">
            <v>142</v>
          </cell>
        </row>
        <row r="128">
          <cell r="A128">
            <v>143</v>
          </cell>
        </row>
        <row r="129">
          <cell r="A129">
            <v>144</v>
          </cell>
        </row>
        <row r="130">
          <cell r="A130">
            <v>145</v>
          </cell>
        </row>
        <row r="131">
          <cell r="A131">
            <v>146</v>
          </cell>
        </row>
        <row r="132">
          <cell r="A132">
            <v>147</v>
          </cell>
        </row>
        <row r="133">
          <cell r="A133">
            <v>148</v>
          </cell>
        </row>
        <row r="134">
          <cell r="A134">
            <v>149</v>
          </cell>
        </row>
        <row r="135">
          <cell r="A135">
            <v>150</v>
          </cell>
        </row>
        <row r="136">
          <cell r="A136">
            <v>151</v>
          </cell>
        </row>
        <row r="137">
          <cell r="A137">
            <v>152</v>
          </cell>
        </row>
        <row r="138">
          <cell r="A138">
            <v>153</v>
          </cell>
        </row>
        <row r="139">
          <cell r="A139">
            <v>154</v>
          </cell>
        </row>
        <row r="140">
          <cell r="A140">
            <v>155</v>
          </cell>
        </row>
        <row r="141">
          <cell r="A141">
            <v>156</v>
          </cell>
        </row>
        <row r="142">
          <cell r="A142">
            <v>157</v>
          </cell>
        </row>
        <row r="143">
          <cell r="A143">
            <v>158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Av 68 con 64"/>
      <sheetName val="Presup Av 1o de mayo con 73a "/>
      <sheetName val="Presup Av 68 con 10"/>
      <sheetName val="Presup Clle 63 con 50"/>
      <sheetName val="Presup_Av_68_con_64"/>
      <sheetName val="Presup_Av_1o_de_mayo_con_73a_"/>
      <sheetName val="Presup_Av_68_con_10"/>
      <sheetName val="Presup_Clle_63_con_50"/>
    </sheetNames>
    <sheetDataSet>
      <sheetData sheetId="0"/>
      <sheetData sheetId="1" refreshError="1">
        <row r="17">
          <cell r="A17" t="str">
            <v>PRECIO TOPE IDU    COSTO DIRECTO VIGENTE</v>
          </cell>
          <cell r="B17" t="str">
            <v>ÍTEM No.</v>
          </cell>
          <cell r="C17" t="str">
            <v>DESCRIPCIÓN</v>
          </cell>
          <cell r="D17" t="str">
            <v>UND.</v>
          </cell>
          <cell r="E17" t="str">
            <v>CANT.</v>
          </cell>
          <cell r="G17" t="str">
            <v>PRECIO UNITARIO DIRECTO</v>
          </cell>
          <cell r="H17" t="str">
            <v>SUBTOTAL DIRECTO</v>
          </cell>
          <cell r="J17" t="str">
            <v>PRECIO UNITARIO TOTAL</v>
          </cell>
          <cell r="K17" t="str">
            <v>SUBTOTAL</v>
          </cell>
          <cell r="L17" t="str">
            <v>% DE INCIDENCIA EN EL PRESUPUESTO</v>
          </cell>
        </row>
        <row r="20">
          <cell r="H20">
            <v>0</v>
          </cell>
          <cell r="K20">
            <v>0</v>
          </cell>
        </row>
        <row r="21">
          <cell r="B21">
            <v>1</v>
          </cell>
          <cell r="C21" t="str">
            <v>Rampas</v>
          </cell>
          <cell r="H21">
            <v>274294027.15999997</v>
          </cell>
          <cell r="K21">
            <v>382338444.45832402</v>
          </cell>
          <cell r="L21">
            <v>0.59345298791305234</v>
          </cell>
        </row>
        <row r="23">
          <cell r="B23">
            <v>1.1000000000000001</v>
          </cell>
          <cell r="C23" t="str">
            <v>Concreto f'c=280 Kg/cm2</v>
          </cell>
          <cell r="D23" t="str">
            <v>m3</v>
          </cell>
          <cell r="E23">
            <v>108.04</v>
          </cell>
          <cell r="F23">
            <v>450525</v>
          </cell>
          <cell r="G23">
            <v>450525</v>
          </cell>
          <cell r="H23">
            <v>48674721</v>
          </cell>
          <cell r="J23">
            <v>627986.79749999999</v>
          </cell>
          <cell r="K23">
            <v>67847693.601899996</v>
          </cell>
          <cell r="L23">
            <v>0.10531092824866525</v>
          </cell>
        </row>
        <row r="24">
          <cell r="A24">
            <v>3.0070000000000001</v>
          </cell>
          <cell r="B24">
            <v>1.2</v>
          </cell>
          <cell r="C24" t="str">
            <v>Concreto f'c=210 Kg/cm2</v>
          </cell>
          <cell r="D24" t="str">
            <v>m3</v>
          </cell>
          <cell r="E24">
            <v>114.36</v>
          </cell>
          <cell r="F24">
            <v>447307</v>
          </cell>
          <cell r="G24">
            <v>447307</v>
          </cell>
          <cell r="H24">
            <v>51154028.520000003</v>
          </cell>
          <cell r="J24">
            <v>623501.22729999991</v>
          </cell>
          <cell r="K24">
            <v>71303600.354028001</v>
          </cell>
          <cell r="L24">
            <v>0.1106750715037462</v>
          </cell>
        </row>
        <row r="25">
          <cell r="A25">
            <v>3.71</v>
          </cell>
          <cell r="B25">
            <v>1.3</v>
          </cell>
          <cell r="C25" t="str">
            <v>Acero fy=4200 Kg/cm2</v>
          </cell>
          <cell r="D25" t="str">
            <v>kg</v>
          </cell>
          <cell r="E25">
            <v>22830</v>
          </cell>
          <cell r="F25">
            <v>2703</v>
          </cell>
          <cell r="G25">
            <v>2649</v>
          </cell>
          <cell r="H25">
            <v>60476670</v>
          </cell>
          <cell r="J25">
            <v>3692.4411</v>
          </cell>
          <cell r="K25">
            <v>84298430.312999994</v>
          </cell>
          <cell r="L25">
            <v>0.130845213372424</v>
          </cell>
        </row>
        <row r="26">
          <cell r="B26">
            <v>1.4</v>
          </cell>
          <cell r="C26" t="str">
            <v>Excavación manual para bases</v>
          </cell>
          <cell r="D26" t="str">
            <v>m3</v>
          </cell>
          <cell r="E26">
            <v>90.76</v>
          </cell>
          <cell r="F26">
            <v>35288</v>
          </cell>
          <cell r="G26">
            <v>29539</v>
          </cell>
          <cell r="H26">
            <v>2680959.64</v>
          </cell>
          <cell r="J26">
            <v>41174.412099999994</v>
          </cell>
          <cell r="K26">
            <v>3736989.6421960001</v>
          </cell>
          <cell r="L26">
            <v>5.8004307469088001E-3</v>
          </cell>
        </row>
        <row r="27">
          <cell r="B27">
            <v>1.5</v>
          </cell>
          <cell r="C27" t="str">
            <v>Excavación para pilotes</v>
          </cell>
          <cell r="D27" t="str">
            <v>ml</v>
          </cell>
          <cell r="E27">
            <v>476</v>
          </cell>
          <cell r="F27">
            <v>124033</v>
          </cell>
          <cell r="G27">
            <v>66642</v>
          </cell>
          <cell r="H27">
            <v>31721592</v>
          </cell>
          <cell r="J27">
            <v>92892.28379999999</v>
          </cell>
          <cell r="K27">
            <v>44216727.088799998</v>
          </cell>
          <cell r="L27">
            <v>6.8631729785270545E-2</v>
          </cell>
          <cell r="M27">
            <v>31618.268664734016</v>
          </cell>
          <cell r="N27" t="str">
            <v>22320,65+2500+900*20</v>
          </cell>
        </row>
        <row r="28">
          <cell r="B28">
            <v>1.6</v>
          </cell>
          <cell r="C28" t="str">
            <v>Apoyos de Neopreno 0.50*0.30*3/4"</v>
          </cell>
          <cell r="D28" t="str">
            <v>un</v>
          </cell>
          <cell r="E28">
            <v>2</v>
          </cell>
          <cell r="F28">
            <v>298323</v>
          </cell>
          <cell r="G28">
            <v>995512</v>
          </cell>
          <cell r="H28">
            <v>1991024</v>
          </cell>
          <cell r="J28">
            <v>1387644.1768</v>
          </cell>
          <cell r="K28">
            <v>2775288.3536</v>
          </cell>
          <cell r="L28">
            <v>4.3077100658752724E-3</v>
          </cell>
        </row>
        <row r="29">
          <cell r="B29">
            <v>1.7</v>
          </cell>
          <cell r="C29" t="str">
            <v>Demoliciones (Incluye cargue  y transporte a escombrera autorizada)</v>
          </cell>
          <cell r="D29" t="str">
            <v>m3</v>
          </cell>
          <cell r="E29">
            <v>104</v>
          </cell>
          <cell r="F29">
            <v>42821</v>
          </cell>
          <cell r="G29">
            <v>35958</v>
          </cell>
          <cell r="H29">
            <v>3739632</v>
          </cell>
          <cell r="J29">
            <v>50121.856199999995</v>
          </cell>
          <cell r="K29">
            <v>5212673.0447999993</v>
          </cell>
          <cell r="L29">
            <v>8.0909373312774112E-3</v>
          </cell>
        </row>
        <row r="30">
          <cell r="B30">
            <v>1.8</v>
          </cell>
          <cell r="C30" t="str">
            <v>Mampostería e=0,15mts</v>
          </cell>
          <cell r="D30" t="str">
            <v>m2</v>
          </cell>
          <cell r="E30">
            <v>100</v>
          </cell>
          <cell r="F30">
            <v>32518</v>
          </cell>
          <cell r="G30">
            <v>32518</v>
          </cell>
          <cell r="H30">
            <v>3251800</v>
          </cell>
          <cell r="J30">
            <v>45326.840199999999</v>
          </cell>
          <cell r="K30">
            <v>4532684.0199999996</v>
          </cell>
          <cell r="L30">
            <v>7.0354810349916481E-3</v>
          </cell>
        </row>
        <row r="31">
          <cell r="B31">
            <v>1.9</v>
          </cell>
          <cell r="C31" t="str">
            <v>Lamina steel deck cal 22</v>
          </cell>
          <cell r="D31" t="str">
            <v>m2</v>
          </cell>
          <cell r="E31">
            <v>100</v>
          </cell>
          <cell r="F31">
            <v>67860</v>
          </cell>
          <cell r="G31">
            <v>74640</v>
          </cell>
          <cell r="H31">
            <v>7464000</v>
          </cell>
          <cell r="J31">
            <v>104040.696</v>
          </cell>
          <cell r="K31">
            <v>10404069.6</v>
          </cell>
          <cell r="L31">
            <v>1.6148850004667464E-2</v>
          </cell>
        </row>
        <row r="32">
          <cell r="A32">
            <v>3.01</v>
          </cell>
          <cell r="B32" t="str">
            <v>1,10</v>
          </cell>
          <cell r="C32" t="str">
            <v>Acero Estructural A-36</v>
          </cell>
          <cell r="D32" t="str">
            <v>kg</v>
          </cell>
          <cell r="E32">
            <v>9200</v>
          </cell>
          <cell r="F32">
            <v>6863</v>
          </cell>
          <cell r="G32">
            <v>6863</v>
          </cell>
          <cell r="H32">
            <v>63139600</v>
          </cell>
          <cell r="J32">
            <v>9566.3356999999996</v>
          </cell>
          <cell r="K32">
            <v>88010288.439999998</v>
          </cell>
          <cell r="L32">
            <v>0.13660663581922586</v>
          </cell>
        </row>
        <row r="34">
          <cell r="B34">
            <v>2</v>
          </cell>
          <cell r="C34" t="str">
            <v>ESPACIO PUBLICO</v>
          </cell>
          <cell r="H34">
            <v>142431026.44999999</v>
          </cell>
          <cell r="K34">
            <v>198534607.76865497</v>
          </cell>
          <cell r="L34">
            <v>0.30815879985957584</v>
          </cell>
        </row>
        <row r="36">
          <cell r="B36">
            <v>2.1</v>
          </cell>
          <cell r="C36" t="str">
            <v>Rampa peatonal (Vado) (1 mt x 1 mt)</v>
          </cell>
          <cell r="D36" t="str">
            <v>un</v>
          </cell>
          <cell r="E36">
            <v>2</v>
          </cell>
          <cell r="F36">
            <v>105071</v>
          </cell>
          <cell r="G36">
            <v>59528</v>
          </cell>
          <cell r="H36">
            <v>119056</v>
          </cell>
          <cell r="J36">
            <v>82976.079199999993</v>
          </cell>
          <cell r="K36">
            <v>165952.15839999999</v>
          </cell>
          <cell r="L36">
            <v>2.5758540811303453E-4</v>
          </cell>
        </row>
        <row r="37">
          <cell r="A37">
            <v>3.71</v>
          </cell>
          <cell r="B37">
            <v>2.2000000000000002</v>
          </cell>
          <cell r="C37" t="str">
            <v>Sardinel A-10</v>
          </cell>
          <cell r="D37" t="str">
            <v>ml</v>
          </cell>
          <cell r="E37">
            <v>135.24</v>
          </cell>
          <cell r="F37">
            <v>44217</v>
          </cell>
          <cell r="G37">
            <v>43206</v>
          </cell>
          <cell r="H37">
            <v>5843179.4400000004</v>
          </cell>
          <cell r="I37">
            <v>1910439702</v>
          </cell>
          <cell r="J37">
            <v>60224.843399999998</v>
          </cell>
          <cell r="K37">
            <v>8144807.8214159999</v>
          </cell>
          <cell r="L37">
            <v>1.2642099186350059E-2</v>
          </cell>
        </row>
        <row r="38">
          <cell r="B38">
            <v>2.2999999999999998</v>
          </cell>
          <cell r="C38" t="str">
            <v>Sardinel A-85</v>
          </cell>
          <cell r="D38" t="str">
            <v>ml</v>
          </cell>
          <cell r="E38">
            <v>8.5</v>
          </cell>
          <cell r="G38">
            <v>39092</v>
          </cell>
          <cell r="H38">
            <v>332282</v>
          </cell>
          <cell r="I38">
            <v>0</v>
          </cell>
          <cell r="J38">
            <v>54490.338799999998</v>
          </cell>
          <cell r="K38">
            <v>463167.8798</v>
          </cell>
          <cell r="L38">
            <v>7.1891374293286633E-4</v>
          </cell>
        </row>
        <row r="39">
          <cell r="B39">
            <v>2.4</v>
          </cell>
          <cell r="C39" t="str">
            <v>Bordillo de confinamiento A-80</v>
          </cell>
          <cell r="D39" t="str">
            <v>ml</v>
          </cell>
          <cell r="E39">
            <v>1005.29</v>
          </cell>
          <cell r="F39">
            <v>37246</v>
          </cell>
          <cell r="G39">
            <v>35802</v>
          </cell>
          <cell r="H39">
            <v>35991392.579999998</v>
          </cell>
          <cell r="I39">
            <v>1333481292</v>
          </cell>
          <cell r="J39">
            <v>49904.407799999994</v>
          </cell>
          <cell r="K39">
            <v>50168402.117261991</v>
          </cell>
          <cell r="L39">
            <v>7.7869721360332461E-2</v>
          </cell>
        </row>
        <row r="40">
          <cell r="B40">
            <v>2.5</v>
          </cell>
          <cell r="C40" t="str">
            <v>Adoquín en arcilla</v>
          </cell>
          <cell r="D40" t="str">
            <v>m2</v>
          </cell>
          <cell r="E40">
            <v>1068.01</v>
          </cell>
          <cell r="F40">
            <v>45911</v>
          </cell>
          <cell r="G40">
            <v>35428</v>
          </cell>
          <cell r="H40">
            <v>37837458.280000001</v>
          </cell>
          <cell r="I40">
            <v>1626534908</v>
          </cell>
          <cell r="J40">
            <v>49383.089199999995</v>
          </cell>
          <cell r="K40">
            <v>52741633.096492</v>
          </cell>
          <cell r="L40">
            <v>8.1863804705463963E-2</v>
          </cell>
        </row>
        <row r="41">
          <cell r="B41">
            <v>2.6</v>
          </cell>
          <cell r="C41" t="str">
            <v xml:space="preserve">Adoquín de arena </v>
          </cell>
          <cell r="D41" t="str">
            <v>m2</v>
          </cell>
          <cell r="E41">
            <v>0</v>
          </cell>
          <cell r="G41">
            <v>35428</v>
          </cell>
          <cell r="H41">
            <v>0</v>
          </cell>
          <cell r="I41">
            <v>0</v>
          </cell>
          <cell r="J41">
            <v>49383.089199999995</v>
          </cell>
          <cell r="K41">
            <v>0</v>
          </cell>
          <cell r="L41">
            <v>0</v>
          </cell>
        </row>
        <row r="42">
          <cell r="B42">
            <v>2.7</v>
          </cell>
          <cell r="C42" t="str">
            <v>Adoquín de concreto</v>
          </cell>
          <cell r="D42" t="str">
            <v>m2</v>
          </cell>
          <cell r="E42">
            <v>374.12</v>
          </cell>
          <cell r="G42">
            <v>31081</v>
          </cell>
          <cell r="H42">
            <v>11628023.720000001</v>
          </cell>
          <cell r="I42">
            <v>0</v>
          </cell>
          <cell r="J42">
            <v>43323.805899999999</v>
          </cell>
          <cell r="K42">
            <v>16208302.263308</v>
          </cell>
          <cell r="L42">
            <v>2.5157986455653189E-2</v>
          </cell>
        </row>
        <row r="43">
          <cell r="C43" t="str">
            <v>Concreto escobiado</v>
          </cell>
          <cell r="D43" t="str">
            <v>m2</v>
          </cell>
          <cell r="E43">
            <v>63.03</v>
          </cell>
          <cell r="G43">
            <v>31081</v>
          </cell>
          <cell r="H43">
            <v>1959035.43</v>
          </cell>
          <cell r="I43">
            <v>0</v>
          </cell>
          <cell r="J43">
            <v>43323.805899999999</v>
          </cell>
          <cell r="K43">
            <v>2730699.4858769998</v>
          </cell>
          <cell r="L43">
            <v>4.2385007118032189E-3</v>
          </cell>
        </row>
        <row r="44">
          <cell r="B44">
            <v>2.8</v>
          </cell>
          <cell r="C44" t="str">
            <v>Contenedor de raíces tipo B-25</v>
          </cell>
          <cell r="D44" t="str">
            <v>un</v>
          </cell>
          <cell r="E44">
            <v>8</v>
          </cell>
          <cell r="F44">
            <v>158272.59</v>
          </cell>
          <cell r="G44">
            <v>158272</v>
          </cell>
          <cell r="H44">
            <v>1266176</v>
          </cell>
          <cell r="I44">
            <v>25050119364.48</v>
          </cell>
          <cell r="J44">
            <v>220615.34079999998</v>
          </cell>
          <cell r="K44">
            <v>1764922.7263999998</v>
          </cell>
          <cell r="L44">
            <v>2.7394542207274694E-3</v>
          </cell>
        </row>
        <row r="45">
          <cell r="B45">
            <v>2.9</v>
          </cell>
          <cell r="C45" t="str">
            <v>Banca M-31</v>
          </cell>
          <cell r="D45" t="str">
            <v>un</v>
          </cell>
          <cell r="E45">
            <v>3</v>
          </cell>
          <cell r="G45">
            <v>436882</v>
          </cell>
          <cell r="H45">
            <v>1310646</v>
          </cell>
          <cell r="I45">
            <v>0</v>
          </cell>
          <cell r="J45">
            <v>608969.81979999994</v>
          </cell>
          <cell r="K45">
            <v>1826909.4593999998</v>
          </cell>
          <cell r="L45">
            <v>2.8356679613099401E-3</v>
          </cell>
        </row>
        <row r="46">
          <cell r="B46" t="str">
            <v>2,10</v>
          </cell>
          <cell r="C46" t="str">
            <v>Teléfono público</v>
          </cell>
          <cell r="D46" t="str">
            <v>un</v>
          </cell>
          <cell r="E46">
            <v>1</v>
          </cell>
          <cell r="G46">
            <v>5046758</v>
          </cell>
          <cell r="H46">
            <v>5046758</v>
          </cell>
          <cell r="I46">
            <v>0</v>
          </cell>
          <cell r="J46">
            <v>7034675.9761999995</v>
          </cell>
          <cell r="K46">
            <v>7034675.9761999995</v>
          </cell>
          <cell r="L46">
            <v>1.0918989543389008E-2</v>
          </cell>
        </row>
        <row r="47">
          <cell r="B47">
            <v>2.11</v>
          </cell>
          <cell r="C47" t="str">
            <v>Bolardo</v>
          </cell>
          <cell r="D47" t="str">
            <v>un</v>
          </cell>
          <cell r="E47">
            <v>0</v>
          </cell>
          <cell r="G47">
            <v>56484</v>
          </cell>
          <cell r="H47">
            <v>0</v>
          </cell>
          <cell r="I47">
            <v>0</v>
          </cell>
          <cell r="J47">
            <v>78733.047599999991</v>
          </cell>
          <cell r="K47">
            <v>0</v>
          </cell>
          <cell r="L47">
            <v>0</v>
          </cell>
        </row>
        <row r="48">
          <cell r="B48">
            <v>2.12</v>
          </cell>
          <cell r="C48" t="str">
            <v>Luminaria peatonal sencilla M-130</v>
          </cell>
          <cell r="D48" t="str">
            <v>un</v>
          </cell>
          <cell r="E48">
            <v>13</v>
          </cell>
          <cell r="F48">
            <v>1015700</v>
          </cell>
          <cell r="G48">
            <v>1053393</v>
          </cell>
          <cell r="H48">
            <v>13694109</v>
          </cell>
          <cell r="I48">
            <v>1069931270100</v>
          </cell>
          <cell r="J48">
            <v>1468324.5026999998</v>
          </cell>
          <cell r="K48">
            <v>19088218.535099998</v>
          </cell>
          <cell r="L48">
            <v>2.9628096488286008E-2</v>
          </cell>
        </row>
        <row r="49">
          <cell r="B49">
            <v>2.13</v>
          </cell>
          <cell r="C49" t="str">
            <v>Caneca antivandálica en acero inoxidable</v>
          </cell>
          <cell r="D49" t="str">
            <v>un</v>
          </cell>
          <cell r="E49">
            <v>3</v>
          </cell>
          <cell r="F49">
            <v>219380.2</v>
          </cell>
          <cell r="G49">
            <v>219380</v>
          </cell>
          <cell r="H49">
            <v>658140</v>
          </cell>
          <cell r="I49">
            <v>48127628276</v>
          </cell>
          <cell r="J49">
            <v>305793.78200000001</v>
          </cell>
          <cell r="K49">
            <v>917381.3459999999</v>
          </cell>
          <cell r="L49">
            <v>1.4239287435787572E-3</v>
          </cell>
        </row>
        <row r="50">
          <cell r="B50">
            <v>2.14</v>
          </cell>
          <cell r="C50" t="str">
            <v>Franja de ajuste en concreto e=0.1m</v>
          </cell>
          <cell r="D50" t="str">
            <v>ml</v>
          </cell>
          <cell r="E50">
            <v>0</v>
          </cell>
          <cell r="F50">
            <v>4505.25</v>
          </cell>
          <cell r="G50">
            <v>3762</v>
          </cell>
          <cell r="H50">
            <v>0</v>
          </cell>
          <cell r="I50">
            <v>16948750.5</v>
          </cell>
          <cell r="J50">
            <v>5243.8517999999995</v>
          </cell>
          <cell r="K50">
            <v>0</v>
          </cell>
          <cell r="L50">
            <v>0</v>
          </cell>
        </row>
        <row r="51">
          <cell r="B51">
            <v>2.15</v>
          </cell>
          <cell r="C51" t="str">
            <v>Loseta táctil tipo A-50 con estoperoles</v>
          </cell>
          <cell r="D51" t="str">
            <v>m2</v>
          </cell>
          <cell r="E51">
            <v>0</v>
          </cell>
          <cell r="F51">
            <v>44646.78</v>
          </cell>
          <cell r="G51">
            <v>40967</v>
          </cell>
          <cell r="H51">
            <v>0</v>
          </cell>
          <cell r="I51">
            <v>1829044636.26</v>
          </cell>
          <cell r="J51">
            <v>57103.901299999998</v>
          </cell>
          <cell r="K51">
            <v>0</v>
          </cell>
          <cell r="L51">
            <v>0</v>
          </cell>
        </row>
        <row r="52">
          <cell r="B52">
            <v>2.16</v>
          </cell>
          <cell r="C52" t="str">
            <v>Subbase</v>
          </cell>
          <cell r="D52" t="str">
            <v>m3</v>
          </cell>
          <cell r="E52">
            <v>491</v>
          </cell>
          <cell r="F52">
            <v>50163.13</v>
          </cell>
          <cell r="G52">
            <v>54470</v>
          </cell>
          <cell r="H52">
            <v>26744770</v>
          </cell>
          <cell r="J52">
            <v>75925.732999999993</v>
          </cell>
          <cell r="K52">
            <v>37279534.902999997</v>
          </cell>
          <cell r="L52">
            <v>5.7864051331635885E-2</v>
          </cell>
        </row>
        <row r="53">
          <cell r="B53">
            <v>2.17</v>
          </cell>
          <cell r="C53" t="str">
            <v>Capa granular estabilizada con cemento (3%)</v>
          </cell>
          <cell r="D53" t="str">
            <v>m3</v>
          </cell>
          <cell r="E53">
            <v>589</v>
          </cell>
          <cell r="G53">
            <v>64070</v>
          </cell>
          <cell r="H53">
            <v>37737230</v>
          </cell>
          <cell r="J53">
            <v>64070</v>
          </cell>
          <cell r="K53">
            <v>37737230</v>
          </cell>
          <cell r="L53">
            <v>8.1646954295503366E-2</v>
          </cell>
        </row>
        <row r="54">
          <cell r="B54">
            <v>2.1800000000000002</v>
          </cell>
          <cell r="C54" t="str">
            <v>Relleno para conformacion subrasante</v>
          </cell>
          <cell r="D54" t="str">
            <v>m3</v>
          </cell>
          <cell r="E54">
            <v>0</v>
          </cell>
          <cell r="G54">
            <v>19670</v>
          </cell>
          <cell r="H54">
            <v>0</v>
          </cell>
          <cell r="J54">
            <v>19670</v>
          </cell>
          <cell r="K54">
            <v>0</v>
          </cell>
          <cell r="L54">
            <v>0</v>
          </cell>
        </row>
        <row r="55">
          <cell r="B55">
            <v>2.19</v>
          </cell>
          <cell r="C55" t="str">
            <v>Geotextil</v>
          </cell>
          <cell r="D55" t="str">
            <v>m2</v>
          </cell>
          <cell r="E55">
            <v>491</v>
          </cell>
          <cell r="G55">
            <v>7955</v>
          </cell>
          <cell r="H55">
            <v>3905905</v>
          </cell>
          <cell r="J55">
            <v>7955</v>
          </cell>
          <cell r="K55">
            <v>3905905</v>
          </cell>
          <cell r="L55">
            <v>8.4506797933387827E-3</v>
          </cell>
        </row>
        <row r="57">
          <cell r="B57">
            <v>3</v>
          </cell>
          <cell r="C57" t="str">
            <v>VÍA</v>
          </cell>
          <cell r="H57">
            <v>0</v>
          </cell>
          <cell r="K57">
            <v>0</v>
          </cell>
          <cell r="L57">
            <v>0</v>
          </cell>
          <cell r="M57">
            <v>580873052.22697902</v>
          </cell>
        </row>
        <row r="59">
          <cell r="A59">
            <v>3.464</v>
          </cell>
          <cell r="B59">
            <v>3.1</v>
          </cell>
          <cell r="C59" t="str">
            <v>Adoquín vehicular de 8 cms de espesor</v>
          </cell>
          <cell r="D59" t="str">
            <v>m2</v>
          </cell>
          <cell r="E59">
            <v>0</v>
          </cell>
          <cell r="F59">
            <v>33827</v>
          </cell>
          <cell r="G59">
            <v>39205</v>
          </cell>
          <cell r="H59">
            <v>0</v>
          </cell>
          <cell r="I59">
            <v>1326187535</v>
          </cell>
          <cell r="J59">
            <v>54647.849499999997</v>
          </cell>
          <cell r="K59">
            <v>0</v>
          </cell>
          <cell r="L59">
            <v>0</v>
          </cell>
        </row>
        <row r="60">
          <cell r="B60">
            <v>3.2</v>
          </cell>
          <cell r="C60" t="str">
            <v>Base granular de 15 cms de espesor</v>
          </cell>
          <cell r="D60" t="str">
            <v>m3</v>
          </cell>
          <cell r="E60">
            <v>0</v>
          </cell>
          <cell r="F60">
            <v>59965</v>
          </cell>
          <cell r="G60">
            <v>73148</v>
          </cell>
          <cell r="H60">
            <v>0</v>
          </cell>
          <cell r="I60">
            <v>4386319820</v>
          </cell>
          <cell r="J60">
            <v>101960.9972</v>
          </cell>
          <cell r="K60">
            <v>0</v>
          </cell>
          <cell r="L60">
            <v>0</v>
          </cell>
        </row>
        <row r="61">
          <cell r="B61">
            <v>3.3</v>
          </cell>
          <cell r="C61" t="str">
            <v>Sub-base granular de 20 cms de espesor</v>
          </cell>
          <cell r="D61" t="str">
            <v>m3</v>
          </cell>
          <cell r="E61">
            <v>0</v>
          </cell>
          <cell r="F61">
            <v>50163</v>
          </cell>
          <cell r="G61">
            <v>54470</v>
          </cell>
          <cell r="H61">
            <v>0</v>
          </cell>
          <cell r="I61">
            <v>2732378610</v>
          </cell>
          <cell r="J61">
            <v>75925.732999999993</v>
          </cell>
          <cell r="K61">
            <v>0</v>
          </cell>
          <cell r="L61">
            <v>0</v>
          </cell>
        </row>
        <row r="62">
          <cell r="B62">
            <v>3.4</v>
          </cell>
          <cell r="C62" t="str">
            <v>Excavación</v>
          </cell>
          <cell r="D62" t="str">
            <v>m3</v>
          </cell>
          <cell r="E62">
            <v>0</v>
          </cell>
          <cell r="F62">
            <v>35288</v>
          </cell>
          <cell r="G62">
            <v>15448</v>
          </cell>
          <cell r="H62">
            <v>0</v>
          </cell>
          <cell r="I62">
            <v>545129024</v>
          </cell>
          <cell r="J62">
            <v>21532.967199999999</v>
          </cell>
          <cell r="K62">
            <v>0</v>
          </cell>
          <cell r="L62">
            <v>0</v>
          </cell>
        </row>
        <row r="63">
          <cell r="B63">
            <v>3.5</v>
          </cell>
          <cell r="C63" t="str">
            <v>Relleno mejoramiento</v>
          </cell>
          <cell r="D63" t="str">
            <v>m3</v>
          </cell>
          <cell r="E63">
            <v>0</v>
          </cell>
          <cell r="F63">
            <v>37562</v>
          </cell>
          <cell r="G63">
            <v>37579</v>
          </cell>
          <cell r="H63">
            <v>0</v>
          </cell>
          <cell r="I63">
            <v>1411542398</v>
          </cell>
          <cell r="J63">
            <v>52381.3681</v>
          </cell>
          <cell r="K63">
            <v>0</v>
          </cell>
          <cell r="L63">
            <v>0</v>
          </cell>
        </row>
        <row r="64">
          <cell r="B64">
            <v>3.6</v>
          </cell>
          <cell r="C64" t="str">
            <v>Geotextil separación</v>
          </cell>
          <cell r="D64" t="str">
            <v>m2</v>
          </cell>
          <cell r="E64">
            <v>0</v>
          </cell>
          <cell r="F64">
            <v>7955</v>
          </cell>
          <cell r="G64">
            <v>7955</v>
          </cell>
          <cell r="H64">
            <v>0</v>
          </cell>
          <cell r="I64">
            <v>63282025</v>
          </cell>
          <cell r="J64">
            <v>11088.474499999998</v>
          </cell>
          <cell r="K64">
            <v>0</v>
          </cell>
          <cell r="L64">
            <v>0</v>
          </cell>
        </row>
        <row r="65">
          <cell r="B65">
            <v>3.7</v>
          </cell>
          <cell r="C65" t="str">
            <v>Demolición pavimento existente</v>
          </cell>
          <cell r="D65" t="str">
            <v>m2</v>
          </cell>
          <cell r="E65">
            <v>0</v>
          </cell>
          <cell r="F65">
            <v>4800</v>
          </cell>
          <cell r="G65">
            <v>18029</v>
          </cell>
          <cell r="H65">
            <v>0</v>
          </cell>
          <cell r="I65">
            <v>86539200</v>
          </cell>
          <cell r="J65">
            <v>25130.623099999997</v>
          </cell>
          <cell r="K65">
            <v>0</v>
          </cell>
          <cell r="L65">
            <v>0</v>
          </cell>
        </row>
        <row r="67">
          <cell r="B67">
            <v>4</v>
          </cell>
          <cell r="C67" t="str">
            <v>ACUEDUCTO</v>
          </cell>
          <cell r="H67">
            <v>2999206</v>
          </cell>
          <cell r="K67">
            <v>4180593.2433999996</v>
          </cell>
          <cell r="L67">
            <v>6.4889774687967158E-3</v>
          </cell>
        </row>
        <row r="69">
          <cell r="B69">
            <v>4.0999999999999996</v>
          </cell>
          <cell r="C69" t="str">
            <v>Tubería de 6"</v>
          </cell>
          <cell r="D69" t="str">
            <v>m2</v>
          </cell>
          <cell r="E69">
            <v>0</v>
          </cell>
          <cell r="F69">
            <v>4800</v>
          </cell>
          <cell r="G69">
            <v>50834</v>
          </cell>
          <cell r="H69">
            <v>0</v>
          </cell>
          <cell r="I69">
            <v>244003200</v>
          </cell>
          <cell r="J69">
            <v>70857.512600000002</v>
          </cell>
          <cell r="K69">
            <v>0</v>
          </cell>
          <cell r="L69">
            <v>0</v>
          </cell>
        </row>
        <row r="70">
          <cell r="B70">
            <v>4.2</v>
          </cell>
          <cell r="C70" t="str">
            <v>Tubería de12"</v>
          </cell>
          <cell r="D70" t="str">
            <v>m3</v>
          </cell>
          <cell r="E70">
            <v>59</v>
          </cell>
          <cell r="F70">
            <v>4800</v>
          </cell>
          <cell r="G70">
            <v>50834</v>
          </cell>
          <cell r="H70">
            <v>2999206</v>
          </cell>
          <cell r="I70">
            <v>244003200</v>
          </cell>
          <cell r="J70">
            <v>70857.512600000002</v>
          </cell>
          <cell r="K70">
            <v>4180593.2433999996</v>
          </cell>
          <cell r="L70">
            <v>6.4889774687967158E-3</v>
          </cell>
        </row>
        <row r="71">
          <cell r="I71">
            <v>0</v>
          </cell>
        </row>
        <row r="72">
          <cell r="B72">
            <v>5</v>
          </cell>
          <cell r="C72" t="str">
            <v>ALCANTARILLADO</v>
          </cell>
          <cell r="H72">
            <v>22003763</v>
          </cell>
          <cell r="K72">
            <v>30671045.245699998</v>
          </cell>
          <cell r="L72">
            <v>4.7606573985162347E-2</v>
          </cell>
        </row>
        <row r="74">
          <cell r="B74">
            <v>5.0999999999999996</v>
          </cell>
          <cell r="C74" t="str">
            <v>Excavaciones (Incluye transporte y disposición en zonas de desecho)</v>
          </cell>
        </row>
        <row r="75">
          <cell r="A75">
            <v>3.71</v>
          </cell>
          <cell r="B75" t="str">
            <v>5,1,1</v>
          </cell>
          <cell r="C75" t="str">
            <v>Excavación "Manual" de 0.00 a 2.00 m  de profundidad  (incluye cargue, transporte y disposición de sobrantes en sitio autorizado por la autoridad ambiental)</v>
          </cell>
          <cell r="D75" t="str">
            <v>m3</v>
          </cell>
          <cell r="E75">
            <v>146</v>
          </cell>
          <cell r="F75">
            <v>14787.67</v>
          </cell>
          <cell r="G75">
            <v>18292</v>
          </cell>
          <cell r="H75">
            <v>2670632</v>
          </cell>
          <cell r="I75">
            <v>270496059.63999999</v>
          </cell>
          <cell r="J75">
            <v>25497.218799999999</v>
          </cell>
          <cell r="K75">
            <v>3722593.9447999997</v>
          </cell>
          <cell r="L75">
            <v>5.7780862253034668E-3</v>
          </cell>
        </row>
        <row r="76">
          <cell r="B76">
            <v>5.2</v>
          </cell>
          <cell r="C76" t="str">
            <v>Rellenos (Incluye suministro, transporte, colocación y compactación)</v>
          </cell>
          <cell r="I76">
            <v>0</v>
          </cell>
        </row>
        <row r="77">
          <cell r="B77" t="str">
            <v>5,2,1</v>
          </cell>
          <cell r="C77" t="str">
            <v>Suministro e instalación de relleno tipo 1 "Mezcla gravilla y arena lavada de río"</v>
          </cell>
          <cell r="D77" t="str">
            <v>m3</v>
          </cell>
          <cell r="E77">
            <v>23</v>
          </cell>
          <cell r="F77">
            <v>69949.05</v>
          </cell>
          <cell r="G77">
            <v>69999</v>
          </cell>
          <cell r="H77">
            <v>1609977</v>
          </cell>
          <cell r="I77">
            <v>4896363550.9499998</v>
          </cell>
          <cell r="J77">
            <v>97571.60609999999</v>
          </cell>
          <cell r="K77">
            <v>2244146.9402999999</v>
          </cell>
          <cell r="L77">
            <v>3.4832900701988892E-3</v>
          </cell>
        </row>
        <row r="78">
          <cell r="B78" t="str">
            <v>5,2,2</v>
          </cell>
          <cell r="C78" t="str">
            <v>Suministro e instalación de relleno tipo 2 "Recebo"</v>
          </cell>
          <cell r="D78" t="str">
            <v>m3</v>
          </cell>
          <cell r="E78">
            <v>57</v>
          </cell>
          <cell r="F78">
            <v>25738.77</v>
          </cell>
          <cell r="G78">
            <v>26806</v>
          </cell>
          <cell r="H78">
            <v>1527942</v>
          </cell>
          <cell r="I78">
            <v>689953468.62</v>
          </cell>
          <cell r="J78">
            <v>37364.883399999999</v>
          </cell>
          <cell r="K78">
            <v>2129798.3537999997</v>
          </cell>
          <cell r="L78">
            <v>3.3058020061403556E-3</v>
          </cell>
        </row>
        <row r="79">
          <cell r="A79">
            <v>3.4849999999999999</v>
          </cell>
          <cell r="B79" t="str">
            <v>5,2,3</v>
          </cell>
          <cell r="C79" t="str">
            <v>Suministro e instalación de relleno tipo 7 " Mat. Proveniente de la excavación"</v>
          </cell>
          <cell r="D79" t="str">
            <v>m3</v>
          </cell>
          <cell r="E79">
            <v>68</v>
          </cell>
          <cell r="F79">
            <v>4465.2700000000004</v>
          </cell>
          <cell r="G79">
            <v>4474</v>
          </cell>
          <cell r="H79">
            <v>304232</v>
          </cell>
          <cell r="I79">
            <v>19977617.98</v>
          </cell>
          <cell r="J79">
            <v>6236.3085999999994</v>
          </cell>
          <cell r="K79">
            <v>424068.98479999998</v>
          </cell>
          <cell r="L79">
            <v>6.5822574150857342E-4</v>
          </cell>
        </row>
        <row r="80">
          <cell r="B80">
            <v>5.3</v>
          </cell>
          <cell r="C80" t="str">
            <v>Tubería de concreto simple ( incluye valor de la tubería, colocación y calafateo)</v>
          </cell>
          <cell r="I80">
            <v>0</v>
          </cell>
        </row>
        <row r="81">
          <cell r="B81" t="str">
            <v>5,3,1</v>
          </cell>
          <cell r="C81" t="str">
            <v>Suministro e instalación Tubo clase I concreto sin ref. 14" ( Incluye Anillo de caucho p/t)</v>
          </cell>
          <cell r="D81" t="str">
            <v>ml</v>
          </cell>
          <cell r="E81">
            <v>140</v>
          </cell>
          <cell r="F81">
            <v>44540.03</v>
          </cell>
          <cell r="G81">
            <v>44540</v>
          </cell>
          <cell r="H81">
            <v>6235600</v>
          </cell>
          <cell r="I81">
            <v>1983812936.2</v>
          </cell>
          <cell r="J81">
            <v>62084.305999999997</v>
          </cell>
          <cell r="K81">
            <v>8691802.8399999999</v>
          </cell>
          <cell r="L81">
            <v>1.3491126619654936E-2</v>
          </cell>
        </row>
        <row r="82">
          <cell r="B82">
            <v>5.4</v>
          </cell>
          <cell r="C82" t="str">
            <v xml:space="preserve">Pozos Inspección </v>
          </cell>
          <cell r="I82">
            <v>0</v>
          </cell>
        </row>
        <row r="83">
          <cell r="B83" t="str">
            <v>5,4,1</v>
          </cell>
          <cell r="C83" t="str">
            <v>Construcción de placa fondo pozo inspección D=1,70 m</v>
          </cell>
          <cell r="D83" t="str">
            <v>un</v>
          </cell>
          <cell r="E83">
            <v>4</v>
          </cell>
          <cell r="F83">
            <v>438298.16</v>
          </cell>
          <cell r="G83">
            <v>437994</v>
          </cell>
          <cell r="H83">
            <v>1751976</v>
          </cell>
          <cell r="J83">
            <v>610519.83659999992</v>
          </cell>
          <cell r="K83">
            <v>2442079.3463999997</v>
          </cell>
          <cell r="L83">
            <v>3.7905141527032802E-3</v>
          </cell>
        </row>
        <row r="84">
          <cell r="A84">
            <v>3.01</v>
          </cell>
          <cell r="B84" t="str">
            <v>5,4,2</v>
          </cell>
          <cell r="C84" t="str">
            <v>Construcción pozo inspección D=1.70 E=0.25 tipo A</v>
          </cell>
          <cell r="D84" t="str">
            <v>ml</v>
          </cell>
          <cell r="E84">
            <v>15</v>
          </cell>
          <cell r="F84">
            <v>330520.24</v>
          </cell>
          <cell r="G84">
            <v>330523</v>
          </cell>
          <cell r="H84">
            <v>4957845</v>
          </cell>
          <cell r="I84">
            <v>109244541285.52</v>
          </cell>
          <cell r="J84">
            <v>460716.0097</v>
          </cell>
          <cell r="K84">
            <v>6910740.1454999996</v>
          </cell>
          <cell r="L84">
            <v>1.0726620478482123E-2</v>
          </cell>
        </row>
        <row r="85">
          <cell r="A85">
            <v>3.4860000000000002</v>
          </cell>
          <cell r="B85" t="str">
            <v>5,4,3</v>
          </cell>
          <cell r="C85" t="str">
            <v>Placa Cubierta Aro y Tapa pozo inspección- Fundida en sitio</v>
          </cell>
          <cell r="D85" t="str">
            <v>un</v>
          </cell>
          <cell r="E85">
            <v>4</v>
          </cell>
          <cell r="F85">
            <v>645156.16</v>
          </cell>
          <cell r="G85">
            <v>644928</v>
          </cell>
          <cell r="H85">
            <v>2579712</v>
          </cell>
          <cell r="I85">
            <v>416079271956.48004</v>
          </cell>
          <cell r="J85">
            <v>898965.13919999998</v>
          </cell>
          <cell r="K85">
            <v>3595860.5567999999</v>
          </cell>
          <cell r="L85">
            <v>5.5813748852144573E-3</v>
          </cell>
        </row>
        <row r="86">
          <cell r="B86" t="str">
            <v>5,4,4</v>
          </cell>
          <cell r="C86" t="str">
            <v>Nivelación de pozo inspección e = 0.25 m hasta la rasante</v>
          </cell>
          <cell r="D86" t="str">
            <v>un</v>
          </cell>
          <cell r="E86">
            <v>5</v>
          </cell>
          <cell r="F86">
            <v>48346.2</v>
          </cell>
          <cell r="G86">
            <v>48391</v>
          </cell>
          <cell r="H86">
            <v>241955</v>
          </cell>
          <cell r="I86">
            <v>2339520964.1999998</v>
          </cell>
          <cell r="J86">
            <v>67452.214899999992</v>
          </cell>
          <cell r="K86">
            <v>337261.07449999999</v>
          </cell>
          <cell r="L86">
            <v>5.2348539695596416E-4</v>
          </cell>
        </row>
        <row r="87">
          <cell r="B87" t="str">
            <v>5,4,5</v>
          </cell>
          <cell r="C87" t="str">
            <v>Limpieza de pozos y sumideros</v>
          </cell>
          <cell r="D87" t="str">
            <v>un</v>
          </cell>
          <cell r="E87">
            <v>4</v>
          </cell>
          <cell r="F87">
            <v>31023.599999999999</v>
          </cell>
          <cell r="G87">
            <v>30973</v>
          </cell>
          <cell r="H87">
            <v>123892</v>
          </cell>
          <cell r="I87">
            <v>960893962.79999995</v>
          </cell>
          <cell r="J87">
            <v>43173.2647</v>
          </cell>
          <cell r="K87">
            <v>172693.0588</v>
          </cell>
          <cell r="L87">
            <v>2.6804840900030298E-4</v>
          </cell>
        </row>
        <row r="89">
          <cell r="B89">
            <v>7</v>
          </cell>
          <cell r="C89" t="str">
            <v>OBRA ELÉCTRICA</v>
          </cell>
          <cell r="E89">
            <v>1</v>
          </cell>
          <cell r="H89">
            <v>20472072</v>
          </cell>
          <cell r="K89">
            <v>28536021.160799999</v>
          </cell>
          <cell r="L89">
            <v>4.4292660773412734E-2</v>
          </cell>
          <cell r="M89">
            <v>63387659.649899997</v>
          </cell>
        </row>
        <row r="91">
          <cell r="B91">
            <v>7.1</v>
          </cell>
          <cell r="C91" t="str">
            <v>CANALIZACIONES</v>
          </cell>
        </row>
        <row r="92">
          <cell r="B92" t="str">
            <v>7,1,1</v>
          </cell>
          <cell r="C92" t="str">
            <v>Suministro de materiales, mano de obra, equipo y herramienta para la instalación de tubería en 1Ø3" PVC tipo DB. Incluye: zanja, relleno, compactación, tubería, curvas, uniones, campanas, cinta de señalización, retiro de material donde la autoridad ambien</v>
          </cell>
          <cell r="D92" t="str">
            <v>ml</v>
          </cell>
          <cell r="E92">
            <v>140</v>
          </cell>
          <cell r="F92">
            <v>16028</v>
          </cell>
          <cell r="G92">
            <v>29306</v>
          </cell>
          <cell r="H92">
            <v>4102840</v>
          </cell>
          <cell r="J92">
            <v>40849.633399999999</v>
          </cell>
          <cell r="K92">
            <v>5718948.676</v>
          </cell>
          <cell r="L92">
            <v>8.8767614889000337E-3</v>
          </cell>
        </row>
        <row r="93">
          <cell r="A93">
            <v>3.5779999999999998</v>
          </cell>
          <cell r="B93">
            <v>7.2</v>
          </cell>
          <cell r="C93" t="str">
            <v>CAJAS DE INSPECCIÓN</v>
          </cell>
        </row>
        <row r="94">
          <cell r="B94" t="str">
            <v>7,2,1</v>
          </cell>
          <cell r="C94" t="str">
            <v>Suministro de materiales, mano de obra, equipo y herramienta para la instalación de caja de inspección tipo alumbrado, según norma CS274. Incluye: marco y tapa, excavación, mampostería,  traslado de sobrantes a lugares donde la autoridad ambiental lo perm</v>
          </cell>
          <cell r="D94" t="str">
            <v>un</v>
          </cell>
          <cell r="E94">
            <v>12</v>
          </cell>
          <cell r="F94">
            <v>279149</v>
          </cell>
          <cell r="G94">
            <v>352647</v>
          </cell>
          <cell r="H94">
            <v>4231764</v>
          </cell>
          <cell r="J94">
            <v>491554.65329999995</v>
          </cell>
          <cell r="K94">
            <v>5898655.8395999996</v>
          </cell>
          <cell r="L94">
            <v>9.1556969575497856E-3</v>
          </cell>
        </row>
        <row r="95">
          <cell r="A95">
            <v>3.4540000000000002</v>
          </cell>
          <cell r="B95">
            <v>7.3</v>
          </cell>
          <cell r="C95" t="str">
            <v>POSTERÍA</v>
          </cell>
        </row>
        <row r="96">
          <cell r="B96" t="str">
            <v>7,3,1</v>
          </cell>
          <cell r="C96" t="str">
            <v>Suministro de materiales, mano de obra, equipo y herramienta para la instalación de poste de concreto 12m recto tipo alumbrado. Incluye: ahoyada, hincada, cimentación, transporte.</v>
          </cell>
          <cell r="D96" t="str">
            <v>un</v>
          </cell>
          <cell r="E96">
            <v>6</v>
          </cell>
          <cell r="F96">
            <v>638300</v>
          </cell>
          <cell r="G96">
            <v>792256</v>
          </cell>
          <cell r="H96">
            <v>4753536</v>
          </cell>
          <cell r="J96">
            <v>1104325.6383999998</v>
          </cell>
          <cell r="K96">
            <v>6625953.8303999994</v>
          </cell>
          <cell r="L96">
            <v>1.0284584653776388E-2</v>
          </cell>
        </row>
        <row r="97">
          <cell r="A97">
            <v>3.0049999999999999</v>
          </cell>
          <cell r="B97" t="str">
            <v>7,3,2</v>
          </cell>
          <cell r="C97" t="str">
            <v>Suministro de materiales, mano de obra, equipo y herramienta para la instalación de poste de concreto 14m recto tipo alumbrado. Incluye: ahoyada, hincada, cimentación, transporte.</v>
          </cell>
          <cell r="D97" t="str">
            <v>un</v>
          </cell>
          <cell r="E97">
            <v>0</v>
          </cell>
          <cell r="F97">
            <v>953745</v>
          </cell>
          <cell r="G97">
            <v>952974</v>
          </cell>
          <cell r="H97">
            <v>0</v>
          </cell>
          <cell r="J97">
            <v>1328350.4586</v>
          </cell>
          <cell r="K97">
            <v>0</v>
          </cell>
          <cell r="L97">
            <v>0</v>
          </cell>
        </row>
        <row r="98">
          <cell r="A98">
            <v>3.0059999999999998</v>
          </cell>
          <cell r="B98">
            <v>7.4</v>
          </cell>
          <cell r="C98" t="str">
            <v>RED DE BAJA PENSIÓN</v>
          </cell>
        </row>
        <row r="99">
          <cell r="B99" t="str">
            <v>7,4,1</v>
          </cell>
          <cell r="C99" t="str">
            <v>Suministro de materiales, mano de obra, equipo y herramienta para la instalación red de alumbrado en conductor de aluminio calibre 6 AWG con aislamiento en THW-75C-600V.</v>
          </cell>
          <cell r="D99" t="str">
            <v>ml</v>
          </cell>
          <cell r="E99">
            <v>0</v>
          </cell>
          <cell r="F99">
            <v>4354</v>
          </cell>
          <cell r="G99">
            <v>2389</v>
          </cell>
          <cell r="H99">
            <v>0</v>
          </cell>
          <cell r="J99">
            <v>3330.0270999999998</v>
          </cell>
          <cell r="K99">
            <v>0</v>
          </cell>
          <cell r="L99">
            <v>0</v>
          </cell>
        </row>
        <row r="100">
          <cell r="B100" t="str">
            <v>7,4,2</v>
          </cell>
          <cell r="C100" t="str">
            <v>Suministro de materiales, mano de obra, equipo y herramienta para la instalación red de alumbrado en conductor de aluminio calibre 2x6 AWG con aislamiento en THW-75C-600V.</v>
          </cell>
          <cell r="D100" t="str">
            <v>ml</v>
          </cell>
          <cell r="E100">
            <v>140</v>
          </cell>
          <cell r="F100">
            <v>4354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7,4,3</v>
          </cell>
          <cell r="C101" t="str">
            <v>Suministro de materiales, mano de obra, equipo y herramienta para la instalación tubo galvanizado 1Ø1" para subterranización red AP. Incluye: tubo, capacete, cinta band-it, hebillas, accesorios de instalación.</v>
          </cell>
          <cell r="D101" t="str">
            <v>ml</v>
          </cell>
          <cell r="E101">
            <v>2</v>
          </cell>
          <cell r="F101">
            <v>4354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7,4,4</v>
          </cell>
          <cell r="C102" t="str">
            <v>Suministro de materiales, mano de obra, equipo y herramienta para la instalación de percha de cinco (5) puestos. Incluye: percha, herrajes, elementos de fijación y accesorios, transporte de materiales y equipos, necesarios para la instalación.</v>
          </cell>
          <cell r="D102" t="str">
            <v>ml</v>
          </cell>
          <cell r="E102">
            <v>1</v>
          </cell>
          <cell r="F102">
            <v>4354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3.746</v>
          </cell>
          <cell r="B103">
            <v>7.5</v>
          </cell>
          <cell r="C103" t="str">
            <v>LUMINARIAS</v>
          </cell>
        </row>
        <row r="104">
          <cell r="A104">
            <v>3.754</v>
          </cell>
          <cell r="B104" t="str">
            <v>7,5,1</v>
          </cell>
          <cell r="C104" t="str">
            <v>Suministro de materiales, mano de obra, equipo y herramienta para la instalación de luminaria de sodio 70W, 220V, tipo cerrada desde red subterránea. Incluye: luminaria, bombilla, brazo luminaria, fotocelda, cable conexionado 2x12 AWG THW-75C-600V, empalm</v>
          </cell>
          <cell r="D104" t="str">
            <v>un</v>
          </cell>
          <cell r="E104">
            <v>1</v>
          </cell>
          <cell r="F104">
            <v>368406</v>
          </cell>
          <cell r="G104">
            <v>459698</v>
          </cell>
          <cell r="H104">
            <v>459698</v>
          </cell>
          <cell r="J104">
            <v>640773.04219999991</v>
          </cell>
          <cell r="K104">
            <v>640773.04219999991</v>
          </cell>
          <cell r="L104">
            <v>9.9458655539196462E-4</v>
          </cell>
        </row>
        <row r="105">
          <cell r="A105">
            <v>3.8410000000000002</v>
          </cell>
          <cell r="B105" t="str">
            <v>7,5,2</v>
          </cell>
          <cell r="C105" t="str">
            <v>Suministro de materiales, mano de obra, equipo y herramienta para la instalación de luminaria de sodio 150W, 220V, tipo cerrada desde red subterránea. Incluye: luminaria, bombilla, brazo luminaria, fotocelda, cable conexionado 2x12 AWG THW-75C-600V, empal</v>
          </cell>
          <cell r="D105" t="str">
            <v>un</v>
          </cell>
          <cell r="E105">
            <v>6</v>
          </cell>
          <cell r="F105">
            <v>481742</v>
          </cell>
          <cell r="G105">
            <v>874030</v>
          </cell>
          <cell r="H105">
            <v>5244180</v>
          </cell>
          <cell r="J105">
            <v>1218310.4169999999</v>
          </cell>
          <cell r="K105">
            <v>7309862.5019999994</v>
          </cell>
          <cell r="L105">
            <v>1.1346124895160372E-2</v>
          </cell>
        </row>
        <row r="106">
          <cell r="B106" t="str">
            <v>7,5,2</v>
          </cell>
          <cell r="C106" t="str">
            <v xml:space="preserve">Suministro de materiales, mano de obra, equipo y herramienta para la instalación de reflector de sodio 70W, 220V, adosado a la estructura del puente. Incluye: reflector, bombilla, accesorios de montaje, protección antivandálica (ángulo y malla ondulada), </v>
          </cell>
          <cell r="D106" t="str">
            <v>un</v>
          </cell>
          <cell r="E106">
            <v>2</v>
          </cell>
          <cell r="F106">
            <v>481742</v>
          </cell>
          <cell r="G106">
            <v>779700</v>
          </cell>
          <cell r="H106">
            <v>1559400</v>
          </cell>
          <cell r="J106">
            <v>1086823.8299999998</v>
          </cell>
          <cell r="K106">
            <v>2173647.6599999997</v>
          </cell>
          <cell r="L106">
            <v>3.3738634374703164E-3</v>
          </cell>
        </row>
        <row r="107">
          <cell r="B107" t="str">
            <v>7,5,4</v>
          </cell>
          <cell r="C107" t="str">
            <v>Suministro de materiales, mano de obra, equipo y herramienta para la instalación de fotocelda para el control de reflectores de la parte inferior del puente. Incluye: base y fotocelda accesorios de montaje, protección antivandálica (ángulo y malla ondulad</v>
          </cell>
          <cell r="D107" t="str">
            <v>un</v>
          </cell>
          <cell r="E107">
            <v>1</v>
          </cell>
          <cell r="F107">
            <v>481742</v>
          </cell>
          <cell r="G107">
            <v>120654</v>
          </cell>
          <cell r="H107">
            <v>120654</v>
          </cell>
          <cell r="J107">
            <v>168179.61059999999</v>
          </cell>
          <cell r="K107">
            <v>168179.61059999999</v>
          </cell>
          <cell r="L107">
            <v>2.61042785163873E-4</v>
          </cell>
        </row>
        <row r="108">
          <cell r="B108" t="str">
            <v>7,5,5</v>
          </cell>
          <cell r="C108" t="str">
            <v>Suministro de materiales, mano de obra, equipo y herramienta para la conexión de luminaria existente en poste desde red subterranea. Incluye: cable conexionado 2x12 AWG THW-75C-600V, tubería galavnizada 1/2", cinta bandit y accesorios, empalme tipo deriva</v>
          </cell>
          <cell r="D108" t="str">
            <v>un</v>
          </cell>
          <cell r="E108">
            <v>5</v>
          </cell>
          <cell r="F108">
            <v>481742</v>
          </cell>
          <cell r="H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7.6</v>
          </cell>
          <cell r="C109" t="str">
            <v>Acometidas</v>
          </cell>
        </row>
        <row r="110">
          <cell r="A110">
            <v>3.8420000000000001</v>
          </cell>
          <cell r="B110" t="str">
            <v>7,6,1</v>
          </cell>
          <cell r="C110" t="str">
            <v>Suministro de materiales, mano de obra, equipo y herramienta para la instalación de acometida monofásica en cable con neutro concéntrico calibre 2x8 AWG asilamiento XLPE 600V.</v>
          </cell>
          <cell r="D110" t="str">
            <v>un</v>
          </cell>
          <cell r="E110">
            <v>1</v>
          </cell>
          <cell r="F110">
            <v>368406</v>
          </cell>
          <cell r="H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  <sheetName val="Est_y_Dis"/>
      <sheetName val="Fondo_Ensayos"/>
      <sheetName val="Obra_puente"/>
      <sheetName val="Fondo_Ajustes"/>
      <sheetName val="FACTOR_MULTIPLICADOR"/>
      <sheetName val="Datos_Generales"/>
      <sheetName val="APU_ANTICORROSIVO"/>
      <sheetName val="APU_LIMPIEZA_Y_PINTURA"/>
      <sheetName val="APU_REFUERZOS"/>
      <sheetName val="APU_ADECUACIÓN_PASAMANOS"/>
      <sheetName val="APU_DESMONTE_BARANDA"/>
      <sheetName val="APU_REINSTALACIÓN_BARANDA"/>
      <sheetName val="APU_BARANDA_NUEVA"/>
      <sheetName val="APU_PINTURA_BARANDA"/>
      <sheetName val="APU_CONCRETO_-_METALDECK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 Trabajo Utilidad"/>
      <sheetName val="AIU"/>
      <sheetName val="FACTOR PRESTACIONAL 2011"/>
      <sheetName val="HISTORICO"/>
      <sheetName val="TARIFA VIGILANCIA MENSUAL 2011"/>
      <sheetName val="TARIFAS REGISTRO DISTRITAL 2011"/>
      <sheetName val="COSTOS OFICINA"/>
      <sheetName val="Media M2 oficina 2010"/>
      <sheetName val="COSTOS CAMPAMENTO (2)"/>
      <sheetName val="Costos Acueduct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e"/>
      <sheetName val="Datos básicos"/>
      <sheetName val="Equipo"/>
      <sheetName val="Materiales"/>
      <sheetName val="M-O"/>
      <sheetName val="7.1.1"/>
      <sheetName val="7.2.1"/>
      <sheetName val="7.2.2"/>
      <sheetName val="7.2.3"/>
      <sheetName val="7.2.4"/>
      <sheetName val="7.2.5"/>
      <sheetName val="7.2.6"/>
      <sheetName val="7.2.7"/>
      <sheetName val="7.2.8"/>
      <sheetName val="7.2.9"/>
      <sheetName val="7.2.10"/>
      <sheetName val="7.2.11"/>
      <sheetName val="7.2.12"/>
      <sheetName val="7.2.13"/>
      <sheetName val="7.2.14"/>
      <sheetName val="7.2.15"/>
      <sheetName val="7.2.16"/>
      <sheetName val="7.2.17"/>
      <sheetName val="7.2.18"/>
      <sheetName val="7.2.19"/>
      <sheetName val="7.2.21"/>
      <sheetName val="7.2.22"/>
      <sheetName val="7.2.23"/>
      <sheetName val="7.2.24"/>
      <sheetName val="7.2.25"/>
      <sheetName val="7.2.26"/>
      <sheetName val="7.2.27"/>
      <sheetName val="7.2.28"/>
      <sheetName val="7.2.29"/>
      <sheetName val="7.2.31"/>
      <sheetName val="7.2.32"/>
      <sheetName val="7.2.33"/>
      <sheetName val="7.2.34"/>
      <sheetName val="7.2.35"/>
      <sheetName val="7.2.36"/>
      <sheetName val="7.2.37"/>
      <sheetName val="7.3.1"/>
      <sheetName val="7.3.2"/>
      <sheetName val="7.3.3"/>
      <sheetName val="7.3.4"/>
      <sheetName val="7.3.5"/>
      <sheetName val="7.3.6"/>
      <sheetName val="7.3.7"/>
      <sheetName val="7.3.8"/>
      <sheetName val="7.3.10"/>
      <sheetName val="7,2,42,"/>
      <sheetName val="7.4.1"/>
      <sheetName val="7.4.2"/>
      <sheetName val="7.4.3"/>
      <sheetName val="7.4.4"/>
      <sheetName val="7.4.5"/>
      <sheetName val="7.4.6"/>
      <sheetName val="7.4.7"/>
      <sheetName val="7.4.8"/>
      <sheetName val="7.4.9"/>
      <sheetName val="7.4.10"/>
      <sheetName val="7.4.11"/>
      <sheetName val="7.4.12"/>
      <sheetName val="7.4.13"/>
      <sheetName val="7.4.14"/>
      <sheetName val="7.4.15"/>
      <sheetName val="7.4.16"/>
      <sheetName val="7.5.1"/>
      <sheetName val="7.4.2 (2)"/>
      <sheetName val="7.4.3 (2)"/>
      <sheetName val="7.4.4 (2)"/>
      <sheetName val="7.4.5 (2)"/>
      <sheetName val="7.4.6 (2)"/>
      <sheetName val="7.4.7 (2)"/>
      <sheetName val="7.4.8 (2)"/>
      <sheetName val="7.4.9 (2)"/>
      <sheetName val="7.4.10 (2)"/>
      <sheetName val="7.4.11 (2)"/>
      <sheetName val="7.4.12 (2)"/>
      <sheetName val="7.4.13 (2)"/>
      <sheetName val="7.4.14 (2)"/>
      <sheetName val="7.4.15 (2)"/>
      <sheetName val="7.4.16 (2)"/>
      <sheetName val="7.2.35 A"/>
      <sheetName val="Item"/>
      <sheetName val="C400P"/>
      <sheetName val="C600P"/>
      <sheetName val="C900P"/>
      <sheetName val="C1800P"/>
      <sheetName val="C1200P"/>
      <sheetName val="C1500P"/>
      <sheetName val="C2400P"/>
      <sheetName val="E900P"/>
      <sheetName val="E400P"/>
      <sheetName val="E600P"/>
      <sheetName val="E1200P"/>
      <sheetName val="E1500P"/>
      <sheetName val="E1800P"/>
      <sheetName val="7.2.10B"/>
      <sheetName val="7.2.11B"/>
      <sheetName val="R900P"/>
      <sheetName val="R1200P"/>
      <sheetName val="7.2.18A"/>
      <sheetName val="7.2.18B"/>
      <sheetName val="7.2.18C"/>
      <sheetName val="7.2.18D"/>
      <sheetName val="7.2.18E"/>
      <sheetName val="7.2.18F"/>
      <sheetName val="7.2.23B"/>
      <sheetName val="7.2.21B"/>
      <sheetName val="7.2.21C"/>
      <sheetName val="7.2.8A"/>
      <sheetName val="7.2.17B"/>
      <sheetName val="7.3.7A"/>
      <sheetName val="7.3.7B"/>
      <sheetName val="7.2.9A"/>
      <sheetName val="7,2,4"/>
      <sheetName val="7,2,9A"/>
      <sheetName val="7,3,7B"/>
      <sheetName val="7,3,7A"/>
      <sheetName val="7,2,8A"/>
      <sheetName val="7,2,17B"/>
      <sheetName val="7,2,2,21B"/>
      <sheetName val="7,2,23B"/>
      <sheetName val="7,2,18F"/>
      <sheetName val="7,2,18E"/>
      <sheetName val="7,2,18D"/>
      <sheetName val="7,2,18C"/>
      <sheetName val="7,2,18B"/>
      <sheetName val="7,2,18A"/>
      <sheetName val="R1200P,"/>
      <sheetName val="R900P,"/>
      <sheetName val="7,2,11B"/>
      <sheetName val="7,2,10B"/>
      <sheetName val="E1500P,"/>
      <sheetName val="E1800,P"/>
      <sheetName val="E1200P,"/>
      <sheetName val="E600P,"/>
      <sheetName val="E400P,"/>
      <sheetName val="E900P,"/>
      <sheetName val="C2400P,"/>
      <sheetName val="C1500P,"/>
      <sheetName val="C400P,"/>
      <sheetName val="C600P,"/>
      <sheetName val="C900P,"/>
      <sheetName val="C1800P,"/>
      <sheetName val="C1200P,"/>
      <sheetName val="7,2,5,"/>
      <sheetName val="7,2,10"/>
      <sheetName val="7,2,12"/>
      <sheetName val="7,2,13,"/>
      <sheetName val="7,2,14,"/>
      <sheetName val="7,2,15,"/>
      <sheetName val="7,2,16,"/>
      <sheetName val="7,2,17,"/>
      <sheetName val="7,2,18,"/>
      <sheetName val="7,2,19,"/>
      <sheetName val="7,2,21,"/>
      <sheetName val="7,2,23,"/>
      <sheetName val="7,2,24,"/>
      <sheetName val="7,2,25,"/>
      <sheetName val="7,2,31,"/>
      <sheetName val="7,2,32,"/>
      <sheetName val="7,2,33,"/>
      <sheetName val="7,2,43"/>
      <sheetName val="7,2,45,"/>
      <sheetName val="7,2,46,"/>
      <sheetName val="7,2,49,"/>
      <sheetName val="7,2,55,"/>
      <sheetName val="7,2,58,"/>
      <sheetName val="7,2,61,"/>
      <sheetName val="7,2,64,"/>
      <sheetName val="7,2,65,"/>
      <sheetName val="7,2,122,"/>
      <sheetName val="7,2,131,"/>
      <sheetName val="7,2,132,"/>
      <sheetName val="7.2.20"/>
      <sheetName val="7,2,152"/>
      <sheetName val="Datos_básicos"/>
      <sheetName val="7_1_1"/>
      <sheetName val="7_2_1"/>
      <sheetName val="7_2_2"/>
      <sheetName val="7_2_3"/>
      <sheetName val="7_2_4"/>
      <sheetName val="7_2_5"/>
      <sheetName val="7_2_6"/>
      <sheetName val="7_2_7"/>
      <sheetName val="7_2_8"/>
      <sheetName val="7_2_9"/>
      <sheetName val="7_2_10"/>
      <sheetName val="7_2_11"/>
      <sheetName val="7_2_12"/>
      <sheetName val="7_2_13"/>
      <sheetName val="7_2_14"/>
      <sheetName val="7_2_15"/>
      <sheetName val="7_2_16"/>
      <sheetName val="7_2_17"/>
      <sheetName val="7_2_18"/>
      <sheetName val="7_2_19"/>
      <sheetName val="7_2_21"/>
      <sheetName val="7_2_22"/>
      <sheetName val="7_2_23"/>
      <sheetName val="7_2_24"/>
      <sheetName val="7_2_25"/>
      <sheetName val="7_2_26"/>
      <sheetName val="7_2_27"/>
      <sheetName val="7_2_28"/>
      <sheetName val="7_2_29"/>
      <sheetName val="7_2_31"/>
      <sheetName val="7_2_32"/>
      <sheetName val="7_2_33"/>
      <sheetName val="7_2_34"/>
      <sheetName val="7_2_35"/>
      <sheetName val="7_2_36"/>
      <sheetName val="7_2_37"/>
      <sheetName val="7_3_1"/>
      <sheetName val="7_3_2"/>
      <sheetName val="7_3_3"/>
      <sheetName val="7_3_4"/>
      <sheetName val="7_3_5"/>
      <sheetName val="7_3_6"/>
      <sheetName val="7_3_7"/>
      <sheetName val="7_3_8"/>
      <sheetName val="7_3_10"/>
      <sheetName val="7_4_1"/>
      <sheetName val="7_4_2"/>
      <sheetName val="7_4_3"/>
      <sheetName val="7_4_4"/>
      <sheetName val="7_4_5"/>
      <sheetName val="7_4_6"/>
      <sheetName val="7_4_7"/>
      <sheetName val="7_4_8"/>
      <sheetName val="7_4_9"/>
      <sheetName val="7_4_10"/>
      <sheetName val="7_4_11"/>
      <sheetName val="7_4_12"/>
      <sheetName val="7_4_13"/>
      <sheetName val="7_4_14"/>
      <sheetName val="7_4_15"/>
      <sheetName val="7_4_16"/>
      <sheetName val="7_5_1"/>
      <sheetName val="7_4_2_(2)"/>
      <sheetName val="7_4_3_(2)"/>
      <sheetName val="7_4_4_(2)"/>
      <sheetName val="7_4_5_(2)"/>
      <sheetName val="7_4_6_(2)"/>
      <sheetName val="7_4_7_(2)"/>
      <sheetName val="7_4_8_(2)"/>
      <sheetName val="7_4_9_(2)"/>
      <sheetName val="7_4_10_(2)"/>
      <sheetName val="7_4_11_(2)"/>
      <sheetName val="7_4_12_(2)"/>
      <sheetName val="7_4_13_(2)"/>
      <sheetName val="7_4_14_(2)"/>
      <sheetName val="7_4_15_(2)"/>
      <sheetName val="7_4_16_(2)"/>
      <sheetName val="7_2_35_A"/>
      <sheetName val="7_2_10B"/>
      <sheetName val="7_2_11B"/>
      <sheetName val="7_2_18A"/>
      <sheetName val="7_2_18B"/>
      <sheetName val="7_2_18C"/>
      <sheetName val="7_2_18D"/>
      <sheetName val="7_2_18E"/>
      <sheetName val="7_2_18F"/>
      <sheetName val="7_2_23B"/>
      <sheetName val="7_2_21B"/>
      <sheetName val="7_2_21C"/>
      <sheetName val="7_2_8A"/>
      <sheetName val="7_2_17B"/>
      <sheetName val="7_3_7A"/>
      <sheetName val="7_3_7B"/>
      <sheetName val="7_2_9A"/>
      <sheetName val="7_2_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2">
          <cell r="A2" t="str">
            <v>7</v>
          </cell>
          <cell r="B2" t="str">
            <v>SECCIÓN 7: OBRAS DE REDES TELEFÓNICAS  DE ETB, COLOMBIA TELECOMUNICACIONES, EPM</v>
          </cell>
        </row>
        <row r="3">
          <cell r="A3" t="str">
            <v>7.1</v>
          </cell>
          <cell r="B3" t="str">
            <v>Excavaciones (Incluye transporte y disposición en zonas de desecho)</v>
          </cell>
        </row>
        <row r="4">
          <cell r="A4" t="str">
            <v>7.1.1</v>
          </cell>
          <cell r="B4" t="str">
            <v>Excavación "Manual" de 0.00 a 2.00 m  de profundidad  (incluye retiro y disposición de sobrantes)</v>
          </cell>
          <cell r="C4" t="str">
            <v>m3</v>
          </cell>
        </row>
        <row r="5">
          <cell r="A5" t="str">
            <v>7.2</v>
          </cell>
          <cell r="B5" t="str">
            <v>Redes  de teléfonos ETB</v>
          </cell>
        </row>
        <row r="6">
          <cell r="A6" t="str">
            <v>7.2.1</v>
          </cell>
          <cell r="B6" t="str">
            <v>Aplomar poste ETB  8*510</v>
          </cell>
          <cell r="C6" t="str">
            <v>un</v>
          </cell>
        </row>
        <row r="7">
          <cell r="A7" t="str">
            <v>7.2.2</v>
          </cell>
          <cell r="B7" t="str">
            <v>Suministro e instalación de poste ETB  8*510</v>
          </cell>
          <cell r="C7" t="str">
            <v>ml</v>
          </cell>
        </row>
        <row r="8">
          <cell r="A8" t="str">
            <v>7.2.3</v>
          </cell>
          <cell r="B8" t="str">
            <v xml:space="preserve">Reubicación  poste ETB 8*510        </v>
          </cell>
          <cell r="C8" t="str">
            <v>un</v>
          </cell>
        </row>
        <row r="9">
          <cell r="A9" t="str">
            <v>7.2.4</v>
          </cell>
          <cell r="B9" t="str">
            <v>Suministro e instalacion de 4 cables primarios 1200 pares</v>
          </cell>
          <cell r="C9" t="str">
            <v>un</v>
          </cell>
        </row>
        <row r="10">
          <cell r="A10" t="str">
            <v>7.2.5</v>
          </cell>
          <cell r="B10" t="str">
            <v>Retiro poste en concreto con reintegro a ETB</v>
          </cell>
          <cell r="C10" t="str">
            <v>un</v>
          </cell>
        </row>
        <row r="11">
          <cell r="A11" t="str">
            <v>7.2.6</v>
          </cell>
          <cell r="B11" t="str">
            <v>Retiro poste en madera con reintegro a ETB</v>
          </cell>
          <cell r="C11" t="str">
            <v>un</v>
          </cell>
        </row>
        <row r="12">
          <cell r="A12" t="str">
            <v>7.2.7</v>
          </cell>
          <cell r="B12" t="str">
            <v>Subterranizacion de red aerea telefónica incluye desconexión y conexión de redes</v>
          </cell>
          <cell r="C12" t="str">
            <v>ml</v>
          </cell>
        </row>
        <row r="13">
          <cell r="A13" t="str">
            <v>7.2.8</v>
          </cell>
          <cell r="B13" t="str">
            <v>Traslado de armario telefónico incluye desconexión y conexión de redes</v>
          </cell>
          <cell r="C13" t="str">
            <v>ml</v>
          </cell>
        </row>
        <row r="14">
          <cell r="A14" t="str">
            <v>7.2.9</v>
          </cell>
          <cell r="B14" t="str">
            <v>Suministro de tubo galvanizado IMC de 2 pul ( incluye desconexión y conexión de cables existentes)</v>
          </cell>
          <cell r="C14" t="str">
            <v>ml</v>
          </cell>
        </row>
        <row r="15">
          <cell r="A15" t="str">
            <v>7.2.10</v>
          </cell>
          <cell r="B15" t="str">
            <v xml:space="preserve">Construcción de Cárcamo de protección de 4 ductos de 4" </v>
          </cell>
          <cell r="C15" t="str">
            <v>ml</v>
          </cell>
        </row>
        <row r="16">
          <cell r="A16" t="str">
            <v>7.2.11</v>
          </cell>
          <cell r="B16" t="str">
            <v>Demolicion de Cárcamo de protección</v>
          </cell>
          <cell r="C16" t="str">
            <v>un</v>
          </cell>
        </row>
        <row r="17">
          <cell r="A17" t="str">
            <v>7.2.12</v>
          </cell>
          <cell r="B17" t="str">
            <v>Renivelación y refuerzo  de Cámaras Telefónicas</v>
          </cell>
          <cell r="C17" t="str">
            <v>un</v>
          </cell>
        </row>
        <row r="18">
          <cell r="A18" t="str">
            <v>7.2.13</v>
          </cell>
          <cell r="B18" t="str">
            <v>Construcción Cámara Telefónica T-14</v>
          </cell>
          <cell r="C18" t="str">
            <v>un</v>
          </cell>
        </row>
        <row r="19">
          <cell r="A19" t="str">
            <v>7.2.14</v>
          </cell>
          <cell r="B19" t="str">
            <v>Construcción Cámara Telefónica T-16</v>
          </cell>
          <cell r="C19" t="str">
            <v>un</v>
          </cell>
        </row>
        <row r="20">
          <cell r="A20" t="str">
            <v>7.2.15</v>
          </cell>
          <cell r="B20" t="str">
            <v>Canalización 4 ductos 4" TDP (Incluye relleno con arena de peña y base  B-600)</v>
          </cell>
          <cell r="C20" t="str">
            <v>ml</v>
          </cell>
        </row>
        <row r="21">
          <cell r="A21" t="str">
            <v>7.2.16</v>
          </cell>
          <cell r="B21" t="str">
            <v>Construcción Cámara Telefónica T-13</v>
          </cell>
          <cell r="C21" t="str">
            <v>un</v>
          </cell>
        </row>
        <row r="22">
          <cell r="A22" t="str">
            <v>7.2.17</v>
          </cell>
          <cell r="B22" t="str">
            <v xml:space="preserve">Construcción  Cámara de  inspección CPD </v>
          </cell>
          <cell r="C22" t="str">
            <v>un</v>
          </cell>
        </row>
        <row r="23">
          <cell r="A23" t="str">
            <v>7.2.18</v>
          </cell>
          <cell r="B23" t="str">
            <v xml:space="preserve">Canalización 8 ductos 4" TDP (Incluye relleno con arena de peña y base B-600) </v>
          </cell>
          <cell r="C23" t="str">
            <v>ml</v>
          </cell>
        </row>
        <row r="24">
          <cell r="A24" t="str">
            <v>7.2.19</v>
          </cell>
          <cell r="B24" t="str">
            <v>Canalización 2 ductos 4" TDP  (Incluye relleno con arena de peña y base B-600)</v>
          </cell>
          <cell r="C24" t="str">
            <v>ml</v>
          </cell>
        </row>
        <row r="25">
          <cell r="A25" t="str">
            <v>7.2.20</v>
          </cell>
          <cell r="B25" t="str">
            <v>Demolicion Cámara Telefónica T-13</v>
          </cell>
          <cell r="C25" t="str">
            <v>un</v>
          </cell>
        </row>
        <row r="26">
          <cell r="A26" t="str">
            <v>7.2.21</v>
          </cell>
          <cell r="B26" t="str">
            <v>Demolición Cámara Telefónica T-14 ( Incluye retiro y disposicion de escrombros)</v>
          </cell>
          <cell r="C26" t="str">
            <v>un</v>
          </cell>
        </row>
        <row r="27">
          <cell r="A27" t="str">
            <v>7.2.22</v>
          </cell>
          <cell r="B27" t="str">
            <v>Demolición Cámara de Inspección CPD  ( Incluye retiro y disposicion de escrombros)</v>
          </cell>
          <cell r="C27" t="str">
            <v>un</v>
          </cell>
        </row>
        <row r="28">
          <cell r="A28" t="str">
            <v>7.2.23</v>
          </cell>
          <cell r="B28" t="str">
            <v>Construcción Cámara Telefónica T-14A</v>
          </cell>
          <cell r="C28" t="str">
            <v>un</v>
          </cell>
        </row>
        <row r="29">
          <cell r="A29" t="str">
            <v>7.2.24</v>
          </cell>
          <cell r="B29" t="str">
            <v>Construcción Cámara Telefónica T-13A</v>
          </cell>
          <cell r="C29" t="str">
            <v>un</v>
          </cell>
        </row>
        <row r="30">
          <cell r="A30" t="str">
            <v>7.2.25</v>
          </cell>
          <cell r="B30" t="str">
            <v>Construcción Cámara de Paso CPS</v>
          </cell>
          <cell r="C30" t="str">
            <v>un</v>
          </cell>
        </row>
        <row r="31">
          <cell r="A31" t="str">
            <v>7.2.26</v>
          </cell>
          <cell r="B31" t="str">
            <v>Tendido de 4 cables telefónicos de 1200 pares</v>
          </cell>
          <cell r="C31" t="str">
            <v>ml</v>
          </cell>
        </row>
        <row r="32">
          <cell r="A32" t="str">
            <v>7.2.27</v>
          </cell>
          <cell r="B32" t="str">
            <v>Construcción de Cárcamo de protección de 8 ductos de 4"</v>
          </cell>
          <cell r="C32" t="str">
            <v>ml</v>
          </cell>
        </row>
        <row r="33">
          <cell r="A33" t="str">
            <v>7.2.28</v>
          </cell>
          <cell r="B33" t="str">
            <v>Suministro de tapa para cámara T</v>
          </cell>
          <cell r="C33" t="str">
            <v>un</v>
          </cell>
        </row>
        <row r="34">
          <cell r="A34" t="str">
            <v>7.2.29</v>
          </cell>
          <cell r="B34" t="str">
            <v>Demolicion Cámara de Inspección CPS   ( Incluye retiro y disposicion de escrombros)</v>
          </cell>
          <cell r="C34" t="str">
            <v>un</v>
          </cell>
        </row>
        <row r="35">
          <cell r="A35" t="str">
            <v>7.2.30</v>
          </cell>
          <cell r="B35" t="str">
            <v xml:space="preserve">Empalme de cable telefónico </v>
          </cell>
          <cell r="C35" t="str">
            <v>un</v>
          </cell>
        </row>
        <row r="36">
          <cell r="A36" t="str">
            <v>7.2.31</v>
          </cell>
          <cell r="B36" t="str">
            <v>Construcción de Cárcamo de protección de 12 ductos de 4"</v>
          </cell>
          <cell r="C36" t="str">
            <v>un</v>
          </cell>
        </row>
        <row r="37">
          <cell r="A37" t="str">
            <v>7.2.32</v>
          </cell>
          <cell r="B37" t="str">
            <v>Construcción de Cárcamo de protección de 16 ductos de 4"</v>
          </cell>
          <cell r="C37" t="str">
            <v>un</v>
          </cell>
        </row>
        <row r="38">
          <cell r="A38" t="str">
            <v>7.2.33</v>
          </cell>
          <cell r="B38" t="str">
            <v>Construcción de Cárcamo de protección de 24 ductos de 4"</v>
          </cell>
          <cell r="C38" t="str">
            <v>un</v>
          </cell>
        </row>
        <row r="39">
          <cell r="A39" t="str">
            <v>7.2.34</v>
          </cell>
          <cell r="B39" t="str">
            <v>Suministro e instalación de pedestal para teléfono público</v>
          </cell>
          <cell r="C39" t="str">
            <v>un</v>
          </cell>
        </row>
        <row r="40">
          <cell r="A40" t="str">
            <v>7.2.35</v>
          </cell>
          <cell r="B40" t="str">
            <v>Suministro e instalación de ducto 2" DB (Incluye relleno con arena de peña )</v>
          </cell>
          <cell r="C40" t="str">
            <v>ml</v>
          </cell>
        </row>
        <row r="41">
          <cell r="A41" t="str">
            <v>7.2.36</v>
          </cell>
          <cell r="B41" t="str">
            <v>Drenague de Camara</v>
          </cell>
          <cell r="C41" t="str">
            <v>ml</v>
          </cell>
        </row>
        <row r="42">
          <cell r="A42" t="str">
            <v>7.2.37</v>
          </cell>
          <cell r="B42" t="str">
            <v>Sondeo ducto libre ( incluye sondeo, paso de mandril y guia)</v>
          </cell>
          <cell r="C42" t="str">
            <v>ml</v>
          </cell>
        </row>
        <row r="43">
          <cell r="A43" t="str">
            <v>7.2.36</v>
          </cell>
          <cell r="B43" t="str">
            <v>Drenague de Camara</v>
          </cell>
          <cell r="C43" t="str">
            <v>ml</v>
          </cell>
        </row>
        <row r="44">
          <cell r="A44" t="str">
            <v>7.2.37</v>
          </cell>
          <cell r="B44" t="str">
            <v>Sondeo ducto libre (incluye sondeo, paso de mandril y guia)</v>
          </cell>
          <cell r="C44" t="str">
            <v>ml</v>
          </cell>
        </row>
        <row r="45">
          <cell r="A45" t="str">
            <v>7.2.38</v>
          </cell>
          <cell r="B45" t="str">
            <v>Demolición camara T-13A  ( Incluye retiro y disposicion de escrombros)</v>
          </cell>
          <cell r="C45" t="str">
            <v>un</v>
          </cell>
        </row>
        <row r="46">
          <cell r="A46" t="str">
            <v>7.2.39</v>
          </cell>
          <cell r="B46" t="str">
            <v>Demolición camara T-16   ( Incluye retiro y disposicion de escrombros)</v>
          </cell>
          <cell r="C46" t="str">
            <v>un</v>
          </cell>
        </row>
        <row r="47">
          <cell r="A47" t="str">
            <v>7.2.40</v>
          </cell>
          <cell r="B47" t="str">
            <v xml:space="preserve">Canalización 3 ductos 4" TDP (Incluye relleno con arena de peña y base B-600) </v>
          </cell>
          <cell r="C47" t="str">
            <v>ml</v>
          </cell>
        </row>
        <row r="48">
          <cell r="A48" t="str">
            <v>7.2.41</v>
          </cell>
          <cell r="B48" t="str">
            <v xml:space="preserve">Canalización 6 ductos 4" TDP (Incluye relleno con arena de peña y base B-600) </v>
          </cell>
          <cell r="C48" t="str">
            <v>ml</v>
          </cell>
        </row>
        <row r="49">
          <cell r="A49" t="str">
            <v>7.2.42</v>
          </cell>
          <cell r="B49" t="str">
            <v xml:space="preserve">Canalización 12 ductos 4" TDP (Incluye relleno con arena de peña y base B-600) </v>
          </cell>
          <cell r="C49" t="str">
            <v>ml</v>
          </cell>
        </row>
        <row r="50">
          <cell r="A50" t="str">
            <v>7.2.43</v>
          </cell>
          <cell r="B50" t="str">
            <v>Construcción de Cárcamo de protección de 2 ductos de 4"</v>
          </cell>
          <cell r="C50" t="str">
            <v>ml</v>
          </cell>
        </row>
        <row r="51">
          <cell r="A51" t="str">
            <v>7.2.44</v>
          </cell>
          <cell r="B51" t="str">
            <v>Retiro armario telefónico</v>
          </cell>
          <cell r="C51" t="str">
            <v>un</v>
          </cell>
        </row>
        <row r="52">
          <cell r="A52" t="str">
            <v>7.2.45</v>
          </cell>
          <cell r="B52" t="str">
            <v>Construcción Cámara Telefónica T-18( incluye marco y tapa)</v>
          </cell>
          <cell r="C52" t="str">
            <v>un</v>
          </cell>
        </row>
        <row r="53">
          <cell r="A53" t="str">
            <v>7.2.46</v>
          </cell>
          <cell r="B53" t="str">
            <v xml:space="preserve">Canalización 1 ductos 2" TDP (Incluye relleno con arena de peña y base B-600) </v>
          </cell>
          <cell r="C53" t="str">
            <v>ml</v>
          </cell>
        </row>
        <row r="54">
          <cell r="A54" t="str">
            <v>7.2.47</v>
          </cell>
          <cell r="B54" t="str">
            <v xml:space="preserve">Canalización 7 ductos 4" TDP (Incluye relleno con arena de peña y base B-600) </v>
          </cell>
          <cell r="C54" t="str">
            <v>ml</v>
          </cell>
        </row>
        <row r="55">
          <cell r="A55" t="str">
            <v>7.2.48</v>
          </cell>
          <cell r="B55" t="str">
            <v xml:space="preserve">Retiro poste concreto ETB 8*510        </v>
          </cell>
          <cell r="C55" t="str">
            <v>un</v>
          </cell>
        </row>
        <row r="56">
          <cell r="A56" t="str">
            <v>7.2.49</v>
          </cell>
          <cell r="B56" t="str">
            <v xml:space="preserve">Retiro red aerea      </v>
          </cell>
          <cell r="C56" t="str">
            <v>ml</v>
          </cell>
        </row>
        <row r="57">
          <cell r="A57" t="str">
            <v>7.2.50</v>
          </cell>
          <cell r="B57" t="str">
            <v>Demolición canalización calzada</v>
          </cell>
          <cell r="C57" t="str">
            <v>ml</v>
          </cell>
        </row>
        <row r="58">
          <cell r="A58" t="str">
            <v>7.2.51</v>
          </cell>
          <cell r="B58" t="str">
            <v xml:space="preserve">Traslado de 2 cables subterraneos telefonicos de 10 pares ( Traslado entre 0 y 10 m) </v>
          </cell>
          <cell r="C58" t="str">
            <v>ml</v>
          </cell>
        </row>
        <row r="59">
          <cell r="A59" t="str">
            <v>7.2.52</v>
          </cell>
          <cell r="B59" t="str">
            <v xml:space="preserve">Traslado de 1 cable subterraneo telefonicos de 200 pares ( Traslado entre 0 y 10 m) </v>
          </cell>
          <cell r="C59" t="str">
            <v>ml</v>
          </cell>
        </row>
        <row r="60">
          <cell r="A60" t="str">
            <v>7.2.53</v>
          </cell>
          <cell r="B60" t="str">
            <v xml:space="preserve">Traslado de 1 cable subterraneo telefonicos de 300 pares ( Traslado entre 0 y 10 m) </v>
          </cell>
          <cell r="C60" t="str">
            <v>ml</v>
          </cell>
        </row>
        <row r="61">
          <cell r="A61" t="str">
            <v>7.2.54</v>
          </cell>
          <cell r="B61" t="str">
            <v xml:space="preserve">Traslado de 1 cable subterraneo telefonicos de 1200 pares ( Traslado entre 0 y 10 m) </v>
          </cell>
          <cell r="C61" t="str">
            <v>ml</v>
          </cell>
        </row>
        <row r="62">
          <cell r="A62" t="str">
            <v>7.2.55</v>
          </cell>
          <cell r="B62" t="str">
            <v>Construcción Cámara Telefónica T-16A,  ( Incluye retiro y disposicion de escrombros) Incluye marco y tapa</v>
          </cell>
          <cell r="C62" t="str">
            <v>und</v>
          </cell>
        </row>
        <row r="63">
          <cell r="A63" t="str">
            <v>7.2.56</v>
          </cell>
          <cell r="B63" t="str">
            <v>Demolición camara Telefónica T-18  ( Incluye retiro y disposicion de escrombros)</v>
          </cell>
          <cell r="C63" t="str">
            <v>und</v>
          </cell>
        </row>
        <row r="64">
          <cell r="A64" t="str">
            <v>7.2.57</v>
          </cell>
          <cell r="B64" t="str">
            <v>Demolición camara Telefónica T-14A  ( Incluye retiro y disposicion de escrombros)</v>
          </cell>
          <cell r="C64" t="str">
            <v>und</v>
          </cell>
        </row>
        <row r="65">
          <cell r="A65" t="str">
            <v>7.2.58</v>
          </cell>
          <cell r="B65" t="str">
            <v>Demolición camara Telefónica T-18A  ( Incluye retiro y disposicion de escrombros)</v>
          </cell>
          <cell r="C65" t="str">
            <v>und</v>
          </cell>
        </row>
        <row r="66">
          <cell r="A66" t="str">
            <v>7.2.59</v>
          </cell>
          <cell r="B66" t="str">
            <v>Demolición camara Telefónica T-16  ( Incluye retiro y disposicion de escrombros)</v>
          </cell>
          <cell r="C66" t="str">
            <v>und</v>
          </cell>
        </row>
        <row r="67">
          <cell r="A67" t="str">
            <v>7.2.60</v>
          </cell>
          <cell r="B67" t="str">
            <v xml:space="preserve">Canalización 9 ductos 4" TDP (Incluye relleno con arena de peña y base B-600) </v>
          </cell>
          <cell r="C67" t="str">
            <v>ml</v>
          </cell>
        </row>
        <row r="68">
          <cell r="A68" t="str">
            <v>7.2.61</v>
          </cell>
          <cell r="B68" t="str">
            <v xml:space="preserve">Canalización 24 ductos 4" TDP (Incluye relleno con arena de peña y base B-600) </v>
          </cell>
          <cell r="C68" t="str">
            <v>ml</v>
          </cell>
        </row>
        <row r="69">
          <cell r="A69" t="str">
            <v>7.2.62</v>
          </cell>
          <cell r="B69" t="str">
            <v xml:space="preserve">Canalización 11 ductos 4" TDP (Incluye relleno con arena de peña y base B-600) </v>
          </cell>
          <cell r="C69" t="str">
            <v>ml</v>
          </cell>
        </row>
        <row r="70">
          <cell r="A70" t="str">
            <v>7.2.63</v>
          </cell>
          <cell r="B70" t="str">
            <v xml:space="preserve">Canalización 2 ductos 2" TDP (Incluye relleno con arena de peña y base B-600) </v>
          </cell>
          <cell r="C70" t="str">
            <v>ml</v>
          </cell>
        </row>
        <row r="71">
          <cell r="A71" t="str">
            <v>7.2.64</v>
          </cell>
          <cell r="B71" t="str">
            <v xml:space="preserve">Canalización 16 ductos 4" TDP (Incluye relleno con arena de peña y base B-600) </v>
          </cell>
          <cell r="C71" t="str">
            <v>ml</v>
          </cell>
        </row>
        <row r="72">
          <cell r="A72" t="str">
            <v>7.2.65</v>
          </cell>
          <cell r="B72" t="str">
            <v xml:space="preserve">Canalización 20 ductos 4" TDP (Incluye relleno con arena de peña y base B-600) </v>
          </cell>
          <cell r="C72" t="str">
            <v>ml</v>
          </cell>
        </row>
        <row r="73">
          <cell r="A73" t="str">
            <v>7.2.66</v>
          </cell>
          <cell r="B73" t="str">
            <v xml:space="preserve">Canalización 14 ductos 4" TDP (Incluye relleno con arena de peña y base B-600) </v>
          </cell>
          <cell r="C73" t="str">
            <v>ml</v>
          </cell>
        </row>
        <row r="74">
          <cell r="A74" t="str">
            <v>7.2.67</v>
          </cell>
          <cell r="B74" t="str">
            <v>Demolición canalización anden bancos entre 8Ø4 y 22Ø4</v>
          </cell>
          <cell r="C74" t="str">
            <v>ml</v>
          </cell>
        </row>
        <row r="75">
          <cell r="A75" t="str">
            <v>7.2.68</v>
          </cell>
          <cell r="B75" t="str">
            <v>Traslado de 1 cable subterraneo telefónico de 10 pares   (Traslado entre 0 y 10m)</v>
          </cell>
          <cell r="C75" t="str">
            <v>ml</v>
          </cell>
        </row>
        <row r="76">
          <cell r="A76" t="str">
            <v>7.2.69</v>
          </cell>
          <cell r="B76" t="str">
            <v>Traslado de 7 cables subterraneos telefónicos de 200 pares  (Traslado entre 0 y 10m)</v>
          </cell>
          <cell r="C76" t="str">
            <v>ml</v>
          </cell>
        </row>
        <row r="77">
          <cell r="A77" t="str">
            <v>7.2.70</v>
          </cell>
          <cell r="B77" t="str">
            <v>Traslado de 2 cables subterraneos telefónicos de200 pares  (Traslado entre 0 y 10m)</v>
          </cell>
          <cell r="C77" t="str">
            <v>ml</v>
          </cell>
        </row>
        <row r="78">
          <cell r="A78" t="str">
            <v>7.2.71</v>
          </cell>
          <cell r="B78" t="str">
            <v>Traslado de 3 cables subterraneos telefónicos de 200 pares  (Traslado entre 0 y 10m)</v>
          </cell>
          <cell r="C78" t="str">
            <v>ml</v>
          </cell>
        </row>
        <row r="79">
          <cell r="A79" t="str">
            <v>7.2.72</v>
          </cell>
          <cell r="B79" t="str">
            <v>Traslado de 6 cables telefónicos de 300 pares  (Traslado entre 0 y 10m)</v>
          </cell>
          <cell r="C79" t="str">
            <v>ml</v>
          </cell>
        </row>
        <row r="80">
          <cell r="A80" t="str">
            <v>7.2.73</v>
          </cell>
          <cell r="B80" t="str">
            <v xml:space="preserve">Traslado de 2 cables subterraneos telefónicos de300 pares  (Traslado entre 0 y 10m) </v>
          </cell>
          <cell r="C80" t="str">
            <v>ml</v>
          </cell>
        </row>
        <row r="81">
          <cell r="A81" t="str">
            <v>7.2.74</v>
          </cell>
          <cell r="B81" t="str">
            <v xml:space="preserve">Traslado de 4 cables telefónicos de 300 pares   (Traslado entre 0 y 10m) </v>
          </cell>
          <cell r="C81" t="str">
            <v>ml</v>
          </cell>
        </row>
        <row r="82">
          <cell r="A82" t="str">
            <v>7.2.75</v>
          </cell>
          <cell r="B82" t="str">
            <v>Traslado de 3 cables subterraneos telefónicos de 300 pares   (Traslado entre 0 y 10m)</v>
          </cell>
          <cell r="C82" t="str">
            <v>ml</v>
          </cell>
        </row>
        <row r="83">
          <cell r="A83" t="str">
            <v>7.2.76</v>
          </cell>
          <cell r="B83" t="str">
            <v>Traslado de 2 cables subterraneos telefónicos de1200 pares   (Traslado entre 0 y 10m)</v>
          </cell>
          <cell r="C83" t="str">
            <v>ml</v>
          </cell>
        </row>
        <row r="84">
          <cell r="A84" t="str">
            <v>7.2.77</v>
          </cell>
          <cell r="B84" t="str">
            <v>Traslado de 1 cable subterraneos telefónicos de 400 pares   (Traslado entre 0 y 10m)</v>
          </cell>
          <cell r="C84" t="str">
            <v>ml</v>
          </cell>
        </row>
        <row r="85">
          <cell r="A85" t="str">
            <v>7.2.78</v>
          </cell>
          <cell r="B85" t="str">
            <v>Traslado de 2 cables subterraneos telefónicos de400 pares   (Traslado entre 0 y 10m)</v>
          </cell>
          <cell r="C85" t="str">
            <v>ml</v>
          </cell>
        </row>
        <row r="86">
          <cell r="A86" t="str">
            <v>7.2.79</v>
          </cell>
          <cell r="B86" t="str">
            <v>Traslado de 1 cable subterraneo telefónico de 900 pares   (Traslado entre 0 y 10m)</v>
          </cell>
          <cell r="C86" t="str">
            <v>ml</v>
          </cell>
        </row>
        <row r="87">
          <cell r="A87" t="str">
            <v>7.2.80</v>
          </cell>
          <cell r="B87" t="str">
            <v>Traslado de 2 cables subterraneos telefónicos de900 pares   (Traslado entre 0 y 10m)</v>
          </cell>
          <cell r="C87" t="str">
            <v>ml</v>
          </cell>
        </row>
        <row r="88">
          <cell r="A88" t="str">
            <v>7.2.81</v>
          </cell>
          <cell r="B88" t="str">
            <v>Traslado de 2 cables subterraneos telefónicos de20 pares   (Traslado entre 0 y 10m)</v>
          </cell>
          <cell r="C88" t="str">
            <v>ml</v>
          </cell>
        </row>
        <row r="89">
          <cell r="A89" t="str">
            <v>7.2.82</v>
          </cell>
          <cell r="B89" t="str">
            <v>Traslado de 1 cable subterraneo telefónico de 20 pares   (Traslado entre 0 y 10m)</v>
          </cell>
          <cell r="C89" t="str">
            <v>ml</v>
          </cell>
        </row>
        <row r="90">
          <cell r="A90" t="str">
            <v>7.2.83</v>
          </cell>
          <cell r="B90" t="str">
            <v>Traslado de 3 cables subterraneos telefónicos de 20 pares   (Traslado entre 0 y 10m)</v>
          </cell>
          <cell r="C90" t="str">
            <v>ml</v>
          </cell>
        </row>
        <row r="91">
          <cell r="A91" t="str">
            <v>7.2.84</v>
          </cell>
          <cell r="B91" t="str">
            <v>Traslado de 3 cables subterraneos telefónicos de 50 pares   (Traslado entre 0 y 10m)</v>
          </cell>
          <cell r="C91" t="str">
            <v>ml</v>
          </cell>
        </row>
        <row r="92">
          <cell r="A92" t="str">
            <v>7.2.85</v>
          </cell>
          <cell r="B92" t="str">
            <v>Traslado de 1 cable subterraneo telefónico de 50 pares   (Traslado entre 0 y 10m)</v>
          </cell>
          <cell r="C92" t="str">
            <v>ml</v>
          </cell>
        </row>
        <row r="93">
          <cell r="A93" t="str">
            <v>7.2.86</v>
          </cell>
          <cell r="B93" t="str">
            <v>Traslado de 2 cable subterraneos  telefónicos de 50 pares   (Traslado entre 0 y 10m)</v>
          </cell>
          <cell r="C93" t="str">
            <v>ml</v>
          </cell>
        </row>
        <row r="94">
          <cell r="A94" t="str">
            <v>7.2.87</v>
          </cell>
          <cell r="B94" t="str">
            <v>Traslado de 1 cable subterraneo telefónico de 2400 pares   (Traslado entre 0 y 10m)</v>
          </cell>
          <cell r="C94" t="str">
            <v>ml</v>
          </cell>
        </row>
        <row r="95">
          <cell r="A95" t="str">
            <v>7.2.88</v>
          </cell>
          <cell r="B95" t="str">
            <v>Traslado de 2 cables subterraneos telefónicos de600 pares   (Traslado entre 0 y 10m)</v>
          </cell>
          <cell r="C95" t="str">
            <v>ml</v>
          </cell>
        </row>
        <row r="96">
          <cell r="A96" t="str">
            <v>7.2.89</v>
          </cell>
          <cell r="B96" t="str">
            <v>Traslado de 3 cables subterraneos telefónicos de 600 pares   (Traslado entre 0 y 10m)</v>
          </cell>
          <cell r="C96" t="str">
            <v>ml</v>
          </cell>
        </row>
        <row r="97">
          <cell r="A97" t="str">
            <v>7.2.90</v>
          </cell>
          <cell r="B97" t="str">
            <v>Traslado de 4 cables subterraneos telefónicos de 600 pares   (Traslado entre 0 y 10m)</v>
          </cell>
          <cell r="C97" t="str">
            <v>ml</v>
          </cell>
        </row>
        <row r="98">
          <cell r="A98" t="str">
            <v>7.2.91</v>
          </cell>
          <cell r="B98" t="str">
            <v>Traslado de 1 cable subterraneos telefónicos de 600 pares   (Traslado entre 0 y 10m)</v>
          </cell>
          <cell r="C98" t="str">
            <v>ml</v>
          </cell>
        </row>
        <row r="99">
          <cell r="A99" t="str">
            <v>7.2.92</v>
          </cell>
          <cell r="B99" t="str">
            <v>Traslado de 1 cable subterraneo telefónico de 100 pares   (Traslado entre 0 y 10m)</v>
          </cell>
          <cell r="C99" t="str">
            <v>ml</v>
          </cell>
        </row>
        <row r="100">
          <cell r="A100" t="str">
            <v>7.2.93</v>
          </cell>
          <cell r="B100" t="str">
            <v>Traslado de 2 cables subterraneos telefónicos de100 pares   (Traslado entre 0 y 10m)</v>
          </cell>
          <cell r="C100" t="str">
            <v>ml</v>
          </cell>
        </row>
        <row r="101">
          <cell r="A101" t="str">
            <v>7.2.94</v>
          </cell>
          <cell r="B101" t="str">
            <v>Traslado de 3 cables subterraneos telefónicos de 100 pares   (Traslado entre 0 y 10m)</v>
          </cell>
          <cell r="C101" t="str">
            <v>ml</v>
          </cell>
        </row>
        <row r="102">
          <cell r="A102" t="str">
            <v>7.2.95</v>
          </cell>
          <cell r="B102" t="str">
            <v>Traslado de 7 cables subterraneos telefónicos de 100 pares   (Traslado entre 0 y 10m)</v>
          </cell>
          <cell r="C102" t="str">
            <v>ml</v>
          </cell>
        </row>
        <row r="103">
          <cell r="A103" t="str">
            <v>7.2.96</v>
          </cell>
          <cell r="B103" t="str">
            <v>Traslado de 10 cables subterraneos telefónicos ≤ 1200 pares   (Traslado entre 0 y 10m)</v>
          </cell>
          <cell r="C103" t="str">
            <v>ml</v>
          </cell>
        </row>
        <row r="104">
          <cell r="A104" t="str">
            <v>7.2.97</v>
          </cell>
          <cell r="B104" t="str">
            <v>Traslado de 11 cables subterraneos telefónicos ≤ 1200 pares   (Traslado entre 0 y 10m)</v>
          </cell>
          <cell r="C104" t="str">
            <v>ml</v>
          </cell>
        </row>
        <row r="105">
          <cell r="A105" t="str">
            <v>7.2.98</v>
          </cell>
          <cell r="B105" t="str">
            <v>Traslado de 12 cables subterraneos telefónicos ≤ 1200 pares   (Traslado entre 0 y 10m)</v>
          </cell>
          <cell r="C105" t="str">
            <v>ml</v>
          </cell>
        </row>
        <row r="106">
          <cell r="A106" t="str">
            <v>7.2.99</v>
          </cell>
          <cell r="B106" t="str">
            <v>Traslado de 9 cables subterraneos telefónicos ≤ 1200 pares   (Traslado entre 0 y 10m)</v>
          </cell>
          <cell r="C106" t="str">
            <v>ml</v>
          </cell>
        </row>
        <row r="107">
          <cell r="A107" t="str">
            <v>7.2.100</v>
          </cell>
          <cell r="B107" t="str">
            <v>Traslado de 14 cables subterraneos telefónicos ≤ 1200 pares   (Traslado entre 0 y 10m)</v>
          </cell>
          <cell r="C107" t="str">
            <v>ml</v>
          </cell>
        </row>
        <row r="108">
          <cell r="A108" t="str">
            <v>7.2.101</v>
          </cell>
          <cell r="B108" t="str">
            <v>Traslado de 21 cables subterraneos telefónicos ≤ 1200 pares   (Traslado entre 0 y 10m)</v>
          </cell>
          <cell r="C108" t="str">
            <v>ml</v>
          </cell>
        </row>
        <row r="109">
          <cell r="A109" t="str">
            <v>7.2.102</v>
          </cell>
          <cell r="B109" t="str">
            <v>Traslado de 26 cables subterraneos telefónicos ≤ 1200 pares   (Traslado entre 0 y 10m)</v>
          </cell>
          <cell r="C109" t="str">
            <v>ml</v>
          </cell>
        </row>
        <row r="110">
          <cell r="A110" t="str">
            <v>7.2.103</v>
          </cell>
          <cell r="B110" t="str">
            <v>Traslado de 2 cables subterraneos telefónicos≤ 1200 pares   (Traslado entre 0 y 10m)</v>
          </cell>
          <cell r="C110" t="str">
            <v>ml</v>
          </cell>
        </row>
        <row r="111">
          <cell r="A111" t="str">
            <v>7.2.104</v>
          </cell>
          <cell r="B111" t="str">
            <v>Traslado de 36 cables subterraneos telefónicos ≤ 1200 pares   (Traslado entre 0 y 10m)</v>
          </cell>
          <cell r="C111" t="str">
            <v>ml</v>
          </cell>
        </row>
        <row r="112">
          <cell r="A112" t="str">
            <v>7.2.105</v>
          </cell>
          <cell r="B112" t="str">
            <v>Traslado de 27 cables subterraneos telefónicos ≤ 200 pares   (Traslado entre 0 y 10m)</v>
          </cell>
          <cell r="C112" t="str">
            <v>ml</v>
          </cell>
        </row>
        <row r="113">
          <cell r="A113" t="str">
            <v>7.2.106</v>
          </cell>
          <cell r="B113" t="str">
            <v>Traslado de 7 cables subterraneos telefónicos ≤ 1800 pares   (Traslado entre 0 y 10m)</v>
          </cell>
          <cell r="C113" t="str">
            <v>ml</v>
          </cell>
        </row>
        <row r="114">
          <cell r="A114" t="str">
            <v>7.2.107</v>
          </cell>
          <cell r="B114" t="str">
            <v>Traslado de 1 cable subterraneo telefónico ≤ 30 pares   (Traslado entre 0 y 10m)</v>
          </cell>
          <cell r="C114" t="str">
            <v>ml</v>
          </cell>
        </row>
        <row r="115">
          <cell r="A115" t="str">
            <v>7.2.108</v>
          </cell>
          <cell r="B115" t="str">
            <v>Traslado de 1 cable subterraneo telefónico ≤ 10 pares   (Traslado entre 0 y 10m)</v>
          </cell>
          <cell r="C115" t="str">
            <v>ml</v>
          </cell>
        </row>
        <row r="116">
          <cell r="A116" t="str">
            <v>7.2.109</v>
          </cell>
          <cell r="B116" t="str">
            <v>Traslado de 13 cables subterraneos telefónicos ≤ 200 pares   (Traslado entre 0 y 10m)</v>
          </cell>
          <cell r="C116" t="str">
            <v>ml</v>
          </cell>
        </row>
        <row r="117">
          <cell r="A117" t="str">
            <v>7.2.110</v>
          </cell>
          <cell r="B117" t="str">
            <v>Traslado de 12 cables subterraneos telefónicos ≤ 200 pares   (Traslado entre 0 y 10m)</v>
          </cell>
          <cell r="C117" t="str">
            <v>ml</v>
          </cell>
        </row>
        <row r="118">
          <cell r="A118" t="str">
            <v>7.2.111</v>
          </cell>
          <cell r="B118" t="str">
            <v>Traslado de 5 cables subterraneos telefónicos ≤ 100 pares   (Traslado entre 0 y 10m)</v>
          </cell>
          <cell r="C118" t="str">
            <v>ml</v>
          </cell>
        </row>
        <row r="119">
          <cell r="A119" t="str">
            <v>7.2.112</v>
          </cell>
          <cell r="B119" t="str">
            <v>Traslado de 9 cables subterraneos telefónicos ≤ 600 pares   (Traslado entre 0 y 10m)</v>
          </cell>
          <cell r="C119" t="str">
            <v>ml</v>
          </cell>
        </row>
        <row r="120">
          <cell r="A120" t="str">
            <v>7.2.113</v>
          </cell>
          <cell r="B120" t="str">
            <v>Traslado de 5 cables subterraneos telefónicos ≤ 600 pares   (Traslado entre 0 y 10m)</v>
          </cell>
          <cell r="C120" t="str">
            <v>ml</v>
          </cell>
        </row>
        <row r="121">
          <cell r="A121" t="str">
            <v>7.2.114</v>
          </cell>
          <cell r="B121" t="str">
            <v xml:space="preserve">Traslado de 1 cable subterraneo de fibra optica subterranea  (Traslado entre 0 y 10m) </v>
          </cell>
          <cell r="C121" t="str">
            <v>ml</v>
          </cell>
        </row>
        <row r="122">
          <cell r="A122" t="str">
            <v>7.2.115</v>
          </cell>
          <cell r="B122" t="str">
            <v>Traslado de 5 cable de fibra optica subterranea  (Traslado entre 0 y 10m)</v>
          </cell>
          <cell r="C122" t="str">
            <v>ml</v>
          </cell>
        </row>
        <row r="123">
          <cell r="A123" t="str">
            <v>7.2.116</v>
          </cell>
          <cell r="B123" t="str">
            <v>Traslado de 6 cable de fibra optica subterranea  (Traslado entre 0 y 10m)</v>
          </cell>
          <cell r="C123" t="str">
            <v>ml</v>
          </cell>
        </row>
        <row r="124">
          <cell r="A124" t="str">
            <v>7.2.117</v>
          </cell>
          <cell r="B124" t="str">
            <v>Construcción de Cárcamo de protección de 26 ductos de 4"</v>
          </cell>
          <cell r="C124" t="str">
            <v>ml</v>
          </cell>
        </row>
        <row r="125">
          <cell r="A125" t="str">
            <v>7.2.118</v>
          </cell>
          <cell r="B125" t="str">
            <v>Construcción de Cárcamo de protección de 32 ductos de 4"</v>
          </cell>
          <cell r="C125" t="str">
            <v>ml</v>
          </cell>
        </row>
        <row r="126">
          <cell r="A126" t="str">
            <v>7.2.119</v>
          </cell>
          <cell r="B126" t="str">
            <v>Construcción de Cárcamo de protección de 28 ductos de 4"</v>
          </cell>
          <cell r="C126" t="str">
            <v>ml</v>
          </cell>
        </row>
        <row r="127">
          <cell r="A127" t="str">
            <v>7.2.120</v>
          </cell>
          <cell r="B127" t="str">
            <v>Construcción de Cárcamo de protección de 9 ductos de 4"</v>
          </cell>
          <cell r="C127" t="str">
            <v>ml</v>
          </cell>
        </row>
        <row r="128">
          <cell r="A128" t="str">
            <v>7.2.121</v>
          </cell>
          <cell r="B128" t="str">
            <v>Construcción de Cárcamo de protección de 33 ductos de 4"</v>
          </cell>
          <cell r="C128" t="str">
            <v>ml</v>
          </cell>
        </row>
        <row r="129">
          <cell r="A129" t="str">
            <v>7.2.122</v>
          </cell>
          <cell r="B129" t="str">
            <v>Construcción de Cárcamo de protección de 20 ductos de 4"</v>
          </cell>
          <cell r="C129" t="str">
            <v>ml</v>
          </cell>
        </row>
        <row r="130">
          <cell r="A130" t="str">
            <v>7.2.123</v>
          </cell>
          <cell r="B130" t="str">
            <v>Construcción de Cárcamo de protección de 11 ductos de 4"</v>
          </cell>
          <cell r="C130" t="str">
            <v>ml</v>
          </cell>
        </row>
        <row r="131">
          <cell r="A131" t="str">
            <v>7.2.124</v>
          </cell>
          <cell r="B131" t="str">
            <v>Construcción de Cárcamo de protección de 22 ductos de 4"</v>
          </cell>
          <cell r="C131" t="str">
            <v>ml</v>
          </cell>
        </row>
        <row r="132">
          <cell r="A132" t="str">
            <v>7.2.125</v>
          </cell>
          <cell r="B132" t="str">
            <v>Construcción de Cárcamo de protección de 4 ductos de 4" y 9 tritubos</v>
          </cell>
          <cell r="C132" t="str">
            <v>ml</v>
          </cell>
        </row>
        <row r="133">
          <cell r="A133" t="str">
            <v>7.2.126</v>
          </cell>
          <cell r="B133" t="str">
            <v>Construcción de Cárcamo de protección de 16 ductos de 4" y 9 tritubos</v>
          </cell>
          <cell r="C133" t="str">
            <v>ml</v>
          </cell>
        </row>
        <row r="134">
          <cell r="A134" t="str">
            <v>7.2.127</v>
          </cell>
          <cell r="B134" t="str">
            <v>Construcción de Cárcamo de protección de 9 tritubos</v>
          </cell>
          <cell r="C134" t="str">
            <v>ml</v>
          </cell>
        </row>
        <row r="135">
          <cell r="A135" t="str">
            <v>7.2.128</v>
          </cell>
          <cell r="B135" t="str">
            <v>Construcción de Cárcamo de protección de 3 tritubos</v>
          </cell>
          <cell r="C135" t="str">
            <v>ml</v>
          </cell>
        </row>
        <row r="136">
          <cell r="A136" t="str">
            <v>7.2.129</v>
          </cell>
          <cell r="B136" t="str">
            <v>Construcción de Cárcamo de protección de 6 ductos de 4"</v>
          </cell>
          <cell r="C136" t="str">
            <v>ml</v>
          </cell>
        </row>
        <row r="137">
          <cell r="A137" t="str">
            <v>7.2.130</v>
          </cell>
          <cell r="B137" t="str">
            <v>Construcción de Cárcamo de protección de 9 ductos de 4"</v>
          </cell>
          <cell r="C137" t="str">
            <v>ml</v>
          </cell>
        </row>
        <row r="138">
          <cell r="A138" t="str">
            <v>7.2.131</v>
          </cell>
          <cell r="B138" t="str">
            <v>Construcción de Cárcamo de protección de 8 ductos de 4"</v>
          </cell>
          <cell r="C138" t="str">
            <v>ml</v>
          </cell>
        </row>
        <row r="139">
          <cell r="A139" t="str">
            <v>7.2.132</v>
          </cell>
          <cell r="B139" t="str">
            <v>Construcción de Cárcamo de protección de 2 ductos de 4"</v>
          </cell>
          <cell r="C139" t="str">
            <v>ml</v>
          </cell>
        </row>
        <row r="140">
          <cell r="A140" t="str">
            <v>7.2.133</v>
          </cell>
          <cell r="B140" t="str">
            <v>Construcción de Cárcamo de protección de 19 ductos de 4"</v>
          </cell>
          <cell r="C140" t="str">
            <v>ml</v>
          </cell>
        </row>
        <row r="141">
          <cell r="A141" t="str">
            <v>7.2.134</v>
          </cell>
          <cell r="B141" t="str">
            <v>Construcción de Cárcamo de protección de 21 ductos de 4"</v>
          </cell>
          <cell r="C141" t="str">
            <v>ml</v>
          </cell>
        </row>
        <row r="142">
          <cell r="A142" t="str">
            <v>7.2.135</v>
          </cell>
          <cell r="B142" t="str">
            <v>Construcción de Cárcamo de protección de 30 ductos de 4"</v>
          </cell>
          <cell r="C142" t="str">
            <v>ml</v>
          </cell>
        </row>
        <row r="143">
          <cell r="A143" t="str">
            <v>7.2.136</v>
          </cell>
          <cell r="B143" t="str">
            <v>Construcción de Cárcamo de protección de 6 tritubos</v>
          </cell>
          <cell r="C143" t="str">
            <v>ml</v>
          </cell>
        </row>
        <row r="144">
          <cell r="A144" t="str">
            <v>7.2.137</v>
          </cell>
          <cell r="B144" t="str">
            <v>Traslado poste ETB con mara de seguridad (Traslado entre 0 y 10m)</v>
          </cell>
          <cell r="C144" t="str">
            <v>ml</v>
          </cell>
        </row>
        <row r="145">
          <cell r="A145" t="str">
            <v>7.2.138</v>
          </cell>
          <cell r="B145" t="str">
            <v>Suministro e instalacion de telefono publico</v>
          </cell>
          <cell r="C145" t="str">
            <v>ml</v>
          </cell>
        </row>
        <row r="146">
          <cell r="A146" t="str">
            <v>7.2.139</v>
          </cell>
          <cell r="B146" t="str">
            <v>Retiro telefono publico con reintegro a ETB</v>
          </cell>
          <cell r="C146" t="str">
            <v>ml</v>
          </cell>
        </row>
        <row r="147">
          <cell r="A147" t="str">
            <v>7.2.140</v>
          </cell>
          <cell r="B147" t="str">
            <v xml:space="preserve">traslado telefono publico  (Traslado entre 0 y 10m) </v>
          </cell>
          <cell r="C147" t="str">
            <v>ml</v>
          </cell>
        </row>
        <row r="148">
          <cell r="A148" t="str">
            <v>7.2.141</v>
          </cell>
          <cell r="B148" t="str">
            <v>Tendido de 1 cables telefónicos de 100 pares</v>
          </cell>
          <cell r="C148" t="str">
            <v>ml</v>
          </cell>
        </row>
        <row r="149">
          <cell r="A149" t="str">
            <v>7.2.142</v>
          </cell>
          <cell r="B149" t="str">
            <v>Tendido de 1 cables telefónicos de 300 pares</v>
          </cell>
          <cell r="C149" t="str">
            <v>ml</v>
          </cell>
        </row>
        <row r="150">
          <cell r="A150" t="str">
            <v>7.2.143</v>
          </cell>
          <cell r="B150" t="str">
            <v>Tendido de 2 cables telefónicos de 600 pares</v>
          </cell>
          <cell r="C150" t="str">
            <v>ml</v>
          </cell>
        </row>
        <row r="151">
          <cell r="A151" t="str">
            <v>7.2.144</v>
          </cell>
          <cell r="B151" t="str">
            <v>Tendido de 7 cables telefónicos de 100 pares</v>
          </cell>
          <cell r="C151" t="str">
            <v>ml</v>
          </cell>
        </row>
        <row r="152">
          <cell r="A152" t="str">
            <v>7.2.145</v>
          </cell>
          <cell r="B152" t="str">
            <v>Tendido de 2 cables telefónicos de 200 pares</v>
          </cell>
          <cell r="C152" t="str">
            <v>ml</v>
          </cell>
        </row>
        <row r="153">
          <cell r="A153" t="str">
            <v>7.2.146</v>
          </cell>
          <cell r="B153" t="str">
            <v>Tendido de 1 cables telefónicos de 900 pares</v>
          </cell>
          <cell r="C153" t="str">
            <v>ml</v>
          </cell>
        </row>
        <row r="154">
          <cell r="A154" t="str">
            <v>7.2.147</v>
          </cell>
          <cell r="B154" t="str">
            <v>Tendido de 1 cables telefónicos de 1200 pares</v>
          </cell>
          <cell r="C154" t="str">
            <v>ml</v>
          </cell>
        </row>
        <row r="155">
          <cell r="A155" t="str">
            <v>7.2.148</v>
          </cell>
          <cell r="B155" t="str">
            <v>Tendido de 1 cables telefónicos de 600 pares</v>
          </cell>
          <cell r="C155" t="str">
            <v>ml</v>
          </cell>
        </row>
        <row r="156">
          <cell r="A156" t="str">
            <v>7.2.149</v>
          </cell>
          <cell r="B156" t="str">
            <v>Caja mural</v>
          </cell>
          <cell r="C156" t="str">
            <v>ml</v>
          </cell>
        </row>
        <row r="157">
          <cell r="A157" t="str">
            <v>7.2.150</v>
          </cell>
          <cell r="B157" t="str">
            <v>tubo galvanizado 1 ducto de 2" de 3m</v>
          </cell>
          <cell r="C157" t="str">
            <v>ml</v>
          </cell>
        </row>
        <row r="158">
          <cell r="A158" t="str">
            <v>7.2.151</v>
          </cell>
          <cell r="B158" t="str">
            <v>Curva 1 ducto de 2" e PVC</v>
          </cell>
          <cell r="C158" t="str">
            <v>ml</v>
          </cell>
        </row>
        <row r="159">
          <cell r="A159" t="str">
            <v>7.2.152</v>
          </cell>
          <cell r="B159" t="str">
            <v>Demolición camara Telefónica T-16  ( Incluye retiro y disposicion de escrombros)</v>
          </cell>
          <cell r="C159" t="str">
            <v>und</v>
          </cell>
        </row>
        <row r="160">
          <cell r="A160" t="str">
            <v>7.3</v>
          </cell>
          <cell r="B160" t="str">
            <v>Redes  de teléfonos COLOMBIA TELECOMUNICACIONES</v>
          </cell>
        </row>
        <row r="161">
          <cell r="A161" t="str">
            <v>7.3.1</v>
          </cell>
          <cell r="B161" t="str">
            <v>Construcción de Cárcamo de protección de 4 ductos de 4"</v>
          </cell>
          <cell r="C161" t="str">
            <v>ml</v>
          </cell>
        </row>
        <row r="162">
          <cell r="A162" t="str">
            <v>7.3.2</v>
          </cell>
          <cell r="B162" t="str">
            <v>Renivelación y refuerzo  de Cámaras Telefónicas</v>
          </cell>
          <cell r="C162" t="str">
            <v>un</v>
          </cell>
        </row>
        <row r="163">
          <cell r="A163" t="str">
            <v>7.3.3</v>
          </cell>
          <cell r="B163" t="str">
            <v xml:space="preserve">Reubicación  poste COLOMBIA TELECOMUNICACIONES 8*510        </v>
          </cell>
          <cell r="C163" t="str">
            <v>un</v>
          </cell>
        </row>
        <row r="164">
          <cell r="A164" t="str">
            <v>7.3.4</v>
          </cell>
          <cell r="B164" t="str">
            <v>Suministro de tubo galvanizado IMC de  2 pul ( incluye desconexión y conexión de cables existentes)</v>
          </cell>
          <cell r="C164" t="str">
            <v>ml</v>
          </cell>
        </row>
        <row r="165">
          <cell r="A165" t="str">
            <v>7.3.5</v>
          </cell>
          <cell r="B165" t="str">
            <v>Demolición Cámara Telefónica</v>
          </cell>
          <cell r="C165" t="str">
            <v>un</v>
          </cell>
        </row>
        <row r="166">
          <cell r="A166" t="str">
            <v>7.3.6</v>
          </cell>
          <cell r="B166" t="str">
            <v xml:space="preserve">Construcción Cámara Telefónica  XD (AC) </v>
          </cell>
          <cell r="C166" t="str">
            <v>un</v>
          </cell>
        </row>
        <row r="167">
          <cell r="A167" t="str">
            <v>7.3.7</v>
          </cell>
          <cell r="B167" t="str">
            <v>Construcción de Cárcamo de protección de 2 ductos de 4"</v>
          </cell>
          <cell r="C167" t="str">
            <v>ml</v>
          </cell>
        </row>
        <row r="168">
          <cell r="A168" t="str">
            <v>7.3.8</v>
          </cell>
          <cell r="B168" t="str">
            <v xml:space="preserve">Suministro e instalación de tapa para cámara  XD (AC) </v>
          </cell>
          <cell r="C168" t="str">
            <v>un</v>
          </cell>
        </row>
        <row r="169">
          <cell r="A169" t="str">
            <v>7.3.10</v>
          </cell>
          <cell r="B169" t="str">
            <v>Sondeo ducto libre ( incluye sondeo, paso de mandril y guía)</v>
          </cell>
          <cell r="C169" t="str">
            <v>ml</v>
          </cell>
        </row>
        <row r="170">
          <cell r="A170" t="str">
            <v>7.3.11</v>
          </cell>
          <cell r="B170" t="str">
            <v>Construcción de cámara telefónica (incluye marco y tapa)  F1</v>
          </cell>
          <cell r="C170" t="str">
            <v>un</v>
          </cell>
        </row>
        <row r="171">
          <cell r="A171" t="str">
            <v>7.3.12</v>
          </cell>
          <cell r="B171" t="str">
            <v>Construcción de cámara telefónica (incluye marco y tapa)  2F1</v>
          </cell>
          <cell r="C171" t="str">
            <v>un</v>
          </cell>
        </row>
        <row r="172">
          <cell r="A172" t="str">
            <v>7.3.13</v>
          </cell>
          <cell r="B172" t="str">
            <v>Construcción de cámara telefónica (incluye marco y tapa)  F2</v>
          </cell>
          <cell r="C172" t="str">
            <v>un</v>
          </cell>
        </row>
        <row r="173">
          <cell r="A173" t="str">
            <v>7.3.14</v>
          </cell>
          <cell r="B173" t="str">
            <v>Construcción de cámara telefónica (incluye marco y tapa)  tipo A</v>
          </cell>
          <cell r="C173" t="str">
            <v>un</v>
          </cell>
        </row>
        <row r="174">
          <cell r="A174" t="str">
            <v>7.3.15</v>
          </cell>
          <cell r="B174" t="str">
            <v>Construcción de cámara telefónica (incluye marco y tapa)  tipo D</v>
          </cell>
          <cell r="C174" t="str">
            <v>un</v>
          </cell>
        </row>
        <row r="175">
          <cell r="A175" t="str">
            <v>7.3.16</v>
          </cell>
          <cell r="B175" t="str">
            <v>Construcción de cámara telefónica (incluye marco y tapa)  tipo JA</v>
          </cell>
          <cell r="C175" t="str">
            <v>un</v>
          </cell>
        </row>
        <row r="176">
          <cell r="A176" t="str">
            <v>7.3.17</v>
          </cell>
          <cell r="B176" t="str">
            <v>Construcción de cámara telefónica (incluye marco y tapa)  tipo LA</v>
          </cell>
          <cell r="C176" t="str">
            <v>un</v>
          </cell>
        </row>
        <row r="177">
          <cell r="A177" t="str">
            <v>7.3.18</v>
          </cell>
          <cell r="B177" t="str">
            <v>Construcción de cámara telefónica (incluye marco y tapa)  tipo LD</v>
          </cell>
          <cell r="C177" t="str">
            <v>un</v>
          </cell>
        </row>
        <row r="178">
          <cell r="A178" t="str">
            <v>7.3.19</v>
          </cell>
          <cell r="B178" t="str">
            <v>Construcción de cámara telefónica (incluye marco y tapa)  tipo JD</v>
          </cell>
          <cell r="C178" t="str">
            <v>un</v>
          </cell>
        </row>
        <row r="179">
          <cell r="A179" t="str">
            <v>7.3.20</v>
          </cell>
          <cell r="B179" t="str">
            <v>Construcción de cámara telefónica (incluye marco y tapa)  tipo XA</v>
          </cell>
          <cell r="C179" t="str">
            <v>un</v>
          </cell>
        </row>
        <row r="180">
          <cell r="A180" t="str">
            <v>7.3.21</v>
          </cell>
          <cell r="B180" t="str">
            <v>Construcción de Cárcamo de protección de 6 ductos de 4"</v>
          </cell>
          <cell r="C180" t="str">
            <v>ml</v>
          </cell>
        </row>
        <row r="181">
          <cell r="A181" t="str">
            <v>7.3.22</v>
          </cell>
          <cell r="B181" t="str">
            <v>Construcción de Cárcamo de protección de 2 ductos de 2"</v>
          </cell>
          <cell r="C181" t="str">
            <v>ml</v>
          </cell>
        </row>
        <row r="182">
          <cell r="A182" t="str">
            <v>7.3.23</v>
          </cell>
          <cell r="B182" t="str">
            <v>Canalización 2 ductos 4" PVC TDP</v>
          </cell>
          <cell r="C182" t="str">
            <v>ml</v>
          </cell>
        </row>
        <row r="183">
          <cell r="A183" t="str">
            <v>7.3.24</v>
          </cell>
          <cell r="B183" t="str">
            <v xml:space="preserve">Canalización 2 ductos 2" PVC </v>
          </cell>
          <cell r="C183" t="str">
            <v>ml</v>
          </cell>
        </row>
        <row r="184">
          <cell r="A184" t="str">
            <v>7.3.25</v>
          </cell>
          <cell r="B184" t="str">
            <v>Canalización 6 ductos 4" PVC TDP + 2 tritubos</v>
          </cell>
          <cell r="C184" t="str">
            <v>ml</v>
          </cell>
        </row>
        <row r="185">
          <cell r="A185" t="str">
            <v>7.3.26</v>
          </cell>
          <cell r="B185" t="str">
            <v xml:space="preserve">Canalización 1 ductos 2" PVC </v>
          </cell>
          <cell r="C185" t="str">
            <v>ml</v>
          </cell>
        </row>
        <row r="186">
          <cell r="A186" t="str">
            <v>7.3.27</v>
          </cell>
          <cell r="B186" t="str">
            <v>Canalización 4 ductos de 4"PVC TDP</v>
          </cell>
          <cell r="C186" t="str">
            <v>ml</v>
          </cell>
        </row>
        <row r="187">
          <cell r="A187" t="str">
            <v>7.3.28</v>
          </cell>
          <cell r="B187" t="str">
            <v>Canalización 1ductos de 4"PVC TDP</v>
          </cell>
          <cell r="C187" t="str">
            <v>ml</v>
          </cell>
        </row>
        <row r="188">
          <cell r="A188" t="str">
            <v>7.3.29</v>
          </cell>
          <cell r="B188" t="str">
            <v>Canalización 6 ductos 4" PVC TDP</v>
          </cell>
          <cell r="C188" t="str">
            <v>ml</v>
          </cell>
        </row>
        <row r="189">
          <cell r="A189" t="str">
            <v>7.3.30</v>
          </cell>
          <cell r="B189" t="str">
            <v xml:space="preserve">Demolición canalización de 2 ductos de 4"  </v>
          </cell>
          <cell r="C189" t="str">
            <v>ml</v>
          </cell>
        </row>
        <row r="190">
          <cell r="A190" t="str">
            <v>7.3.31</v>
          </cell>
          <cell r="B190" t="str">
            <v xml:space="preserve">Demolición canalización de 2 ducto de 2"  </v>
          </cell>
          <cell r="C190" t="str">
            <v>ml</v>
          </cell>
        </row>
        <row r="191">
          <cell r="A191" t="str">
            <v>7.3.32</v>
          </cell>
          <cell r="B191" t="str">
            <v>Canalización 3 ductos 4" PVC TDP + 1 Tritubo</v>
          </cell>
          <cell r="C191" t="str">
            <v>ml</v>
          </cell>
        </row>
        <row r="192">
          <cell r="A192" t="str">
            <v>7.3.33</v>
          </cell>
          <cell r="B192" t="str">
            <v>Retiro red aérea de teléfonos</v>
          </cell>
          <cell r="C192" t="str">
            <v>ml</v>
          </cell>
        </row>
        <row r="193">
          <cell r="A193" t="str">
            <v>7.3.34</v>
          </cell>
          <cell r="B193" t="str">
            <v>Retiro poste para red aérea de teléfonos</v>
          </cell>
          <cell r="C193" t="str">
            <v>Un</v>
          </cell>
        </row>
        <row r="194">
          <cell r="A194" t="str">
            <v>7.3.35</v>
          </cell>
          <cell r="B194" t="str">
            <v>Suministro de tubo galvanizado IMC de  2 pul ( incluye desconexión y conexión de cables existentes)</v>
          </cell>
          <cell r="C194" t="str">
            <v>ml</v>
          </cell>
        </row>
        <row r="195">
          <cell r="A195" t="str">
            <v>7.3.36</v>
          </cell>
          <cell r="B195" t="str">
            <v>Traslado red aerea</v>
          </cell>
          <cell r="C195" t="str">
            <v>ml</v>
          </cell>
        </row>
        <row r="196">
          <cell r="A196" t="str">
            <v>7.3.37</v>
          </cell>
          <cell r="B196" t="str">
            <v>Canalización 3 ductos 4" PVC TDP</v>
          </cell>
          <cell r="C196" t="str">
            <v>ml</v>
          </cell>
        </row>
        <row r="197">
          <cell r="A197" t="str">
            <v>7.3.38</v>
          </cell>
          <cell r="B197" t="str">
            <v>Adicionar 1 tritubo</v>
          </cell>
          <cell r="C197" t="str">
            <v>ml</v>
          </cell>
        </row>
        <row r="198">
          <cell r="A198" t="str">
            <v>7.4</v>
          </cell>
          <cell r="B198" t="str">
            <v>Redes  de teléfonos EPM</v>
          </cell>
        </row>
        <row r="199">
          <cell r="A199" t="str">
            <v>7.4.1</v>
          </cell>
          <cell r="B199" t="str">
            <v>Construcción de Cárcamo de protección de 4 ductos de 4"</v>
          </cell>
          <cell r="C199" t="str">
            <v>ml</v>
          </cell>
        </row>
        <row r="200">
          <cell r="A200" t="str">
            <v>7.4.2</v>
          </cell>
          <cell r="B200" t="str">
            <v>Construcción  Cámara de  inspección T</v>
          </cell>
          <cell r="C200" t="str">
            <v>un</v>
          </cell>
        </row>
        <row r="201">
          <cell r="A201" t="str">
            <v>7.4.3</v>
          </cell>
          <cell r="B201" t="str">
            <v>Construcción  Cámara de  inspección P#1</v>
          </cell>
          <cell r="C201" t="str">
            <v>un</v>
          </cell>
        </row>
        <row r="202">
          <cell r="A202" t="str">
            <v>7.4.4</v>
          </cell>
          <cell r="B202" t="str">
            <v>Construcción  Cámara de  Inspección DM</v>
          </cell>
          <cell r="C202" t="str">
            <v>un</v>
          </cell>
        </row>
        <row r="203">
          <cell r="A203" t="str">
            <v>7.4.5</v>
          </cell>
          <cell r="B203" t="str">
            <v>Canalización 4 ductos 4"  más un tritubo ( incluye atraque en relleno fluido)</v>
          </cell>
          <cell r="C203" t="str">
            <v>ml</v>
          </cell>
        </row>
        <row r="204">
          <cell r="A204" t="str">
            <v>7.4.6</v>
          </cell>
          <cell r="B204" t="str">
            <v>Canalización 8 ductos 4"  más un tritubo  ( incluye atraque en relleno fluido)</v>
          </cell>
          <cell r="C204" t="str">
            <v>ml</v>
          </cell>
        </row>
        <row r="205">
          <cell r="A205" t="str">
            <v>7.4.7</v>
          </cell>
          <cell r="B205" t="str">
            <v>Canalización 2 ductos 4"  ( incluye atraque en relleno fluido)</v>
          </cell>
          <cell r="C205" t="str">
            <v>ml</v>
          </cell>
        </row>
        <row r="206">
          <cell r="A206" t="str">
            <v>7.4.8</v>
          </cell>
          <cell r="B206" t="str">
            <v>Canalización 1 ducto 2"   ( incluye atraque en relleno fluido)</v>
          </cell>
          <cell r="C206" t="str">
            <v>ml</v>
          </cell>
        </row>
        <row r="207">
          <cell r="A207" t="str">
            <v>7.4.9</v>
          </cell>
          <cell r="B207" t="str">
            <v>Retiro cable existente (Incluye devolucion a EPM)</v>
          </cell>
          <cell r="C207" t="str">
            <v>ml</v>
          </cell>
        </row>
        <row r="208">
          <cell r="A208" t="str">
            <v>7.4.10</v>
          </cell>
          <cell r="B208" t="str">
            <v>Reubicacion cable existente menor a 200 pares con reintegro a  EPM</v>
          </cell>
          <cell r="C208" t="str">
            <v>ml</v>
          </cell>
        </row>
        <row r="209">
          <cell r="A209" t="str">
            <v>7.4.11</v>
          </cell>
          <cell r="B209" t="str">
            <v xml:space="preserve">Reubicación  poste EPM 8*510        </v>
          </cell>
          <cell r="C209" t="str">
            <v>un</v>
          </cell>
        </row>
        <row r="210">
          <cell r="A210" t="str">
            <v>7.4.12</v>
          </cell>
          <cell r="B210" t="str">
            <v>Retiro poste en concreto con reintegro a EPM</v>
          </cell>
          <cell r="C210" t="str">
            <v>un</v>
          </cell>
        </row>
        <row r="211">
          <cell r="A211" t="str">
            <v>7.4.13</v>
          </cell>
          <cell r="B211" t="str">
            <v>Canalizacion de 2 ductos de  4" + tritubo (Incluye relleno con arena de peña y recebo B-600)</v>
          </cell>
          <cell r="C211" t="str">
            <v>ml</v>
          </cell>
        </row>
        <row r="212">
          <cell r="A212" t="str">
            <v>7.4.14</v>
          </cell>
          <cell r="B212" t="str">
            <v>Canalizacion de 4 ductos de  4" (Incluye relleno con arena de peña y recebo B-600)</v>
          </cell>
          <cell r="C212" t="str">
            <v>ml</v>
          </cell>
        </row>
        <row r="213">
          <cell r="A213" t="str">
            <v>7.4.15</v>
          </cell>
          <cell r="B213" t="str">
            <v>Construcción  Cámara de  Inspección P#3</v>
          </cell>
          <cell r="C213" t="str">
            <v>un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TRIZ PRESUP.obra PP127"/>
      <sheetName val="MATRIZ PRESUP.REDES PP127"/>
      <sheetName val="MATRIZ CANT. OBRA"/>
      <sheetName val="COSTOS OFICINA"/>
      <sheetName val="COSTOS CAMPAMENTO"/>
      <sheetName val="ANEXO GAST. OPERAC. AIU CONST,"/>
      <sheetName val="AIU CONSTRUCCION"/>
      <sheetName val="PMT PEATONALES"/>
      <sheetName val="AIU PMT NUEVO"/>
      <sheetName val="PPTO MANTENIMIENTO"/>
      <sheetName val="AIU mantenimto nuevo"/>
      <sheetName val="ANEXO GAST. OPERAC. AIU MANT,"/>
      <sheetName val="SOCIAL"/>
      <sheetName val="AIU social nuevo"/>
      <sheetName val="AMBIENTAL 308 RYS"/>
      <sheetName val="AIU ambiental corregido"/>
      <sheetName val="PPTO INTERVENTORIA "/>
      <sheetName val="PPTO PRECONSTRUCCION"/>
      <sheetName val="PPTO MANTENIMIENTO R1"/>
      <sheetName val="MATRIZ_PRESUP_obra_PP127"/>
      <sheetName val="MATRIZ_PRESUP_REDES_PP127"/>
      <sheetName val="MATRIZ_CANT__OBRA"/>
      <sheetName val="COSTOS_OFICINA"/>
      <sheetName val="COSTOS_CAMPAMENTO"/>
      <sheetName val="ANEXO_GAST__OPERAC__AIU_CONST,"/>
      <sheetName val="AIU_CONSTRUCCION"/>
      <sheetName val="PMT_PEATONALES"/>
      <sheetName val="AIU_PMT_NUEVO"/>
      <sheetName val="PPTO_MANTENIMIENTO"/>
      <sheetName val="AIU_mantenimto_nuevo"/>
      <sheetName val="ANEXO_GAST__OPERAC__AIU_MANT,"/>
      <sheetName val="AIU_social_nuevo"/>
      <sheetName val="AMBIENTAL_308_RYS"/>
      <sheetName val="AIU_ambiental_corregido"/>
      <sheetName val="PPTO_INTERVENTORIA_"/>
      <sheetName val="PPTO_PRECONSTRUCCION"/>
      <sheetName val="PPTO_MANTENIMIENTO_R1"/>
      <sheetName val="DetalleMovimientoCuenta"/>
      <sheetName val="Cuadro6. Cump"/>
      <sheetName val="Datos básicos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SES"/>
      <sheetName val="RES COSTOS SES"/>
      <sheetName val="INVERSION"/>
      <sheetName val="COSTOS AT"/>
      <sheetName val="COSTOS MTyBT"/>
      <sheetName val="COSTOS SES AT"/>
      <sheetName val="COSTOS DE OBRAS LINEAS"/>
      <sheetName val="COSTOS OBRAS SES"/>
      <sheetName val="COSTOSREDMT"/>
      <sheetName val="EXPSES"/>
      <sheetName val="EXPRED"/>
      <sheetName val="ACT LINEAS"/>
      <sheetName val="ACTSESAT-AT"/>
      <sheetName val="ACT.SES"/>
      <sheetName val="SUBEST."/>
      <sheetName val="ACTREDES"/>
      <sheetName val="INVMLS"/>
      <sheetName val="INVMLSCORR"/>
      <sheetName val="OTROS PROYECTOS M.T"/>
      <sheetName val="OTROS PROYECTOS A.T"/>
      <sheetName val="Hoja4"/>
      <sheetName val="Hoja3"/>
      <sheetName val="NOTASSES"/>
      <sheetName val="OBRAS_SES"/>
      <sheetName val="RES_COSTOS_SES"/>
      <sheetName val="COSTOS_AT"/>
      <sheetName val="COSTOS_MTyBT"/>
      <sheetName val="COSTOS_SES_AT"/>
      <sheetName val="COSTOS_DE_OBRAS_LINEAS"/>
      <sheetName val="COSTOS_OBRAS_SES"/>
      <sheetName val="ACT_LINEAS"/>
      <sheetName val="ACT_SES"/>
      <sheetName val="SUBEST_"/>
      <sheetName val="OTROS_PROYECTOS_M_T"/>
      <sheetName val="OTROS_PROYECTOS_A_T"/>
      <sheetName val="BASE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2.1"/>
      <sheetName val="cuad2.2"/>
      <sheetName val="cuad2.3"/>
      <sheetName val="cuad2.4"/>
      <sheetName val="c2.5y2.6"/>
      <sheetName val="Hoja4"/>
      <sheetName val="Hoja1"/>
      <sheetName val="Cambio redes"/>
      <sheetName val="Cambio A.P"/>
      <sheetName val="Cambio por ajustes"/>
      <sheetName val="Instalación redes"/>
      <sheetName val="Instalación A.P"/>
      <sheetName val="Instalación por ajustes"/>
      <sheetName val="LUMINARIAS CAMBIO1999"/>
      <sheetName val="LUMINARIAS CAMBIO2000"/>
      <sheetName val="LUMINARIAS CAMBIO2001"/>
      <sheetName val="LUMINARIAS CAMBIO2002"/>
      <sheetName val="LUMINARIAS INST1999"/>
      <sheetName val="LUMINARIAS INST2000"/>
      <sheetName val="LUMINARIAS INST2001"/>
      <sheetName val="LUMINARIAS INST2002"/>
      <sheetName val="LUMINARIAS RETIRO 1999-2002"/>
      <sheetName val="RESUMEN LUMINARIAS"/>
      <sheetName val="REMUNERACIÓN LUMINARIAS"/>
      <sheetName val="REMUNERACIÓN POSTERÍA Y REDES"/>
      <sheetName val="REMUNERACIÓN TRAFOS"/>
      <sheetName val="RESUMEN REMUNERACIÓN"/>
      <sheetName val="c2_5y2_6"/>
      <sheetName val="cuad2_1"/>
      <sheetName val="cuad2_2"/>
      <sheetName val="cuad2_3"/>
      <sheetName val="cuad2_4"/>
      <sheetName val="c2_5y2_61"/>
      <sheetName val="Cambio_redes"/>
      <sheetName val="Cambio_A_P"/>
      <sheetName val="Cambio_por_ajustes"/>
      <sheetName val="Instalación_redes"/>
      <sheetName val="Instalación_A_P"/>
      <sheetName val="Instalación_por_ajustes"/>
      <sheetName val="LUMINARIAS_CAMBIO1999"/>
      <sheetName val="LUMINARIAS_CAMBIO2000"/>
      <sheetName val="LUMINARIAS_CAMBIO2001"/>
      <sheetName val="LUMINARIAS_CAMBIO2002"/>
      <sheetName val="LUMINARIAS_INST1999"/>
      <sheetName val="LUMINARIAS_INST2000"/>
      <sheetName val="LUMINARIAS_INST2001"/>
      <sheetName val="LUMINARIAS_INST2002"/>
      <sheetName val="LUMINARIAS_RETIRO_1999-2002"/>
      <sheetName val="RESUMEN_LUMINARIAS"/>
      <sheetName val="REMUNERACIÓN_LUMINARIAS"/>
      <sheetName val="REMUNERACIÓN_POSTERÍA_Y_REDES"/>
      <sheetName val="REMUNERACIÓN_TRAFOS"/>
      <sheetName val="RESUMEN_REMUNERACIÓN"/>
      <sheetName val="TARIF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entoria"/>
      <sheetName val="AIU-Componentes"/>
      <sheetName val="SoportesAv68"/>
      <sheetName val="SoporteMedellín"/>
      <sheetName val="SoporteCB"/>
      <sheetName val="SoporteComp."/>
    </sheetNames>
    <sheetDataSet>
      <sheetData sheetId="0"/>
      <sheetData sheetId="1">
        <row r="16">
          <cell r="F16">
            <v>0.2778200000000699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Sheet1 (2)"/>
      <sheetName val="Tunel (2)"/>
      <sheetName val="Tunel"/>
      <sheetName val="BD CD 57811"/>
      <sheetName val="Acta 219 terminacion 75506"/>
      <sheetName val="."/>
      <sheetName val="Ppto. Ejecutivo_JuanRey"/>
      <sheetName val="Ppto. Ejecutivo_T1+T2"/>
      <sheetName val="PptoFactibilidad-ObraCivil C.D."/>
      <sheetName val="PptoFactibilidad-ElectMec. C.D."/>
      <sheetName val="Cantidades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  <sheetName val="CANT_PAV-1"/>
      <sheetName val="CANT_PAV-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  <sheetName val="1_1_1"/>
      <sheetName val="1_2_1"/>
      <sheetName val="1_2_2"/>
      <sheetName val="1_2_3"/>
      <sheetName val="1_2_4"/>
      <sheetName val="1_2_5"/>
      <sheetName val="1_2_6"/>
      <sheetName val="1_3_1"/>
      <sheetName val="1_3_2"/>
      <sheetName val="1_4_1"/>
      <sheetName val="1_4_2"/>
      <sheetName val="1_4_3"/>
      <sheetName val="1_4_4"/>
      <sheetName val="1_4_5"/>
      <sheetName val="1_4_6"/>
      <sheetName val="1_4_7"/>
      <sheetName val="1_4_8"/>
      <sheetName val="1_4_9"/>
      <sheetName val="1_4_10"/>
      <sheetName val="1_4_11"/>
      <sheetName val="1_4_12"/>
      <sheetName val="1_4_13"/>
      <sheetName val="1_4_14"/>
      <sheetName val="1_5_1"/>
      <sheetName val="1_5_2"/>
      <sheetName val="1_5_3"/>
      <sheetName val="2_1_1"/>
      <sheetName val="2_1_2"/>
      <sheetName val="2_1_3"/>
      <sheetName val="2_1_4"/>
      <sheetName val="2_1_5"/>
      <sheetName val="2_1_6"/>
      <sheetName val="2_1_7"/>
      <sheetName val="2_1_8"/>
      <sheetName val="2_1_9"/>
      <sheetName val="2_1_10"/>
      <sheetName val="2_1_11"/>
      <sheetName val="2_1_12"/>
      <sheetName val="2_1_13"/>
      <sheetName val="2_1_14"/>
      <sheetName val="2_1_15"/>
      <sheetName val="2_1_16"/>
      <sheetName val="2_1_17"/>
      <sheetName val="2_1_18"/>
      <sheetName val="2_1_19"/>
      <sheetName val="2_1_20"/>
      <sheetName val="2_1_21"/>
      <sheetName val="2_1_22"/>
      <sheetName val="2_1_23"/>
      <sheetName val="2_1_24"/>
      <sheetName val="2_1_25"/>
      <sheetName val="2_1_26"/>
      <sheetName val="2_2_1"/>
      <sheetName val="2_2_2"/>
      <sheetName val="2_2_3"/>
      <sheetName val="2_2_4"/>
      <sheetName val="2_4_1"/>
      <sheetName val="2_4_2"/>
      <sheetName val="2_4_3"/>
      <sheetName val="2_4_4"/>
      <sheetName val="2_4_5"/>
      <sheetName val="2_4_6"/>
      <sheetName val="2_4_7"/>
      <sheetName val="3_1_1"/>
      <sheetName val="3_1_2"/>
      <sheetName val="3_1_3"/>
      <sheetName val="3_1_4"/>
      <sheetName val="3_1_5"/>
      <sheetName val="3_1_6"/>
      <sheetName val="3_2_1"/>
      <sheetName val="3_2_2"/>
      <sheetName val="3_2_3"/>
      <sheetName val="3_2_4"/>
      <sheetName val="3_2_5"/>
      <sheetName val="3_2_6"/>
      <sheetName val="3_2_7"/>
      <sheetName val="4_1_1"/>
      <sheetName val="4_1_2"/>
      <sheetName val="4_1_3"/>
      <sheetName val="4_1_4"/>
      <sheetName val="4_2_1"/>
      <sheetName val="4_2_2"/>
      <sheetName val="4_2_3"/>
      <sheetName val="4_2_4"/>
      <sheetName val="4_2_5"/>
      <sheetName val="4_2_6"/>
      <sheetName val="4_3_1"/>
      <sheetName val="4_3_2"/>
      <sheetName val="4_6_1"/>
      <sheetName val="4_6_2"/>
      <sheetName val="4_6_3"/>
      <sheetName val="4_6_4"/>
      <sheetName val="4_6_5"/>
      <sheetName val="4_6_6"/>
      <sheetName val="4_6_7"/>
      <sheetName val="4_6_8"/>
      <sheetName val="4_6_9"/>
      <sheetName val="4_6_10"/>
      <sheetName val="4_6_11"/>
      <sheetName val="4_6_12"/>
      <sheetName val="4_6_13"/>
      <sheetName val="4_6_14"/>
      <sheetName val="4_6_15"/>
      <sheetName val="4_6_16"/>
      <sheetName val="4_6_17"/>
      <sheetName val="4_6_18"/>
      <sheetName val="4_6_19"/>
      <sheetName val="4_6_20"/>
      <sheetName val="4_6_21"/>
      <sheetName val="4_6_22"/>
      <sheetName val="4_6_23"/>
      <sheetName val="4_6_24"/>
      <sheetName val="4_6_25"/>
      <sheetName val="4_6_26"/>
      <sheetName val="4_6_27"/>
      <sheetName val="4_6_28"/>
      <sheetName val="4_6_29"/>
      <sheetName val="4_6_30"/>
      <sheetName val="4_6_31"/>
      <sheetName val="4_6_32"/>
      <sheetName val="4_6_33"/>
      <sheetName val="4_6_34"/>
      <sheetName val="4_6_35"/>
      <sheetName val="4_6_36"/>
      <sheetName val="4_6_37"/>
      <sheetName val="4_6_38"/>
      <sheetName val="4_6_39"/>
      <sheetName val="4_6_40"/>
      <sheetName val="4_6_41"/>
      <sheetName val="4_6_42"/>
      <sheetName val="4_6_43"/>
      <sheetName val="4_6_44"/>
      <sheetName val="4_6_45"/>
      <sheetName val="4_6_46"/>
      <sheetName val="4_6_47"/>
      <sheetName val="4_6_48"/>
      <sheetName val="4_6_49"/>
      <sheetName val="4_6_50"/>
      <sheetName val="4_6_51"/>
      <sheetName val="4_6_52"/>
      <sheetName val="4_6_53"/>
      <sheetName val="4_6_54"/>
      <sheetName val="4_6_55"/>
      <sheetName val="4_6_56"/>
      <sheetName val="4_6_57"/>
      <sheetName val="4_6_58"/>
      <sheetName val="4_6_59"/>
      <sheetName val="4_6_60"/>
      <sheetName val="4_6_61"/>
      <sheetName val="4_6_62"/>
      <sheetName val="4_6_63"/>
      <sheetName val="4_6_64"/>
      <sheetName val="4_6_65"/>
      <sheetName val="4_6_66"/>
      <sheetName val="4_6_67"/>
      <sheetName val="4_6_68"/>
      <sheetName val="4_6_69"/>
      <sheetName val="4_6_70"/>
      <sheetName val="4_6_71"/>
      <sheetName val="4_6_72"/>
      <sheetName val="4_6_73"/>
      <sheetName val="4_6_74"/>
      <sheetName val="4_6_75"/>
      <sheetName val="4_6_76"/>
      <sheetName val="4_6_77"/>
      <sheetName val="4_6_78"/>
      <sheetName val="4_6_79"/>
      <sheetName val="4_6_80"/>
      <sheetName val="4_6_81"/>
      <sheetName val="4_6_82"/>
      <sheetName val="4_6_83"/>
      <sheetName val="4_6_84"/>
      <sheetName val="4_6_85"/>
      <sheetName val="4_6_86"/>
      <sheetName val="4_6_87"/>
      <sheetName val="4_6_88"/>
      <sheetName val="4_6_89"/>
      <sheetName val="4_6_90"/>
      <sheetName val="4_7_1"/>
      <sheetName val="4_7_2"/>
      <sheetName val="4_7_3"/>
      <sheetName val="4_7_5"/>
      <sheetName val="4_7_6"/>
      <sheetName val="4_7_7"/>
      <sheetName val="4_7_8"/>
      <sheetName val="4_7_9"/>
      <sheetName val="4_7_10"/>
      <sheetName val="4_7_11"/>
      <sheetName val="4_8_1"/>
      <sheetName val="4_8_2"/>
      <sheetName val="4_8_3"/>
      <sheetName val="4_8_4"/>
      <sheetName val="4_8_5"/>
      <sheetName val="4_8_6"/>
      <sheetName val="4_8_7"/>
      <sheetName val="4_8_8"/>
    </sheetNames>
    <sheetDataSet>
      <sheetData sheetId="0" refreshError="1">
        <row r="1">
          <cell r="A1" t="str">
            <v>RELACIÓN ÍTEM DE PAGO</v>
          </cell>
        </row>
        <row r="2">
          <cell r="A2" t="str">
            <v>ÍTEM</v>
          </cell>
          <cell r="B2" t="str">
            <v xml:space="preserve">DESCRIPCIÓN </v>
          </cell>
          <cell r="C2" t="str">
            <v>UN</v>
          </cell>
          <cell r="D2" t="str">
            <v>Precio Unitario Costo Directo</v>
          </cell>
        </row>
        <row r="3">
          <cell r="A3" t="str">
            <v>1</v>
          </cell>
          <cell r="B3" t="str">
            <v xml:space="preserve">SECCIÓN 1: GEOTÉCNIA Y PAVIMENTO </v>
          </cell>
          <cell r="C3">
            <v>0</v>
          </cell>
          <cell r="D3">
            <v>1</v>
          </cell>
        </row>
        <row r="4">
          <cell r="A4" t="str">
            <v>1.1</v>
          </cell>
          <cell r="B4" t="str">
            <v>Localización general</v>
          </cell>
          <cell r="C4">
            <v>0</v>
          </cell>
          <cell r="D4">
            <v>1</v>
          </cell>
        </row>
        <row r="5">
          <cell r="A5" t="str">
            <v>1.1.1</v>
          </cell>
          <cell r="B5" t="str">
            <v>Replanteo y localización general</v>
          </cell>
          <cell r="C5" t="str">
            <v>m2</v>
          </cell>
          <cell r="D5">
            <v>281</v>
          </cell>
        </row>
        <row r="6">
          <cell r="A6" t="str">
            <v>1.2</v>
          </cell>
          <cell r="B6" t="str">
            <v>Demoliciones y Remociones</v>
          </cell>
          <cell r="C6">
            <v>0</v>
          </cell>
          <cell r="D6">
            <v>1</v>
          </cell>
        </row>
        <row r="7">
          <cell r="A7" t="str">
            <v>1.2.1</v>
          </cell>
          <cell r="B7" t="str">
            <v xml:space="preserve">Demolición mecánica de sardinel existente incluye cargue, Transporte y disposición final en sitio autorizado por la autoridad ambiental competente </v>
          </cell>
          <cell r="C7" t="str">
            <v>ml</v>
          </cell>
          <cell r="D7">
            <v>6951</v>
          </cell>
        </row>
        <row r="8">
          <cell r="A8" t="str">
            <v>1.2.2</v>
          </cell>
          <cell r="B8" t="str">
            <v>Demolición de pisos en concreto incluye cargue, Transporte y disposición final en sitio autorizado por la autoridad ambiental competente  0.15&lt;e&lt;0.20</v>
          </cell>
          <cell r="C8" t="str">
            <v>m2</v>
          </cell>
          <cell r="D8">
            <v>6905</v>
          </cell>
        </row>
        <row r="9">
          <cell r="A9" t="str">
            <v>1.2.3</v>
          </cell>
          <cell r="B9" t="str">
            <v>Demolición de pisos en concreto incluye cargue, Transporte y disposición final en sitio autorizado por la autoridad ambiental competente  0.20&lt;e&lt;0.25</v>
          </cell>
          <cell r="C9" t="str">
            <v>m2</v>
          </cell>
          <cell r="D9">
            <v>8167</v>
          </cell>
        </row>
        <row r="10">
          <cell r="A10" t="str">
            <v>1.2.4</v>
          </cell>
          <cell r="B10" t="str">
            <v xml:space="preserve">Demolición de pavimento asfáltico de espesor variable incluye cargue, Transporte y disposición final en sitio autorizado por la autoridad ambiental competente </v>
          </cell>
          <cell r="C10" t="str">
            <v>m3</v>
          </cell>
          <cell r="D10">
            <v>35524</v>
          </cell>
        </row>
        <row r="11">
          <cell r="A11" t="str">
            <v>1.2.5</v>
          </cell>
          <cell r="B11" t="str">
            <v xml:space="preserve">Demolición de pisos en concreto hidráulico espesor variable incluye cargue, Transporte y disposición final en sitio autorizado por la autoridad ambiental competente </v>
          </cell>
          <cell r="C11" t="str">
            <v>m3</v>
          </cell>
          <cell r="D11">
            <v>51371</v>
          </cell>
        </row>
        <row r="12">
          <cell r="A12" t="str">
            <v>1.2.6</v>
          </cell>
          <cell r="B12" t="str">
            <v xml:space="preserve">Demolición de muros en concreto incluye cargue, Transporte y disposición final en sitio autorizado por la autoridad ambiental competente </v>
          </cell>
          <cell r="C12" t="str">
            <v>m3</v>
          </cell>
          <cell r="D12">
            <v>85597</v>
          </cell>
        </row>
        <row r="13">
          <cell r="A13" t="str">
            <v>1.3</v>
          </cell>
          <cell r="B13" t="str">
            <v>Excavaciones</v>
          </cell>
          <cell r="C13">
            <v>0</v>
          </cell>
          <cell r="D13">
            <v>1</v>
          </cell>
        </row>
        <row r="14">
          <cell r="A14" t="str">
            <v>1.3.1</v>
          </cell>
          <cell r="B14" t="str">
            <v>Excavación mecánica material sin clasificación, incluye cargue, disposición final en sitio autorizado por la autoridad ambiental competente y transporte (ET 310-05)</v>
          </cell>
          <cell r="C14" t="str">
            <v>m3</v>
          </cell>
          <cell r="D14">
            <v>21818</v>
          </cell>
        </row>
        <row r="15">
          <cell r="A15" t="str">
            <v>1.3.2</v>
          </cell>
          <cell r="B15" t="str">
            <v>Excavación manual, incluye cargue, transporte y disposición final en sitio autorizado por la autoridad ambiental competente</v>
          </cell>
          <cell r="C15" t="str">
            <v>m3</v>
          </cell>
          <cell r="D15">
            <v>28751</v>
          </cell>
        </row>
        <row r="16">
          <cell r="A16" t="str">
            <v>1.4</v>
          </cell>
          <cell r="B16" t="str">
            <v>Estructura del Pavimento</v>
          </cell>
          <cell r="C16">
            <v>0</v>
          </cell>
          <cell r="D16">
            <v>1</v>
          </cell>
        </row>
        <row r="17">
          <cell r="A17" t="str">
            <v>1.4.1</v>
          </cell>
          <cell r="B17" t="str">
            <v>Renivelación y compactación de la subrasante</v>
          </cell>
          <cell r="C17" t="str">
            <v>m2</v>
          </cell>
          <cell r="D17">
            <v>658</v>
          </cell>
        </row>
        <row r="18">
          <cell r="A18" t="str">
            <v>1.4.2</v>
          </cell>
          <cell r="B18" t="str">
            <v xml:space="preserve">Suministro y compactación de subbase granular SBG-A (ET2005 - 400 - 05) incluye transporte </v>
          </cell>
          <cell r="C18" t="str">
            <v>m3</v>
          </cell>
          <cell r="D18">
            <v>99012</v>
          </cell>
        </row>
        <row r="19">
          <cell r="A19" t="str">
            <v>1.4.3</v>
          </cell>
          <cell r="B19" t="str">
            <v xml:space="preserve">Suministro y compactación de subbase granular SBG-B (ET2005 - 400 - 05) incluye transporte </v>
          </cell>
          <cell r="C19" t="str">
            <v>m3</v>
          </cell>
          <cell r="D19">
            <v>99012</v>
          </cell>
        </row>
        <row r="20">
          <cell r="A20" t="str">
            <v>1.4.4</v>
          </cell>
          <cell r="B20" t="str">
            <v xml:space="preserve">Suministro y compactación de subbase granular SBG-C (ET2005 - 400 - 05) incluye transporte </v>
          </cell>
          <cell r="C20" t="str">
            <v>m3</v>
          </cell>
          <cell r="D20">
            <v>99012</v>
          </cell>
        </row>
        <row r="21">
          <cell r="A21" t="str">
            <v>1.4.5</v>
          </cell>
          <cell r="B21" t="str">
            <v>Suministro y compactación de Rellenos con material seleccionado para conformación de la subrasante (ET 320-05) ( incluye transporte)</v>
          </cell>
          <cell r="C21" t="str">
            <v>m3</v>
          </cell>
          <cell r="D21">
            <v>39015</v>
          </cell>
        </row>
        <row r="22">
          <cell r="A22" t="str">
            <v>1.4.6</v>
          </cell>
          <cell r="B22" t="str">
            <v xml:space="preserve">Separación de suelos de subrasante y capas granulares con geotextil NT 2000 o similar (ET-330-05)  </v>
          </cell>
          <cell r="C22" t="str">
            <v>m2</v>
          </cell>
          <cell r="D22">
            <v>6098</v>
          </cell>
        </row>
        <row r="23">
          <cell r="A23" t="str">
            <v>1.4.7</v>
          </cell>
          <cell r="B23" t="str">
            <v>Suministro e instalación de base granular estabilizada con emulsión CRL 1 al 4%  (Incluye transporte)</v>
          </cell>
          <cell r="C23" t="str">
            <v>m3</v>
          </cell>
          <cell r="D23">
            <v>174926</v>
          </cell>
        </row>
        <row r="24">
          <cell r="A24" t="str">
            <v>1.4.8</v>
          </cell>
          <cell r="B24" t="str">
            <v>Suministro e instalación de base granular (ET-2005 -400-05) ( incluye transporte)</v>
          </cell>
          <cell r="C24" t="str">
            <v>m3</v>
          </cell>
          <cell r="D24">
            <v>111806</v>
          </cell>
        </row>
        <row r="25">
          <cell r="A25" t="str">
            <v>1.4.9</v>
          </cell>
          <cell r="B25" t="str">
            <v>Suministro e instalación de capas de Material granular estabilizado con cemento al 7% (ET2005-420-05)  ( incluye transporte)</v>
          </cell>
          <cell r="C25" t="str">
            <v>m3</v>
          </cell>
          <cell r="D25">
            <v>119456</v>
          </cell>
        </row>
        <row r="26">
          <cell r="A26" t="str">
            <v>1.4.10</v>
          </cell>
          <cell r="B26" t="str">
            <v xml:space="preserve">Suministro y colocación de Rajón para el mejoramiento de la subrasantes, incluye transporte del material </v>
          </cell>
          <cell r="C26" t="str">
            <v>m3</v>
          </cell>
          <cell r="D26">
            <v>40188</v>
          </cell>
        </row>
        <row r="27">
          <cell r="A27" t="str">
            <v>1.4.11</v>
          </cell>
          <cell r="B27" t="str">
            <v>Suministro e imprimación con emulsión asfáltica (ET 2005 500-05)</v>
          </cell>
          <cell r="C27" t="str">
            <v>m2</v>
          </cell>
          <cell r="D27">
            <v>1879</v>
          </cell>
        </row>
        <row r="28">
          <cell r="A28" t="str">
            <v>1.4.12</v>
          </cell>
          <cell r="B28" t="str">
            <v>Suministro e instalación de Riego de liga con Emulsiones Catiónicas CRR-1 (ET2005 - 210 - 05)</v>
          </cell>
          <cell r="C28" t="str">
            <v>m2</v>
          </cell>
          <cell r="D28">
            <v>2962</v>
          </cell>
        </row>
        <row r="29">
          <cell r="A29" t="str">
            <v>1.4.13</v>
          </cell>
          <cell r="B29" t="str">
            <v>Suministro e instalación de Base asfáltica MD20 (ET2005 - 510 -05)</v>
          </cell>
          <cell r="C29" t="str">
            <v>m3</v>
          </cell>
          <cell r="D29">
            <v>481592</v>
          </cell>
        </row>
        <row r="30">
          <cell r="A30" t="str">
            <v>1.4.14</v>
          </cell>
          <cell r="B30" t="str">
            <v>Fresado de pavimentos asfálticos (ET 540 05) Incluye cargue, retiro y disposición final de escombros</v>
          </cell>
          <cell r="C30" t="str">
            <v>m3</v>
          </cell>
          <cell r="D30">
            <v>27821</v>
          </cell>
        </row>
        <row r="31">
          <cell r="A31" t="str">
            <v>1.5</v>
          </cell>
          <cell r="B31" t="str">
            <v>Pavimento en Concreto</v>
          </cell>
          <cell r="C31">
            <v>0</v>
          </cell>
          <cell r="D31">
            <v>0</v>
          </cell>
        </row>
        <row r="32">
          <cell r="A32" t="str">
            <v>1.5.1</v>
          </cell>
          <cell r="B32" t="str">
            <v>Suministro e instalación de pavimento de concreto MR-45 (incluye curado y texturizado)</v>
          </cell>
          <cell r="C32" t="str">
            <v>m3</v>
          </cell>
          <cell r="D32">
            <v>416058</v>
          </cell>
        </row>
        <row r="33">
          <cell r="A33" t="str">
            <v>1.5.2</v>
          </cell>
          <cell r="B33" t="str">
            <v>Suministro, figuración y amarre de acero de refuerzo 37000 psi fy=2800 kg/cm2</v>
          </cell>
          <cell r="C33" t="str">
            <v>kg</v>
          </cell>
          <cell r="D33">
            <v>2456</v>
          </cell>
        </row>
        <row r="34">
          <cell r="A34" t="str">
            <v>1.5.3</v>
          </cell>
          <cell r="B34" t="str">
            <v>Suministro, figuración y amarre de acero de refuerzo 60000 psi fy=4200 kg/cm2</v>
          </cell>
          <cell r="C34" t="str">
            <v>kg</v>
          </cell>
          <cell r="D34">
            <v>2456</v>
          </cell>
        </row>
        <row r="35">
          <cell r="A35" t="str">
            <v>2</v>
          </cell>
          <cell r="B35" t="str">
            <v>SECCIÓN 2: OBRAS PARA URBANISMO</v>
          </cell>
          <cell r="C35">
            <v>0</v>
          </cell>
          <cell r="D35">
            <v>1</v>
          </cell>
        </row>
        <row r="36">
          <cell r="A36" t="str">
            <v>2.1</v>
          </cell>
          <cell r="B36" t="str">
            <v>Andenes Sardineles y pisos</v>
          </cell>
          <cell r="C36">
            <v>0</v>
          </cell>
          <cell r="D36">
            <v>1</v>
          </cell>
        </row>
        <row r="37">
          <cell r="A37" t="str">
            <v>2.1.1</v>
          </cell>
          <cell r="B37" t="str">
            <v>Suministro e instalación de base granular extendido a mano (ET-2005 -400-05) ( incluye transporte)</v>
          </cell>
          <cell r="C37" t="str">
            <v>m3</v>
          </cell>
          <cell r="D37">
            <v>107762</v>
          </cell>
        </row>
        <row r="38">
          <cell r="A38" t="str">
            <v>2.1.2</v>
          </cell>
          <cell r="B38" t="str">
            <v>Suministro e instalación  de subbase granular SBG_C IDU -ET-400-05 ( Extendido a mano)</v>
          </cell>
          <cell r="C38" t="str">
            <v>m3</v>
          </cell>
          <cell r="D38">
            <v>93842</v>
          </cell>
        </row>
        <row r="39">
          <cell r="A39" t="str">
            <v>2.1.3</v>
          </cell>
          <cell r="B39" t="str">
            <v>Suministro y compactación de Rellenos para andenes con material seleccionado B-200 IDU tipo A  para conformación de la subrasante (ET 320-05) ( incluye transporte)</v>
          </cell>
          <cell r="C39" t="str">
            <v>m3</v>
          </cell>
          <cell r="D39">
            <v>43702</v>
          </cell>
        </row>
        <row r="40">
          <cell r="A40" t="str">
            <v>2.1.4</v>
          </cell>
          <cell r="B40" t="str">
            <v xml:space="preserve">Mejoramiento de la subrasante para andenes con material adicionado (INVIAS art. 230)Suministro y colocación de Rajón para el mejoramiento de la subrasantes, incluye transporte del material </v>
          </cell>
          <cell r="C40" t="str">
            <v>m3</v>
          </cell>
          <cell r="D40">
            <v>40188</v>
          </cell>
        </row>
        <row r="41">
          <cell r="A41" t="str">
            <v>2.1.5</v>
          </cell>
          <cell r="B41" t="str">
            <v>Suministro e instalación de placa de concreto MR-43 (incluye curado y texturizado)</v>
          </cell>
          <cell r="C41" t="str">
            <v>m3</v>
          </cell>
          <cell r="D41">
            <v>375320</v>
          </cell>
        </row>
        <row r="42">
          <cell r="A42" t="str">
            <v>2.1.6</v>
          </cell>
          <cell r="B42" t="str">
            <v>Suministro e Instalación de Geotextil tejido T1800 o similar</v>
          </cell>
          <cell r="C42" t="str">
            <v>m2</v>
          </cell>
          <cell r="D42">
            <v>3782</v>
          </cell>
        </row>
        <row r="43">
          <cell r="A43" t="str">
            <v>2.1.7</v>
          </cell>
          <cell r="B43" t="str">
            <v>Suministro e Instalación de Geotextil tejido T1600 o similar</v>
          </cell>
          <cell r="C43" t="str">
            <v>m2</v>
          </cell>
          <cell r="D43">
            <v>3023</v>
          </cell>
        </row>
        <row r="44">
          <cell r="A44" t="str">
            <v>2.1.8</v>
          </cell>
          <cell r="B44" t="str">
            <v>Suministro e instalación de Adoquín en Concreto Peatonal (200mmx100mmx60mm) (Cartilla de Andenes S.D.P./I.D.U. Ref.A-25)  incluye arena de peña.</v>
          </cell>
          <cell r="C44" t="str">
            <v>m2</v>
          </cell>
          <cell r="D44">
            <v>33602</v>
          </cell>
        </row>
        <row r="45">
          <cell r="A45" t="str">
            <v>2.1.9</v>
          </cell>
          <cell r="B45" t="str">
            <v>Suministro e instalación de Adoquín en Concreto tráfico vehicular (200mmx100mmx80mm) tipo II Norma Icontec 3829 incluye mortero 3000 PSI.</v>
          </cell>
          <cell r="C45" t="str">
            <v>m2</v>
          </cell>
          <cell r="D45">
            <v>47796</v>
          </cell>
        </row>
        <row r="46">
          <cell r="A46" t="str">
            <v>2.1.10</v>
          </cell>
          <cell r="B46" t="str">
            <v>Suministro e instalación de Adoquín en Arcilla (200mmx100mmx60mm)  incluye mortero 3000 PSI.</v>
          </cell>
          <cell r="C46" t="str">
            <v>m2</v>
          </cell>
          <cell r="D46">
            <v>29097</v>
          </cell>
        </row>
        <row r="47">
          <cell r="A47" t="str">
            <v>2.1.11</v>
          </cell>
          <cell r="B47" t="str">
            <v>Suministro e instalación de Adoquín en Arcilla tráfico vehicular (200mmx100mmx80mm) Tipo II Norma Icontec 3829 incluye arena de peña</v>
          </cell>
          <cell r="C47" t="str">
            <v>m2</v>
          </cell>
          <cell r="D47">
            <v>29824</v>
          </cell>
        </row>
        <row r="48">
          <cell r="A48" t="str">
            <v>2.1.12</v>
          </cell>
          <cell r="B48" t="str">
            <v>Suministro e instalación de Bordillo prefabricado A-80 (800x200x350mm), incluye mortero de 3000 psi</v>
          </cell>
          <cell r="C48" t="str">
            <v>ml</v>
          </cell>
          <cell r="D48">
            <v>33144</v>
          </cell>
        </row>
        <row r="49">
          <cell r="A49" t="str">
            <v>2.1.13</v>
          </cell>
          <cell r="B49" t="str">
            <v>Suministro e instalación de Loseta  Lisa  Bicapa Prefabricada en Concreto (400mmx400mmx60mm) Color gris. (Cartilla de andenes S.D.P./I.D.U Ref A-50) incluye arena</v>
          </cell>
          <cell r="C49" t="str">
            <v>ml</v>
          </cell>
          <cell r="D49">
            <v>40160</v>
          </cell>
        </row>
        <row r="50">
          <cell r="A50" t="str">
            <v>2.1.14</v>
          </cell>
          <cell r="B50" t="str">
            <v>Suministro e instalación de Loseta tipo toperol (400x400x60)  (Cartilla de Andenes S.D.P./I.D.U. Ref.A-55 y A-56) Incluye arena de peña y mortero de pega.</v>
          </cell>
          <cell r="C50" t="str">
            <v>m2</v>
          </cell>
          <cell r="D50">
            <v>40306</v>
          </cell>
        </row>
        <row r="51">
          <cell r="A51" t="str">
            <v>2.1.15</v>
          </cell>
          <cell r="B51" t="str">
            <v xml:space="preserve">Suministro e instalación de sardinel prefabricado  (800x200x500) A-10. Incluye mortero 3000 PSI. </v>
          </cell>
          <cell r="C51" t="str">
            <v>m2</v>
          </cell>
          <cell r="D51">
            <v>45642</v>
          </cell>
        </row>
        <row r="52">
          <cell r="A52" t="str">
            <v>2.1.16</v>
          </cell>
          <cell r="B52" t="str">
            <v>Suministro e instalación de Sardinel Bajo Rampas Cartilla de Andenes S.D.P./I.D.U. Ref.A-85 (800x200x350).  Incluye mortero 3000 PSI.</v>
          </cell>
          <cell r="C52" t="str">
            <v>ml</v>
          </cell>
          <cell r="D52">
            <v>44472</v>
          </cell>
        </row>
        <row r="53">
          <cell r="A53" t="str">
            <v>2.1.17</v>
          </cell>
          <cell r="B53" t="str">
            <v>Suministro e instalación de Sardinel Especial Rampa Tipo A 600x200x600 (Cartilla de Andenes S.D.P./I.D.U. A100 )</v>
          </cell>
          <cell r="C53" t="str">
            <v>ml</v>
          </cell>
          <cell r="D53">
            <v>46724</v>
          </cell>
        </row>
        <row r="54">
          <cell r="A54" t="str">
            <v>2.1.18</v>
          </cell>
          <cell r="B54" t="str">
            <v>Suministro e instalación de sardinel especial Rampa Tipo B (Cartilla de Andenes S.D.P./I.D.U. A110 )</v>
          </cell>
          <cell r="C54" t="str">
            <v>ml</v>
          </cell>
          <cell r="D54">
            <v>53704</v>
          </cell>
        </row>
        <row r="55">
          <cell r="A55" t="str">
            <v>2.1.19</v>
          </cell>
          <cell r="B55" t="str">
            <v xml:space="preserve">Construcción sardinel fundido en sitio h=0.40 m, e=0.15m, Concreto 3000 PSI premezclado. </v>
          </cell>
          <cell r="C55" t="str">
            <v>ml</v>
          </cell>
          <cell r="D55">
            <v>24668</v>
          </cell>
        </row>
        <row r="56">
          <cell r="A56" t="str">
            <v>2.1.20</v>
          </cell>
          <cell r="B56" t="str">
            <v>Suministro e instalación rampa empalme fundida en sitio concreto de 3500 psi. Incluye estampada tipo espina. Desnivel 0.14 m, Ancho 3.6 m y desarrollo 1.2 m.</v>
          </cell>
          <cell r="C56" t="str">
            <v>ml</v>
          </cell>
          <cell r="D56">
            <v>108857</v>
          </cell>
        </row>
        <row r="57">
          <cell r="A57" t="str">
            <v>2.1.21</v>
          </cell>
          <cell r="B57" t="str">
            <v xml:space="preserve">Suministro e instalación de pieza de remate para rampa tipo A  (Cartilla de Andenes S.D.P./I.D.U. Ref.A-105) </v>
          </cell>
          <cell r="C57" t="str">
            <v>un</v>
          </cell>
          <cell r="D57">
            <v>54972</v>
          </cell>
        </row>
        <row r="58">
          <cell r="A58" t="str">
            <v>2.1.22</v>
          </cell>
          <cell r="B58" t="str">
            <v>Concreto 3000 psi para Construcción de Franja de ajuste fundida en sitio.</v>
          </cell>
          <cell r="C58" t="str">
            <v>m3</v>
          </cell>
          <cell r="D58">
            <v>318576</v>
          </cell>
        </row>
        <row r="59">
          <cell r="A59" t="str">
            <v>2.1.23</v>
          </cell>
          <cell r="B59" t="str">
            <v>Suministro e instalación de Contenedor de Raíces Tipo B-20 (Cartilla de Andenes S.D.P./I.D.U. ) Incluye gravilla ( Dimensiones 1,2*1,6)</v>
          </cell>
          <cell r="C59" t="str">
            <v>m2</v>
          </cell>
          <cell r="D59">
            <v>163109</v>
          </cell>
        </row>
        <row r="60">
          <cell r="A60" t="str">
            <v>2.1.24</v>
          </cell>
          <cell r="B60" t="str">
            <v>Suministro e instalación de baranda metálica (Cartilla mobiliario urbano Ref. M-81)</v>
          </cell>
          <cell r="C60" t="str">
            <v>ml</v>
          </cell>
          <cell r="D60">
            <v>121462</v>
          </cell>
        </row>
        <row r="61">
          <cell r="A61" t="str">
            <v>2.1.25</v>
          </cell>
          <cell r="B61" t="str">
            <v>Collarín cajas</v>
          </cell>
          <cell r="C61" t="str">
            <v>ml</v>
          </cell>
          <cell r="D61">
            <v>38553</v>
          </cell>
        </row>
        <row r="62">
          <cell r="A62" t="str">
            <v>2.1.26</v>
          </cell>
          <cell r="B62" t="str">
            <v>Alcorque</v>
          </cell>
          <cell r="C62" t="str">
            <v>un</v>
          </cell>
          <cell r="D62">
            <v>54507</v>
          </cell>
        </row>
        <row r="63">
          <cell r="A63" t="str">
            <v>2.1.27</v>
          </cell>
          <cell r="B63" t="str">
            <v>Escalones</v>
          </cell>
          <cell r="C63" t="str">
            <v>un</v>
          </cell>
          <cell r="D63">
            <v>0</v>
          </cell>
        </row>
        <row r="64">
          <cell r="A64" t="str">
            <v>2.1.28</v>
          </cell>
          <cell r="B64" t="str">
            <v>Hombro Rampa</v>
          </cell>
          <cell r="C64" t="str">
            <v>ml</v>
          </cell>
          <cell r="D64">
            <v>0</v>
          </cell>
        </row>
        <row r="65">
          <cell r="A65" t="str">
            <v>2.1.29</v>
          </cell>
          <cell r="B65" t="str">
            <v>Muro de contención</v>
          </cell>
          <cell r="C65" t="str">
            <v>m2</v>
          </cell>
          <cell r="D65">
            <v>0</v>
          </cell>
        </row>
        <row r="66">
          <cell r="A66" t="str">
            <v>2.1.30</v>
          </cell>
          <cell r="B66" t="e">
            <v>#N/A</v>
          </cell>
          <cell r="C66" t="e">
            <v>#N/A</v>
          </cell>
          <cell r="D66">
            <v>0</v>
          </cell>
        </row>
        <row r="67">
          <cell r="A67" t="str">
            <v>2.1.31</v>
          </cell>
          <cell r="B67" t="e">
            <v>#N/A</v>
          </cell>
          <cell r="C67" t="e">
            <v>#N/A</v>
          </cell>
          <cell r="D67">
            <v>0</v>
          </cell>
        </row>
        <row r="68">
          <cell r="A68" t="str">
            <v>2.1.32</v>
          </cell>
          <cell r="B68" t="e">
            <v>#N/A</v>
          </cell>
          <cell r="C68" t="e">
            <v>#N/A</v>
          </cell>
          <cell r="D68">
            <v>0</v>
          </cell>
        </row>
        <row r="69">
          <cell r="A69" t="str">
            <v>2.2</v>
          </cell>
          <cell r="B69" t="str">
            <v>Mobiliario</v>
          </cell>
          <cell r="C69">
            <v>0</v>
          </cell>
          <cell r="D69">
            <v>1</v>
          </cell>
        </row>
        <row r="70">
          <cell r="A70" t="str">
            <v>2.2.1</v>
          </cell>
          <cell r="B70" t="str">
            <v>Suministro e instalación de Banca en Concreto Sin Espaldar (Cartilla de Mobiliario Urbano S.D.P. Ref.M-31). Incluye base en concreto de 2500 psi</v>
          </cell>
          <cell r="C70" t="str">
            <v>un</v>
          </cell>
          <cell r="D70">
            <v>288291</v>
          </cell>
        </row>
        <row r="71">
          <cell r="A71" t="str">
            <v>2.2.2</v>
          </cell>
          <cell r="B71" t="str">
            <v>Suministro e instalación de Banca modular en Concreto (Cartilla de Mobiliario Urbano S.D.P. Ref.M-40). Incluye base en concreto de 2500 psi</v>
          </cell>
          <cell r="C71" t="str">
            <v>un</v>
          </cell>
          <cell r="D71">
            <v>116019</v>
          </cell>
        </row>
        <row r="72">
          <cell r="A72" t="str">
            <v>2.2.3</v>
          </cell>
          <cell r="B72" t="str">
            <v xml:space="preserve">Suministro e instalación de Caneca Acero Inoxidable. IDU Tipo Barcelona. </v>
          </cell>
          <cell r="C72" t="str">
            <v>un</v>
          </cell>
          <cell r="D72">
            <v>659315</v>
          </cell>
        </row>
        <row r="73">
          <cell r="A73" t="str">
            <v>2.2.4</v>
          </cell>
          <cell r="B73" t="str">
            <v xml:space="preserve">Suministro e instalación de Bolardo Alto en Hierro (Cartilla de Mobiliario Urbano S.D.P. Ref.M-63). </v>
          </cell>
          <cell r="C73" t="str">
            <v>un</v>
          </cell>
          <cell r="D73">
            <v>120179</v>
          </cell>
        </row>
        <row r="74">
          <cell r="A74" t="str">
            <v>2.4</v>
          </cell>
          <cell r="B74" t="str">
            <v>Ciclorruta</v>
          </cell>
          <cell r="C74">
            <v>0</v>
          </cell>
          <cell r="D74">
            <v>1</v>
          </cell>
        </row>
        <row r="75">
          <cell r="A75" t="str">
            <v>2.4.1</v>
          </cell>
          <cell r="B75" t="str">
            <v>Suministro e instalación  de subbase granular SBG_C IDU -ET-400-05 ( Extendido a mano)</v>
          </cell>
          <cell r="C75" t="str">
            <v>m3</v>
          </cell>
          <cell r="D75">
            <v>101347</v>
          </cell>
        </row>
        <row r="76">
          <cell r="A76" t="str">
            <v>2.4.2</v>
          </cell>
          <cell r="B76" t="str">
            <v>Suministro y compactación de subbase granular SBG-A (ET2005 - 400 - 05) incluye transporte</v>
          </cell>
          <cell r="C76" t="str">
            <v>m3</v>
          </cell>
          <cell r="D76">
            <v>97007</v>
          </cell>
        </row>
        <row r="77">
          <cell r="A77" t="str">
            <v>2.4.3</v>
          </cell>
          <cell r="B77" t="str">
            <v>Suministro e Instalación de Geotextil tejido T1600 o similar</v>
          </cell>
          <cell r="C77" t="str">
            <v>m2</v>
          </cell>
          <cell r="D77">
            <v>3033</v>
          </cell>
        </row>
        <row r="78">
          <cell r="A78" t="str">
            <v>2.4.4</v>
          </cell>
          <cell r="B78" t="str">
            <v>Suministro e instalación  de Rodadura asfáltica MD12 (ET2005 - 510 - 05)</v>
          </cell>
          <cell r="C78" t="str">
            <v>m3</v>
          </cell>
          <cell r="D78">
            <v>484538</v>
          </cell>
        </row>
        <row r="79">
          <cell r="A79" t="str">
            <v>2.4.5</v>
          </cell>
          <cell r="B79" t="str">
            <v>Suministro e instalación de base granular (ET-2005 -400-05) ( incluye transporte)</v>
          </cell>
          <cell r="C79" t="str">
            <v>m3</v>
          </cell>
          <cell r="D79">
            <v>111683</v>
          </cell>
        </row>
        <row r="80">
          <cell r="A80" t="str">
            <v>2.4.6</v>
          </cell>
          <cell r="B80" t="str">
            <v>Suministro y compactación de Rellenos con material seleccionado para conformación de la subrasante (ET 320-05) ( incluye transporte)</v>
          </cell>
          <cell r="C80" t="str">
            <v>m3</v>
          </cell>
          <cell r="D80">
            <v>38949</v>
          </cell>
        </row>
        <row r="81">
          <cell r="A81" t="str">
            <v>2.4.7</v>
          </cell>
          <cell r="B81" t="str">
            <v>Suministro e imprimación con emulsión asfáltica (ET 2005 500-05)</v>
          </cell>
          <cell r="C81" t="str">
            <v>m2</v>
          </cell>
          <cell r="D81">
            <v>741</v>
          </cell>
        </row>
        <row r="82">
          <cell r="A82" t="str">
            <v>2.5</v>
          </cell>
          <cell r="B82" t="str">
            <v>Paisajismo</v>
          </cell>
          <cell r="C82">
            <v>0</v>
          </cell>
          <cell r="D82">
            <v>0</v>
          </cell>
        </row>
        <row r="83">
          <cell r="A83" t="str">
            <v>2.5.1</v>
          </cell>
          <cell r="B83" t="str">
            <v>Suministro e instalación de Especie Propuesta Calistemo Lloron (biminalis)(H= 2,0 metros). Incluye tierra negra</v>
          </cell>
          <cell r="C83" t="str">
            <v>un</v>
          </cell>
          <cell r="D83">
            <v>0</v>
          </cell>
        </row>
        <row r="84">
          <cell r="A84" t="str">
            <v>2.5.2</v>
          </cell>
          <cell r="B84" t="str">
            <v>Suministro e instalación de Especie Propuesta Falso Pimiento (H= 2,0 metros). Incluye tierra negra</v>
          </cell>
          <cell r="C84" t="str">
            <v>un</v>
          </cell>
          <cell r="D84">
            <v>0</v>
          </cell>
        </row>
        <row r="85">
          <cell r="A85" t="str">
            <v>2.5.3</v>
          </cell>
          <cell r="B85" t="str">
            <v>Suministro e instalación de Especie Propuesta Hayuelo (H= 2,0 metros). Incluye tierra negra</v>
          </cell>
          <cell r="C85" t="str">
            <v>un</v>
          </cell>
          <cell r="D85">
            <v>0</v>
          </cell>
        </row>
        <row r="86">
          <cell r="A86" t="str">
            <v>2.5.4</v>
          </cell>
          <cell r="B86" t="str">
            <v>Suministro e instalación de Especie Propuesta Chicalá (H= 2,0 metros). Incluye tierra negra</v>
          </cell>
          <cell r="C86" t="str">
            <v>un</v>
          </cell>
          <cell r="D86">
            <v>0</v>
          </cell>
        </row>
        <row r="87">
          <cell r="A87" t="str">
            <v>2.5.5</v>
          </cell>
          <cell r="B87" t="str">
            <v>Suministro e instalación de Especie falso pimiento (H= 2,0 metros). Incluye tierra negra</v>
          </cell>
          <cell r="C87" t="str">
            <v>un</v>
          </cell>
          <cell r="D87">
            <v>0</v>
          </cell>
        </row>
        <row r="88">
          <cell r="A88" t="str">
            <v>2.5.6</v>
          </cell>
          <cell r="B88" t="str">
            <v>Suministro e instalación de Especie Propuesta Cajeto. Incluye tierra negra</v>
          </cell>
          <cell r="C88" t="str">
            <v>un</v>
          </cell>
          <cell r="D88">
            <v>0</v>
          </cell>
        </row>
        <row r="89">
          <cell r="A89" t="str">
            <v>2.5.7</v>
          </cell>
          <cell r="B89" t="str">
            <v>Tala de árboles (0 a 5 m) Incluye extracción de raíz</v>
          </cell>
          <cell r="C89" t="str">
            <v>un</v>
          </cell>
          <cell r="D89">
            <v>0</v>
          </cell>
        </row>
        <row r="90">
          <cell r="A90" t="str">
            <v>2.5.8</v>
          </cell>
          <cell r="B90" t="str">
            <v>Suministro e instalación de tubo Protector de árbol ( 2 tubos). Incluye base ne concreto de 2500 psi</v>
          </cell>
          <cell r="C90" t="str">
            <v>un</v>
          </cell>
          <cell r="D90">
            <v>0</v>
          </cell>
        </row>
        <row r="91">
          <cell r="A91" t="str">
            <v>2.5.9</v>
          </cell>
          <cell r="B91" t="str">
            <v>Suministro e instalación de Césped ( incluye tierra negra)</v>
          </cell>
          <cell r="C91" t="str">
            <v>m2</v>
          </cell>
          <cell r="D91">
            <v>0</v>
          </cell>
        </row>
        <row r="92">
          <cell r="A92" t="str">
            <v>2.5.10</v>
          </cell>
          <cell r="B92" t="str">
            <v>Tala de árboles (5,1 a 10 Mtrs) Incluye cargue, transporte y disposición final en sitio autorizado por la autoridad competente. Incluye extracción de raíz</v>
          </cell>
          <cell r="C92" t="str">
            <v>un</v>
          </cell>
          <cell r="D92">
            <v>0</v>
          </cell>
        </row>
        <row r="93">
          <cell r="A93" t="str">
            <v>2.5.11</v>
          </cell>
          <cell r="B93" t="str">
            <v>Tala de árboles (10,1 a 15 Mtrs) Incluye cargue, transporte y disposición final en sitio autorizado por la autoridad competente. Incluye extracción de raíz</v>
          </cell>
          <cell r="C93" t="str">
            <v>un</v>
          </cell>
          <cell r="D93">
            <v>0</v>
          </cell>
        </row>
        <row r="94">
          <cell r="A94" t="str">
            <v>2.5.12</v>
          </cell>
          <cell r="B94" t="str">
            <v>Tala de árboles (15,1 a 20 Mtrs) Incluye cargue, transporte y disposición final en sitio autorizado por la autoridad competente. Incluye extracción de raíz</v>
          </cell>
          <cell r="C94" t="str">
            <v>un</v>
          </cell>
          <cell r="D94">
            <v>0</v>
          </cell>
        </row>
        <row r="95">
          <cell r="A95" t="str">
            <v>2.5.13</v>
          </cell>
          <cell r="B95" t="str">
            <v>Bloqueo y traslado de árboles entre 1 a 3 m (incluye transporte y disposición de residuos)</v>
          </cell>
          <cell r="C95" t="str">
            <v>un</v>
          </cell>
          <cell r="D95">
            <v>0</v>
          </cell>
        </row>
        <row r="96">
          <cell r="A96" t="str">
            <v>3</v>
          </cell>
          <cell r="B96" t="str">
            <v>SECCIÓN 3: SEÑALIZACIÓN Y DEMARCACIÓN</v>
          </cell>
          <cell r="C96">
            <v>0</v>
          </cell>
          <cell r="D96">
            <v>0</v>
          </cell>
        </row>
        <row r="97">
          <cell r="A97" t="str">
            <v>3.1</v>
          </cell>
          <cell r="B97" t="str">
            <v>Señalización</v>
          </cell>
          <cell r="C97">
            <v>0</v>
          </cell>
          <cell r="D97">
            <v>0</v>
          </cell>
        </row>
        <row r="98">
          <cell r="A98" t="str">
            <v>3.1.1</v>
          </cell>
          <cell r="B98" t="str">
            <v>Desmonte y Reinstalación de señales viales (Incluye dado de anclaje)</v>
          </cell>
          <cell r="C98" t="str">
            <v>un</v>
          </cell>
          <cell r="D98">
            <v>19872</v>
          </cell>
        </row>
        <row r="99">
          <cell r="A99" t="str">
            <v>3.1.2</v>
          </cell>
          <cell r="B99" t="str">
            <v>Retiro señal de tránsito.</v>
          </cell>
          <cell r="C99" t="str">
            <v>un</v>
          </cell>
          <cell r="D99">
            <v>1194</v>
          </cell>
        </row>
        <row r="100">
          <cell r="A100" t="str">
            <v>3.1.3</v>
          </cell>
          <cell r="B100" t="str">
            <v xml:space="preserve">Suministro e instalación señal SP, SR y SI  de 90 cm x 90 cm, en lámina galvanizada calibre 16, cinta reflectiva grado ingeniería con pedestal en ángulo de 2x2x1/4 de 3,5 mt. </v>
          </cell>
          <cell r="C100" t="str">
            <v>un</v>
          </cell>
          <cell r="D100">
            <v>227142</v>
          </cell>
        </row>
        <row r="101">
          <cell r="A101" t="str">
            <v>3.1.4</v>
          </cell>
          <cell r="B101" t="str">
            <v xml:space="preserve">Suministro e instalación señal SP, SR y SI  de 75 cm x 75 cm, en lámina galvanizada calibre 16, cinta reflectiva grado ingeniería con pedestal en ángulo de 2x2x1/4 de 3,5 mt. </v>
          </cell>
          <cell r="C101" t="str">
            <v>un</v>
          </cell>
          <cell r="D101">
            <v>194326</v>
          </cell>
        </row>
        <row r="102">
          <cell r="A102" t="str">
            <v>3.1.5</v>
          </cell>
          <cell r="B102" t="str">
            <v xml:space="preserve">Suministro e instalación señal SP, SR y SI  de 60 cm x 60 cm, en lámina galvanizada calibre 16, cinta reflectiva grado ingeniería con pedestal en ángulo de 2x2x1/4 de 3,5 mt. </v>
          </cell>
          <cell r="C102" t="str">
            <v>un</v>
          </cell>
          <cell r="D102">
            <v>150162</v>
          </cell>
        </row>
        <row r="103">
          <cell r="A103" t="str">
            <v>3.1.6</v>
          </cell>
          <cell r="B103" t="str">
            <v>Suministro e Instalación de tachas bidireccionales con pegante epóxico de 2 componentes.</v>
          </cell>
          <cell r="C103" t="str">
            <v>un</v>
          </cell>
          <cell r="D103">
            <v>6728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A112" t="str">
            <v>3.2</v>
          </cell>
          <cell r="B112" t="str">
            <v>Demarcación de corredores viales en pintura termoplástica</v>
          </cell>
          <cell r="C112">
            <v>0</v>
          </cell>
          <cell r="D112">
            <v>0</v>
          </cell>
        </row>
        <row r="113">
          <cell r="A113" t="str">
            <v>3.2.1</v>
          </cell>
          <cell r="B113" t="str">
            <v>Elaboración de línea discontinua para carriles blanca, Ancho=12 cms en pintura acrílica a base de agua para tráfico con microesferas de vidrio.</v>
          </cell>
          <cell r="C113" t="str">
            <v>ml</v>
          </cell>
          <cell r="D113">
            <v>2262</v>
          </cell>
        </row>
        <row r="114">
          <cell r="A114" t="str">
            <v>3.2.2</v>
          </cell>
          <cell r="B114" t="str">
            <v>Elaboración de línea continua para borde de carriles blanca, Ancho=12 cms en pintura acrílica a base de agua para tráfico con microesferas de vidrio.</v>
          </cell>
          <cell r="C114" t="str">
            <v>ml</v>
          </cell>
          <cell r="D114">
            <v>2262</v>
          </cell>
        </row>
        <row r="115">
          <cell r="A115" t="str">
            <v>3.2.3</v>
          </cell>
          <cell r="B115" t="str">
            <v>Elaboración de línea continua para borde de carriles amarillo, Ancho=12 cms en pintura acrílica a base de agua para tráfico con microesferas de vidrio.</v>
          </cell>
          <cell r="C115" t="str">
            <v>un</v>
          </cell>
          <cell r="D115">
            <v>2262</v>
          </cell>
        </row>
        <row r="116">
          <cell r="A116" t="str">
            <v>3.2.4</v>
          </cell>
          <cell r="B116" t="str">
            <v>Suministro y aplicación línea paso cebra peatonal en material termoplástico.</v>
          </cell>
          <cell r="C116" t="str">
            <v>m2</v>
          </cell>
          <cell r="D116">
            <v>58000</v>
          </cell>
        </row>
        <row r="117">
          <cell r="A117" t="str">
            <v>3.2.5</v>
          </cell>
          <cell r="B117" t="str">
            <v>Elaboración de flechas rectas A= 1.80 m2, en pintura acrílica base de agua para tráfico con microesferas.</v>
          </cell>
          <cell r="C117" t="str">
            <v>un</v>
          </cell>
          <cell r="D117">
            <v>27144</v>
          </cell>
        </row>
        <row r="118">
          <cell r="A118" t="str">
            <v>3.2.6</v>
          </cell>
          <cell r="B118" t="str">
            <v>Elaboración de flechas Giro a la derecha o izquierda, A= 2,33 m2, en pintura acrílica base de agua para tráfico con microesferas.</v>
          </cell>
          <cell r="C118" t="str">
            <v>un</v>
          </cell>
          <cell r="D118">
            <v>35136</v>
          </cell>
        </row>
        <row r="119">
          <cell r="A119" t="str">
            <v>3.2.7</v>
          </cell>
          <cell r="B119" t="str">
            <v>Elaboración de flechas recta con Giro a la derecha o izquierda, A= 3,33 m2, en pintura acrílica base de agua para tráfico con microesferas.</v>
          </cell>
          <cell r="C119" t="str">
            <v>ml</v>
          </cell>
          <cell r="D119">
            <v>49764</v>
          </cell>
        </row>
        <row r="120">
          <cell r="A120" t="str">
            <v>3.2.8</v>
          </cell>
          <cell r="B120">
            <v>0</v>
          </cell>
          <cell r="C120" t="str">
            <v>ml</v>
          </cell>
          <cell r="D120">
            <v>0</v>
          </cell>
        </row>
        <row r="121">
          <cell r="A121" t="str">
            <v>3.2.9</v>
          </cell>
          <cell r="B121">
            <v>0</v>
          </cell>
          <cell r="C121" t="str">
            <v>ml</v>
          </cell>
          <cell r="D121">
            <v>0</v>
          </cell>
        </row>
        <row r="122">
          <cell r="A122" t="str">
            <v>3.2.10</v>
          </cell>
          <cell r="B122">
            <v>0</v>
          </cell>
          <cell r="C122" t="str">
            <v>ml</v>
          </cell>
          <cell r="D122">
            <v>0</v>
          </cell>
        </row>
        <row r="123">
          <cell r="A123" t="str">
            <v>3.2.11</v>
          </cell>
          <cell r="B123">
            <v>0</v>
          </cell>
          <cell r="C123" t="str">
            <v>m2</v>
          </cell>
          <cell r="D123">
            <v>0</v>
          </cell>
        </row>
        <row r="124">
          <cell r="A124" t="str">
            <v>3.2.12</v>
          </cell>
          <cell r="B124">
            <v>0</v>
          </cell>
          <cell r="C124" t="str">
            <v>m2</v>
          </cell>
          <cell r="D124">
            <v>0</v>
          </cell>
        </row>
        <row r="125">
          <cell r="A125" t="str">
            <v>3.2.13</v>
          </cell>
          <cell r="B125" t="e">
            <v>#N/A</v>
          </cell>
          <cell r="C125" t="e">
            <v>#N/A</v>
          </cell>
          <cell r="D125">
            <v>0</v>
          </cell>
        </row>
        <row r="126">
          <cell r="A126" t="str">
            <v>3.2.14</v>
          </cell>
          <cell r="B126" t="e">
            <v>#N/A</v>
          </cell>
          <cell r="C126" t="e">
            <v>#N/A</v>
          </cell>
          <cell r="D126">
            <v>0</v>
          </cell>
        </row>
        <row r="127">
          <cell r="A127" t="str">
            <v>3.2.15</v>
          </cell>
          <cell r="B127" t="e">
            <v>#N/A</v>
          </cell>
          <cell r="C127" t="e">
            <v>#N/A</v>
          </cell>
          <cell r="D127">
            <v>0</v>
          </cell>
        </row>
        <row r="128">
          <cell r="A128" t="str">
            <v>3.3</v>
          </cell>
          <cell r="B128" t="e">
            <v>#N/A</v>
          </cell>
          <cell r="C128" t="e">
            <v>#N/A</v>
          </cell>
          <cell r="D128">
            <v>0</v>
          </cell>
        </row>
        <row r="129">
          <cell r="A129" t="str">
            <v>3.3.1</v>
          </cell>
          <cell r="B129" t="e">
            <v>#N/A</v>
          </cell>
          <cell r="C129" t="e">
            <v>#N/A</v>
          </cell>
          <cell r="D129">
            <v>0</v>
          </cell>
        </row>
        <row r="130">
          <cell r="A130" t="str">
            <v>3.3.2</v>
          </cell>
          <cell r="B130" t="e">
            <v>#N/A</v>
          </cell>
          <cell r="C130" t="e">
            <v>#N/A</v>
          </cell>
          <cell r="D130">
            <v>0</v>
          </cell>
        </row>
        <row r="131">
          <cell r="A131" t="str">
            <v>3.3.3</v>
          </cell>
          <cell r="B131" t="e">
            <v>#N/A</v>
          </cell>
          <cell r="C131" t="e">
            <v>#N/A</v>
          </cell>
          <cell r="D131">
            <v>0</v>
          </cell>
        </row>
        <row r="132">
          <cell r="A132" t="str">
            <v>3.3.4</v>
          </cell>
          <cell r="B132" t="e">
            <v>#N/A</v>
          </cell>
          <cell r="C132" t="e">
            <v>#N/A</v>
          </cell>
          <cell r="D132">
            <v>0</v>
          </cell>
        </row>
        <row r="133">
          <cell r="A133" t="str">
            <v>3.3.5</v>
          </cell>
          <cell r="B133" t="e">
            <v>#N/A</v>
          </cell>
          <cell r="C133" t="e">
            <v>#N/A</v>
          </cell>
          <cell r="D133">
            <v>0</v>
          </cell>
        </row>
        <row r="134">
          <cell r="A134" t="str">
            <v>3.3.6</v>
          </cell>
          <cell r="B134" t="e">
            <v>#N/A</v>
          </cell>
          <cell r="C134" t="e">
            <v>#N/A</v>
          </cell>
          <cell r="D134">
            <v>0</v>
          </cell>
        </row>
        <row r="135">
          <cell r="A135" t="str">
            <v>3.3.7</v>
          </cell>
          <cell r="B135" t="e">
            <v>#N/A</v>
          </cell>
          <cell r="C135" t="e">
            <v>#N/A</v>
          </cell>
          <cell r="D135">
            <v>0</v>
          </cell>
        </row>
        <row r="136">
          <cell r="A136" t="str">
            <v>3.3.8</v>
          </cell>
          <cell r="B136" t="e">
            <v>#N/A</v>
          </cell>
          <cell r="C136" t="e">
            <v>#N/A</v>
          </cell>
          <cell r="D136">
            <v>0</v>
          </cell>
        </row>
        <row r="137">
          <cell r="A137" t="str">
            <v>3.3.9</v>
          </cell>
          <cell r="B137" t="e">
            <v>#N/A</v>
          </cell>
          <cell r="C137" t="e">
            <v>#N/A</v>
          </cell>
          <cell r="D137">
            <v>0</v>
          </cell>
        </row>
        <row r="138">
          <cell r="A138" t="str">
            <v>3.3.10</v>
          </cell>
          <cell r="B138" t="e">
            <v>#N/A</v>
          </cell>
          <cell r="C138" t="e">
            <v>#N/A</v>
          </cell>
          <cell r="D138">
            <v>0</v>
          </cell>
        </row>
        <row r="139">
          <cell r="A139" t="str">
            <v>3.3.11</v>
          </cell>
          <cell r="B139" t="e">
            <v>#N/A</v>
          </cell>
          <cell r="C139" t="e">
            <v>#N/A</v>
          </cell>
          <cell r="D139">
            <v>0</v>
          </cell>
        </row>
        <row r="140">
          <cell r="A140" t="str">
            <v>3.3.12</v>
          </cell>
          <cell r="B140" t="e">
            <v>#N/A</v>
          </cell>
          <cell r="C140" t="e">
            <v>#N/A</v>
          </cell>
          <cell r="D140">
            <v>0</v>
          </cell>
        </row>
        <row r="141">
          <cell r="A141" t="str">
            <v>3.3.13</v>
          </cell>
          <cell r="B141" t="e">
            <v>#N/A</v>
          </cell>
          <cell r="C141" t="e">
            <v>#N/A</v>
          </cell>
          <cell r="D141">
            <v>0</v>
          </cell>
        </row>
        <row r="142">
          <cell r="A142" t="str">
            <v>3.3.15</v>
          </cell>
          <cell r="B142" t="e">
            <v>#N/A</v>
          </cell>
          <cell r="C142" t="e">
            <v>#N/A</v>
          </cell>
          <cell r="D142">
            <v>0</v>
          </cell>
        </row>
        <row r="143">
          <cell r="A143" t="str">
            <v>3.3.16</v>
          </cell>
          <cell r="B143" t="e">
            <v>#N/A</v>
          </cell>
          <cell r="C143" t="e">
            <v>#N/A</v>
          </cell>
          <cell r="D143">
            <v>0</v>
          </cell>
        </row>
        <row r="144">
          <cell r="A144">
            <v>4</v>
          </cell>
          <cell r="B144" t="e">
            <v>#N/A</v>
          </cell>
          <cell r="C144" t="e">
            <v>#N/A</v>
          </cell>
          <cell r="D144">
            <v>1</v>
          </cell>
        </row>
        <row r="145">
          <cell r="A145" t="str">
            <v>4.1</v>
          </cell>
          <cell r="B145" t="str">
            <v>Excavaciones (Incluye transporte y disposición en zonas de desecho)</v>
          </cell>
          <cell r="C145">
            <v>0</v>
          </cell>
          <cell r="D145">
            <v>1</v>
          </cell>
        </row>
        <row r="146">
          <cell r="A146" t="str">
            <v>4.1.1</v>
          </cell>
          <cell r="B146" t="str">
            <v>Excavación "Manual" de 0.00 a 2.00 m  de profundidad  (incluye cargue, transporte y disposición de sobrantes en sitio autorizado por la autoridad ambiental)</v>
          </cell>
          <cell r="C146" t="str">
            <v>m3</v>
          </cell>
          <cell r="D146">
            <v>27768</v>
          </cell>
        </row>
        <row r="147">
          <cell r="A147" t="str">
            <v>4.1.2</v>
          </cell>
          <cell r="B147" t="str">
            <v>Excavación "Manual" de 2.00 a 3.50 m  de profundidad  (incluye cargue, transporte y disposición de sobrantes en sitio autorizado por la autoridad ambiental)</v>
          </cell>
          <cell r="C147" t="str">
            <v>m3</v>
          </cell>
          <cell r="D147">
            <v>31024</v>
          </cell>
        </row>
        <row r="148">
          <cell r="A148" t="str">
            <v>4.1.3</v>
          </cell>
          <cell r="B148" t="str">
            <v>Excavación "Manual" &gt; 3.50 m  de profundidad  (incluye cargue, transporte y disposición de sobrantes en sitio autorizado por la autoridad ambiental)</v>
          </cell>
          <cell r="C148" t="str">
            <v>m3</v>
          </cell>
          <cell r="D148">
            <v>35054</v>
          </cell>
        </row>
        <row r="149">
          <cell r="A149" t="str">
            <v>4.1.4</v>
          </cell>
          <cell r="B149" t="str">
            <v>Demolición y retiro de tubería existente  a renovar</v>
          </cell>
          <cell r="C149" t="str">
            <v>ml</v>
          </cell>
          <cell r="D149">
            <v>42154</v>
          </cell>
        </row>
        <row r="150">
          <cell r="A150" t="str">
            <v>4.2</v>
          </cell>
          <cell r="B150" t="str">
            <v>Rellenos (Incluye suministro, transporte, colocación y compactación)</v>
          </cell>
          <cell r="C150">
            <v>0</v>
          </cell>
          <cell r="D150">
            <v>1</v>
          </cell>
        </row>
        <row r="151">
          <cell r="A151" t="str">
            <v>4.2.1</v>
          </cell>
          <cell r="B151" t="str">
            <v>Suministro e instalación de relleno tipo 1 "Mezcla  gravilla y arena lavada de río"</v>
          </cell>
          <cell r="C151" t="str">
            <v>m3</v>
          </cell>
          <cell r="D151">
            <v>99466</v>
          </cell>
        </row>
        <row r="152">
          <cell r="A152" t="str">
            <v>4.2.2</v>
          </cell>
          <cell r="B152" t="str">
            <v>Suministro y colocacion de relleno tipo 2 "Recebo Comun" (Incluye transporte, Extendido, nivelacion y compactacion)</v>
          </cell>
          <cell r="C152" t="str">
            <v>m3</v>
          </cell>
          <cell r="D152">
            <v>29463</v>
          </cell>
        </row>
        <row r="153">
          <cell r="A153" t="str">
            <v>4.2.3</v>
          </cell>
          <cell r="B153" t="str">
            <v>Suministro e instalación de relleno tipo 3 "Concreto de 3000 psi"</v>
          </cell>
          <cell r="C153" t="str">
            <v>m3</v>
          </cell>
          <cell r="D153">
            <v>309361</v>
          </cell>
        </row>
        <row r="154">
          <cell r="A154" t="str">
            <v>4.2.4</v>
          </cell>
          <cell r="B154" t="str">
            <v>Suministro e instalación de relleno tipo 7 "Material proveniente de la excavación"</v>
          </cell>
          <cell r="C154" t="str">
            <v>m3</v>
          </cell>
          <cell r="D154">
            <v>11291</v>
          </cell>
        </row>
        <row r="155">
          <cell r="A155" t="str">
            <v>4.2.5</v>
          </cell>
          <cell r="B155" t="str">
            <v>Suministro e instalación de relleno tipo 8 "Subbase granular SBG"</v>
          </cell>
          <cell r="C155" t="str">
            <v>m3</v>
          </cell>
          <cell r="D155">
            <v>86763</v>
          </cell>
        </row>
        <row r="156">
          <cell r="A156" t="str">
            <v>4.2.6</v>
          </cell>
          <cell r="B156" t="str">
            <v>Suministro e instalación de relleno tipo 9 "Base granular"</v>
          </cell>
          <cell r="C156" t="str">
            <v>m3</v>
          </cell>
          <cell r="D156">
            <v>100683</v>
          </cell>
        </row>
        <row r="157">
          <cell r="A157" t="str">
            <v>4.2.7</v>
          </cell>
          <cell r="B157" t="str">
            <v>Suministro e instalación de relleno tipo 5 "Subbase granular B-400 estabilizada 5%"</v>
          </cell>
          <cell r="C157" t="str">
            <v>m3</v>
          </cell>
          <cell r="D157">
            <v>0</v>
          </cell>
        </row>
        <row r="158">
          <cell r="A158" t="str">
            <v>4.3</v>
          </cell>
          <cell r="B158" t="str">
            <v>Entibados (incluye suministro, transporte, instalación y retiro)</v>
          </cell>
          <cell r="C158">
            <v>0</v>
          </cell>
          <cell r="D158">
            <v>1</v>
          </cell>
        </row>
        <row r="159">
          <cell r="A159" t="str">
            <v>4.3.1</v>
          </cell>
          <cell r="B159" t="str">
            <v>Suministro e instalación de entibado continuo en madera  Norma EAAB NS-072</v>
          </cell>
          <cell r="C159" t="str">
            <v>m2</v>
          </cell>
          <cell r="D159">
            <v>25274</v>
          </cell>
        </row>
        <row r="160">
          <cell r="A160" t="str">
            <v>4.3.2</v>
          </cell>
          <cell r="B160" t="str">
            <v>Suministro e instalación de entibado discontinuo en madera Norma EAAB NS-072</v>
          </cell>
          <cell r="C160" t="str">
            <v>m2</v>
          </cell>
          <cell r="D160">
            <v>16770</v>
          </cell>
        </row>
        <row r="161">
          <cell r="A161" t="str">
            <v>4.6</v>
          </cell>
          <cell r="B161" t="str">
            <v>Tubería de concreto  ( incluye valor de la tubería, colocación y calafateo)</v>
          </cell>
          <cell r="C161">
            <v>0</v>
          </cell>
          <cell r="D161">
            <v>1</v>
          </cell>
        </row>
        <row r="162">
          <cell r="A162" t="str">
            <v>4.6.1</v>
          </cell>
          <cell r="B162" t="str">
            <v>Suministro e instalación Tubo clase 1 concreto sin ref. 6" ( Incluye Anillo de caucho p/t)</v>
          </cell>
          <cell r="C162" t="str">
            <v>ml</v>
          </cell>
          <cell r="D162">
            <v>15120</v>
          </cell>
        </row>
        <row r="163">
          <cell r="A163" t="str">
            <v>4.6.2</v>
          </cell>
          <cell r="B163" t="str">
            <v>Suministro e instalación Tubo clase 1 concreto sin ref. 8" ( Incluye Anillo de caucho p/t)</v>
          </cell>
          <cell r="C163" t="str">
            <v>ml</v>
          </cell>
          <cell r="D163">
            <v>25277</v>
          </cell>
        </row>
        <row r="164">
          <cell r="A164" t="str">
            <v>4.6.3</v>
          </cell>
          <cell r="B164" t="str">
            <v>Suministro e instalación Tubo clase 1 concreto sin ref. 10" ( Incluye Anillo de caucho p/t)</v>
          </cell>
          <cell r="C164" t="str">
            <v>ml</v>
          </cell>
          <cell r="D164">
            <v>33794</v>
          </cell>
        </row>
        <row r="165">
          <cell r="A165" t="str">
            <v>4.6.4</v>
          </cell>
          <cell r="B165" t="str">
            <v>Suministro e instalación Tubo clase 1 concreto sin ref. 12" ( Incluye Anillo de caucho p/t)</v>
          </cell>
          <cell r="C165" t="str">
            <v>ml</v>
          </cell>
          <cell r="D165">
            <v>53883</v>
          </cell>
        </row>
        <row r="166">
          <cell r="A166" t="str">
            <v>4.6.5</v>
          </cell>
          <cell r="B166" t="str">
            <v>Suministro e instalación Tubo clase 1 concreto sin ref. 14" ( Incluye Anillo de caucho p/t)</v>
          </cell>
          <cell r="C166" t="str">
            <v>ml</v>
          </cell>
          <cell r="D166">
            <v>62851</v>
          </cell>
        </row>
        <row r="167">
          <cell r="A167" t="str">
            <v>4.6.6</v>
          </cell>
          <cell r="B167" t="str">
            <v>Suministro e instalación Tubo clase 1 concreto sin ref. 16" ( Incluye Anillo de caucho p/t)</v>
          </cell>
          <cell r="C167" t="str">
            <v>ml</v>
          </cell>
          <cell r="D167">
            <v>78329</v>
          </cell>
        </row>
        <row r="168">
          <cell r="A168" t="str">
            <v>4.6.7</v>
          </cell>
          <cell r="B168" t="str">
            <v>Suministro e instalación Tubo clase 1 concreto sin ref. 18" ( Incluye Anillo de caucho p/t)</v>
          </cell>
          <cell r="C168" t="str">
            <v>ml</v>
          </cell>
          <cell r="D168">
            <v>97572</v>
          </cell>
        </row>
        <row r="169">
          <cell r="A169" t="str">
            <v>4.6.8</v>
          </cell>
          <cell r="B169" t="str">
            <v>Suministro e instalación Tubo clase 1 concreto sin ref. 20" ( Incluye Anillo de caucho p/t)</v>
          </cell>
          <cell r="C169" t="str">
            <v>ml</v>
          </cell>
          <cell r="D169">
            <v>121953</v>
          </cell>
        </row>
        <row r="170">
          <cell r="A170" t="str">
            <v>4.6.9</v>
          </cell>
          <cell r="B170" t="str">
            <v>Suministro e instalación Tubo clase 1 concreto sin ref. 24" ( Incluye Anillo de caucho p/t)</v>
          </cell>
          <cell r="C170" t="str">
            <v>ml</v>
          </cell>
          <cell r="D170">
            <v>166608</v>
          </cell>
        </row>
        <row r="171">
          <cell r="A171" t="str">
            <v>4.6.10</v>
          </cell>
          <cell r="B171" t="str">
            <v>Suministro e instalación Tubo clase 2 concreto sin ref. 6" ( Incluye Anillo de caucho p/t)</v>
          </cell>
          <cell r="C171" t="str">
            <v>ml</v>
          </cell>
          <cell r="D171">
            <v>15466</v>
          </cell>
        </row>
        <row r="172">
          <cell r="A172" t="str">
            <v>4.6.11</v>
          </cell>
          <cell r="B172" t="str">
            <v>Suministro e instalación Tubo clase 2 concreto sin ref. 8" ( Incluye Anillo de caucho p/t)</v>
          </cell>
          <cell r="C172" t="str">
            <v>ml</v>
          </cell>
          <cell r="D172">
            <v>25970</v>
          </cell>
        </row>
        <row r="173">
          <cell r="A173" t="str">
            <v>4.6.12</v>
          </cell>
          <cell r="B173" t="str">
            <v>Suministro e instalación Tubo clase 2 concreto sin ref. 10" ( Incluye Anillo de caucho p/t)</v>
          </cell>
          <cell r="C173" t="str">
            <v>ml</v>
          </cell>
          <cell r="D173">
            <v>36103</v>
          </cell>
        </row>
        <row r="174">
          <cell r="A174" t="str">
            <v>4.6.13</v>
          </cell>
          <cell r="B174" t="str">
            <v>Suministro e instalación Tubo clase 2 concreto sin ref. 12" ( Incluye Anillo de caucho p/t)</v>
          </cell>
          <cell r="C174" t="str">
            <v>ml</v>
          </cell>
          <cell r="D174">
            <v>59310</v>
          </cell>
        </row>
        <row r="175">
          <cell r="A175" t="str">
            <v>4.6.14</v>
          </cell>
          <cell r="B175" t="str">
            <v>Suministro e instalación Tubo clase 2 concreto sin ref. 14" ( Incluye Anillo de caucho p/t)</v>
          </cell>
          <cell r="C175" t="str">
            <v>ml</v>
          </cell>
          <cell r="D175">
            <v>72435</v>
          </cell>
        </row>
        <row r="176">
          <cell r="A176" t="str">
            <v>4.6.15</v>
          </cell>
          <cell r="B176" t="str">
            <v>Suministro e instalación Tubo clase 2 concreto sin ref. 16" ( Incluye Anillo de caucho p/t)</v>
          </cell>
          <cell r="C176" t="str">
            <v>ml</v>
          </cell>
          <cell r="D176">
            <v>90222</v>
          </cell>
        </row>
        <row r="177">
          <cell r="A177" t="str">
            <v>4.6.16</v>
          </cell>
          <cell r="B177" t="str">
            <v>Suministro e instalación Tubo clase 2 concreto sin ref. 18" ( Incluye Anillo de caucho p/t)</v>
          </cell>
          <cell r="C177" t="str">
            <v>ml</v>
          </cell>
          <cell r="D177">
            <v>116395</v>
          </cell>
        </row>
        <row r="178">
          <cell r="A178" t="str">
            <v>4.6.17</v>
          </cell>
          <cell r="B178" t="str">
            <v>Suministro e instalación Tubo clase 2 concreto sin ref. 20" ( Incluye Anillo de caucho p/t)</v>
          </cell>
          <cell r="C178" t="str">
            <v>ml</v>
          </cell>
          <cell r="D178">
            <v>137426</v>
          </cell>
        </row>
        <row r="179">
          <cell r="A179" t="str">
            <v>4.6.18</v>
          </cell>
          <cell r="B179" t="str">
            <v>Suministro e instalación Tubo clase 2 concreto sin ref. 24" ( Incluye Anillo de caucho p/t)</v>
          </cell>
          <cell r="C179" t="str">
            <v>ml</v>
          </cell>
          <cell r="D179">
            <v>187770</v>
          </cell>
        </row>
        <row r="180">
          <cell r="A180" t="str">
            <v>4.6.19</v>
          </cell>
          <cell r="B180" t="str">
            <v>Suministro e instalación Tubo clase I concreto  con ref. 24" ( Incluye Anillo de caucho p/t)</v>
          </cell>
          <cell r="C180" t="str">
            <v>ml</v>
          </cell>
          <cell r="D180">
            <v>223474</v>
          </cell>
        </row>
        <row r="181">
          <cell r="A181" t="str">
            <v>4.6.20</v>
          </cell>
          <cell r="B181" t="str">
            <v>Suministro e instalación Tubo clase I concreto  con ref. 27" ( Incluye Anillo de caucho p/t)</v>
          </cell>
          <cell r="C181" t="str">
            <v>ml</v>
          </cell>
          <cell r="D181">
            <v>284117</v>
          </cell>
        </row>
        <row r="182">
          <cell r="A182" t="str">
            <v>4.6.21</v>
          </cell>
          <cell r="B182" t="str">
            <v>Suministro e instalación Tubo clase I concreto  con ref. 30" ( Incluye Anillo de caucho p/t)</v>
          </cell>
          <cell r="C182" t="str">
            <v>ml</v>
          </cell>
          <cell r="D182">
            <v>336605</v>
          </cell>
        </row>
        <row r="183">
          <cell r="A183" t="str">
            <v>4.6.22</v>
          </cell>
          <cell r="B183" t="str">
            <v>Suministro e instalación Tubo clase I concreto  con ref. 36" ( Incluye Anillo de caucho p/t)</v>
          </cell>
          <cell r="C183" t="str">
            <v>ml</v>
          </cell>
          <cell r="D183">
            <v>424975</v>
          </cell>
        </row>
        <row r="184">
          <cell r="A184" t="str">
            <v>4.6.23</v>
          </cell>
          <cell r="B184" t="str">
            <v>Suministro e instalación Tubo clase I concreto  con ref. 40" 1.00 m( Incluye Anillo de caucho p/t)</v>
          </cell>
          <cell r="C184" t="str">
            <v>ml</v>
          </cell>
          <cell r="D184">
            <v>518523</v>
          </cell>
        </row>
        <row r="185">
          <cell r="A185" t="str">
            <v>4.6.24</v>
          </cell>
          <cell r="B185" t="str">
            <v>Suministro e instalación Tubo clase I concreto  con ref. 44" 1.10 m( Incluye Anillo de caucho p/t)</v>
          </cell>
          <cell r="C185" t="str">
            <v>ml</v>
          </cell>
          <cell r="D185">
            <v>592419</v>
          </cell>
        </row>
        <row r="186">
          <cell r="A186" t="str">
            <v>4.6.25</v>
          </cell>
          <cell r="B186" t="str">
            <v>Suministro e instalación Tubo clase I concreto  con ref. 48" 1.20 m( Incluye Anillo de caucho p/t)</v>
          </cell>
          <cell r="C186" t="str">
            <v>ml</v>
          </cell>
          <cell r="D186">
            <v>728141</v>
          </cell>
        </row>
        <row r="187">
          <cell r="A187" t="str">
            <v>4.6.26</v>
          </cell>
          <cell r="B187" t="str">
            <v>Suministro e instalación Tubo clase I concreto  con ref. 52" 1.30 m( Incluye Anillo de caucho p/t)</v>
          </cell>
          <cell r="C187" t="str">
            <v>ml</v>
          </cell>
          <cell r="D187">
            <v>826896</v>
          </cell>
        </row>
        <row r="188">
          <cell r="A188" t="str">
            <v>4.6.27</v>
          </cell>
          <cell r="B188" t="str">
            <v>Suministro e instalación Tubo clase I concreto  con ref. 56" 1.40 m( Incluye Anillo de caucho p/t)</v>
          </cell>
          <cell r="C188" t="str">
            <v>ml</v>
          </cell>
          <cell r="D188">
            <v>971137</v>
          </cell>
        </row>
        <row r="189">
          <cell r="A189" t="str">
            <v>4.6.28</v>
          </cell>
          <cell r="B189" t="str">
            <v>Suministro e instalación Tubo clase I concreto  con ref. 60" 1.50 m( Incluye Anillo de caucho p/t)</v>
          </cell>
          <cell r="C189" t="str">
            <v>ml</v>
          </cell>
          <cell r="D189">
            <v>1045590</v>
          </cell>
        </row>
        <row r="190">
          <cell r="A190" t="str">
            <v>4.6.29</v>
          </cell>
          <cell r="B190" t="str">
            <v>Suministro e instalación Tubo clase I concreto  con ref. 64" 1.60 m( Incluye Anillo de caucho p/t)</v>
          </cell>
          <cell r="C190" t="str">
            <v>ml</v>
          </cell>
          <cell r="D190">
            <v>1163229</v>
          </cell>
        </row>
        <row r="191">
          <cell r="A191" t="str">
            <v>4.6.30</v>
          </cell>
          <cell r="B191" t="str">
            <v>Suministro e instalación Tubo clase I concreto  con ref. 68" 1.70 m( Incluye Anillo de caucho p/t)</v>
          </cell>
          <cell r="C191" t="str">
            <v>ml</v>
          </cell>
          <cell r="D191">
            <v>1295252</v>
          </cell>
        </row>
        <row r="192">
          <cell r="A192" t="str">
            <v>4.6.31</v>
          </cell>
          <cell r="B192" t="str">
            <v>Suministro e instalación Tubo clase I concreto  con ref. 72" 1.80 m( Incluye Anillo de caucho p/t)</v>
          </cell>
          <cell r="C192" t="str">
            <v>ml</v>
          </cell>
          <cell r="D192">
            <v>1442088</v>
          </cell>
        </row>
        <row r="193">
          <cell r="A193" t="str">
            <v>4.6.32</v>
          </cell>
          <cell r="B193" t="str">
            <v>Suministro e instalación Tubo clase I concreto  con ref. 80" 2.00 m( Incluye Anillo de caucho p/t)</v>
          </cell>
          <cell r="C193" t="str">
            <v>ml</v>
          </cell>
          <cell r="D193">
            <v>1774310</v>
          </cell>
        </row>
        <row r="194">
          <cell r="A194" t="str">
            <v>4.6.33</v>
          </cell>
          <cell r="B194" t="str">
            <v>Suministro e instalación Tubo clase I concreto  con ref. 86" 2.15 m( Incluye Anillo de caucho p/t)</v>
          </cell>
          <cell r="C194" t="str">
            <v>ml</v>
          </cell>
          <cell r="D194">
            <v>1983039</v>
          </cell>
        </row>
        <row r="195">
          <cell r="A195" t="str">
            <v>4.6.34</v>
          </cell>
          <cell r="B195" t="str">
            <v>Suministro e instalación Tubo clase I concreto  con ref. 92" 2.30 m( Incluye Anillo de caucho p/t)</v>
          </cell>
          <cell r="C195" t="str">
            <v>ml</v>
          </cell>
          <cell r="D195">
            <v>2216528</v>
          </cell>
        </row>
        <row r="196">
          <cell r="A196" t="str">
            <v>4.6.35</v>
          </cell>
          <cell r="B196" t="str">
            <v>Suministro e instalación Tubo clase I concreto  con ref. 98" 2.45 m( Incluye Anillo de caucho p/t)</v>
          </cell>
          <cell r="C196" t="str">
            <v>ml</v>
          </cell>
          <cell r="D196">
            <v>2739727</v>
          </cell>
        </row>
        <row r="197">
          <cell r="A197" t="str">
            <v>4.6.36</v>
          </cell>
          <cell r="B197" t="str">
            <v>Suministro e instalación Tubo clase I concreto  con ref. 110" 2.75 m( Incluye Anillo de caucho p/t)</v>
          </cell>
          <cell r="C197" t="str">
            <v>ml</v>
          </cell>
          <cell r="D197">
            <v>3354033</v>
          </cell>
        </row>
        <row r="198">
          <cell r="A198" t="str">
            <v>4.6.37</v>
          </cell>
          <cell r="B198" t="str">
            <v>Suministro e instalación Tubo clase II concreto  con ref. 24" ( Incluye Anillo de caucho p/t)</v>
          </cell>
          <cell r="C198" t="str">
            <v>ml</v>
          </cell>
          <cell r="D198">
            <v>227637</v>
          </cell>
        </row>
        <row r="199">
          <cell r="A199" t="str">
            <v>4.6.38</v>
          </cell>
          <cell r="B199" t="str">
            <v>Suministro e instalación Tubo clase II concreto  con ref. 27" ( Incluye Anillo de caucho p/t)</v>
          </cell>
          <cell r="C199" t="str">
            <v>ml</v>
          </cell>
          <cell r="D199">
            <v>282915</v>
          </cell>
        </row>
        <row r="200">
          <cell r="A200" t="str">
            <v>4.6.39</v>
          </cell>
          <cell r="B200" t="str">
            <v>Suministro e instalación Tubo clase II concreto  con ref. 30" ( Incluye Anillo de caucho p/t)</v>
          </cell>
          <cell r="C200" t="str">
            <v>ml</v>
          </cell>
          <cell r="D200">
            <v>349263</v>
          </cell>
        </row>
        <row r="201">
          <cell r="A201" t="str">
            <v>4.6.40</v>
          </cell>
          <cell r="B201" t="str">
            <v>Suministro e instalación Tubo clase II concreto  con ref. 36" ( Incluye Anillo de caucho p/t)</v>
          </cell>
          <cell r="C201" t="str">
            <v>ml</v>
          </cell>
          <cell r="D201">
            <v>440252</v>
          </cell>
        </row>
        <row r="202">
          <cell r="A202" t="str">
            <v>4.6.41</v>
          </cell>
          <cell r="B202" t="str">
            <v>Suministro e instalación Tubo clase II concreto  con ref. 40" 1.00 m( Incluye Anillo de caucho p/t)</v>
          </cell>
          <cell r="C202" t="str">
            <v>ml</v>
          </cell>
          <cell r="D202">
            <v>539760</v>
          </cell>
        </row>
        <row r="203">
          <cell r="A203" t="str">
            <v>4.6.42</v>
          </cell>
          <cell r="B203" t="str">
            <v>Suministro e instalación Tubo clase II concreto  con ref. 44" 1.10 m( Incluye Anillo de caucho p/t)</v>
          </cell>
          <cell r="C203" t="str">
            <v>ml</v>
          </cell>
          <cell r="D203">
            <v>616177</v>
          </cell>
        </row>
        <row r="204">
          <cell r="A204" t="str">
            <v>4.6.43</v>
          </cell>
          <cell r="B204" t="str">
            <v>Suministro e instalación Tubo clase II concreto  con ref. 48" 1.20 m( Incluye Anillo de caucho p/t)</v>
          </cell>
          <cell r="C204" t="str">
            <v>ml</v>
          </cell>
          <cell r="D204">
            <v>750338</v>
          </cell>
        </row>
        <row r="205">
          <cell r="A205" t="str">
            <v>4.6.44</v>
          </cell>
          <cell r="B205" t="str">
            <v>Suministro e instalación Tubo clase II concreto  con ref. 52" 1.30 m( Incluye Anillo de caucho p/t)</v>
          </cell>
          <cell r="C205" t="str">
            <v>ml</v>
          </cell>
          <cell r="D205">
            <v>859952</v>
          </cell>
        </row>
        <row r="206">
          <cell r="A206" t="str">
            <v>4.6.45</v>
          </cell>
          <cell r="B206" t="str">
            <v>Suministro e instalación Tubo clase II concreto  con ref. 56" 1.40 m( Incluye Anillo de caucho p/t)</v>
          </cell>
          <cell r="C206" t="str">
            <v>ml</v>
          </cell>
          <cell r="D206">
            <v>983034</v>
          </cell>
        </row>
        <row r="207">
          <cell r="A207" t="str">
            <v>4.6.46</v>
          </cell>
          <cell r="B207" t="str">
            <v>Suministro e instalación Tubo clase II concreto  con ref. 60" 1.50 m( Incluye Anillo de caucho p/t)</v>
          </cell>
          <cell r="C207" t="str">
            <v>ml</v>
          </cell>
          <cell r="D207">
            <v>1002240</v>
          </cell>
        </row>
        <row r="208">
          <cell r="A208" t="str">
            <v>4.6.47</v>
          </cell>
          <cell r="B208" t="str">
            <v>Suministro e instalación Tubo clase II concreto  con ref. 64" 1.60 m( Incluye Anillo de caucho p/t)</v>
          </cell>
          <cell r="C208" t="str">
            <v>ml</v>
          </cell>
          <cell r="D208">
            <v>1133679</v>
          </cell>
        </row>
        <row r="209">
          <cell r="A209" t="str">
            <v>4.6.48</v>
          </cell>
          <cell r="B209" t="str">
            <v>Suministro e instalación Tubo clase II concreto  con ref. 68" 1.70 m( Incluye Anillo de caucho p/t)</v>
          </cell>
          <cell r="C209" t="str">
            <v>ml</v>
          </cell>
          <cell r="D209">
            <v>1324711</v>
          </cell>
        </row>
        <row r="210">
          <cell r="A210" t="str">
            <v>4.6.49</v>
          </cell>
          <cell r="B210" t="str">
            <v>Suministro e instalación Tubo clase II concreto  con ref. 72" 1.80 m( Incluye Anillo de caucho p/t)</v>
          </cell>
          <cell r="C210" t="str">
            <v>ml</v>
          </cell>
          <cell r="D210">
            <v>1459919</v>
          </cell>
        </row>
        <row r="211">
          <cell r="A211" t="str">
            <v>4.6.50</v>
          </cell>
          <cell r="B211" t="str">
            <v>Suministro e instalación Tubo clase II concreto  con ref. 80" 2.00 m( Incluye Anillo de caucho p/t)</v>
          </cell>
          <cell r="C211" t="str">
            <v>ml</v>
          </cell>
          <cell r="D211">
            <v>1782245</v>
          </cell>
        </row>
        <row r="212">
          <cell r="A212" t="str">
            <v>4.6.51</v>
          </cell>
          <cell r="B212" t="str">
            <v>Suministro e instalación Tubo clase II concreto  con ref. 86" 2.15 m( Incluye Anillo de caucho p/t)</v>
          </cell>
          <cell r="C212" t="str">
            <v>ml</v>
          </cell>
          <cell r="D212">
            <v>2007093</v>
          </cell>
        </row>
        <row r="213">
          <cell r="A213" t="str">
            <v>4.6.52</v>
          </cell>
          <cell r="B213" t="str">
            <v>Suministro e instalación Tubo clase II concreto  con ref. 92" 2.30 m( Incluye Anillo de caucho p/t)</v>
          </cell>
          <cell r="C213" t="str">
            <v>ml</v>
          </cell>
          <cell r="D213">
            <v>2201887</v>
          </cell>
        </row>
        <row r="214">
          <cell r="A214" t="str">
            <v>4.6.53</v>
          </cell>
          <cell r="B214" t="str">
            <v>Suministro e instalación Tubo clase II concreto  con ref. 98" 2.45 m( Incluye Anillo de caucho p/t)</v>
          </cell>
          <cell r="C214" t="str">
            <v>ml</v>
          </cell>
          <cell r="D214">
            <v>2783352</v>
          </cell>
        </row>
        <row r="215">
          <cell r="A215" t="str">
            <v>4.6.54</v>
          </cell>
          <cell r="B215" t="str">
            <v>Suministro e instalación Tubo clase II concreto  con ref. 110" 2.75 m( Incluye Anillo de caucho p/t)</v>
          </cell>
          <cell r="C215" t="str">
            <v>ml</v>
          </cell>
          <cell r="D215">
            <v>3406725</v>
          </cell>
        </row>
        <row r="216">
          <cell r="A216" t="str">
            <v>4.6.55</v>
          </cell>
          <cell r="B216" t="str">
            <v>Suministro e instalación Tubo clase III concreto  con ref. 24" ( Incluye Anillo de caucho p/t)</v>
          </cell>
          <cell r="C216" t="str">
            <v>ml</v>
          </cell>
          <cell r="D216">
            <v>230660</v>
          </cell>
        </row>
        <row r="217">
          <cell r="A217" t="str">
            <v>4.6.56</v>
          </cell>
          <cell r="B217" t="str">
            <v>Suministro e instalación Tubo clase III concreto  con ref. 27" ( Incluye Anillo de caucho p/t)</v>
          </cell>
          <cell r="C217" t="str">
            <v>ml</v>
          </cell>
          <cell r="D217">
            <v>295924</v>
          </cell>
        </row>
        <row r="218">
          <cell r="A218" t="str">
            <v>4.6.57</v>
          </cell>
          <cell r="B218" t="str">
            <v>Suministro e instalación Tubo clase III concreto  con ref. 30" ( Incluye Anillo de caucho p/t)</v>
          </cell>
          <cell r="C218" t="str">
            <v>ml</v>
          </cell>
          <cell r="D218">
            <v>369336</v>
          </cell>
        </row>
        <row r="219">
          <cell r="A219" t="str">
            <v>4.6.58</v>
          </cell>
          <cell r="B219" t="str">
            <v>Suministro e instalación Tubo clase III concreto  con ref. 36" ( Incluye Anillo de caucho p/t)</v>
          </cell>
          <cell r="C219" t="str">
            <v>ml</v>
          </cell>
          <cell r="D219">
            <v>464893</v>
          </cell>
        </row>
        <row r="220">
          <cell r="A220" t="str">
            <v>4.6.59</v>
          </cell>
          <cell r="B220" t="str">
            <v>Suministro e instalación Tubo clase III concreto  con ref. 40" 1.00 m( Incluye Anillo de caucho p/t)</v>
          </cell>
          <cell r="C220" t="str">
            <v>ml</v>
          </cell>
          <cell r="D220">
            <v>574754</v>
          </cell>
        </row>
        <row r="221">
          <cell r="A221" t="str">
            <v>4.6.60</v>
          </cell>
          <cell r="B221" t="str">
            <v>Suministro e instalación Tubo clase III concreto  con ref. 44" 1.10 m( Incluye Anillo de caucho p/t)</v>
          </cell>
          <cell r="C221" t="str">
            <v>ml</v>
          </cell>
          <cell r="D221">
            <v>644454</v>
          </cell>
        </row>
        <row r="222">
          <cell r="A222" t="str">
            <v>4.6.61</v>
          </cell>
          <cell r="B222" t="str">
            <v>Suministro e instalación Tubo clase III concreto  con ref. 48" 1.20 m( Incluye Anillo de caucho p/t)</v>
          </cell>
          <cell r="C222" t="str">
            <v>ml</v>
          </cell>
          <cell r="D222">
            <v>784230</v>
          </cell>
        </row>
        <row r="223">
          <cell r="A223" t="str">
            <v>4.6.62</v>
          </cell>
          <cell r="B223" t="str">
            <v>Suministro e instalación Tubo clase III concreto  con ref. 52" 1.30 m( Incluye Anillo de caucho p/t)</v>
          </cell>
          <cell r="C223" t="str">
            <v>ml</v>
          </cell>
          <cell r="D223">
            <v>902781</v>
          </cell>
        </row>
        <row r="224">
          <cell r="A224" t="str">
            <v>4.6.63</v>
          </cell>
          <cell r="B224" t="str">
            <v>Suministro e instalación Tubo clase III concreto  con ref. 56" 1.40 m( Incluye Anillo de caucho p/t)</v>
          </cell>
          <cell r="C224" t="str">
            <v>ml</v>
          </cell>
          <cell r="D224">
            <v>1003390</v>
          </cell>
        </row>
        <row r="225">
          <cell r="A225" t="str">
            <v>4.6.64</v>
          </cell>
          <cell r="B225" t="str">
            <v>Suministro e instalación Tubo clase III concreto  con ref. 60" 1.50 m( Incluye Anillo de caucho p/t)</v>
          </cell>
          <cell r="C225" t="str">
            <v>ml</v>
          </cell>
          <cell r="D225">
            <v>1181561</v>
          </cell>
        </row>
        <row r="226">
          <cell r="A226" t="str">
            <v>4.6.65</v>
          </cell>
          <cell r="B226" t="str">
            <v>Suministro e instalación Tubo clase III concreto  con ref. 64" 1.60 m( Incluye Anillo de caucho p/t)</v>
          </cell>
          <cell r="C226" t="str">
            <v>ml</v>
          </cell>
          <cell r="D226">
            <v>1236314</v>
          </cell>
        </row>
        <row r="227">
          <cell r="A227" t="str">
            <v>4.6.66</v>
          </cell>
          <cell r="B227" t="str">
            <v>Suministro e instalación Tubo clase III concreto  con ref. 68" 1.70 m( Incluye Anillo de caucho p/t)</v>
          </cell>
          <cell r="C227" t="str">
            <v>ml</v>
          </cell>
          <cell r="D227">
            <v>1404635</v>
          </cell>
        </row>
        <row r="228">
          <cell r="A228" t="str">
            <v>4.6.67</v>
          </cell>
          <cell r="B228" t="str">
            <v>Suministro e instalación Tubo clase III concreto  con ref. 72" 1.80 m( Incluye Anillo de caucho p/t)</v>
          </cell>
          <cell r="C228" t="str">
            <v>ml</v>
          </cell>
          <cell r="D228">
            <v>1599508</v>
          </cell>
        </row>
        <row r="229">
          <cell r="A229" t="str">
            <v>4.6.68</v>
          </cell>
          <cell r="B229" t="str">
            <v>Suministro e instalación Tubo clase III concreto  con ref. 80" 2.00 m( Incluye Anillo de caucho p/t)</v>
          </cell>
          <cell r="C229" t="str">
            <v>ml</v>
          </cell>
          <cell r="D229">
            <v>1809101</v>
          </cell>
        </row>
        <row r="230">
          <cell r="A230" t="str">
            <v>4.6.69</v>
          </cell>
          <cell r="B230" t="str">
            <v>Suministro e instalación Tubo clase III concreto  con ref. 86" 2.15 m( Incluye Anillo de caucho p/t)</v>
          </cell>
          <cell r="C230" t="str">
            <v>ml</v>
          </cell>
          <cell r="D230">
            <v>2017830</v>
          </cell>
        </row>
        <row r="231">
          <cell r="A231" t="str">
            <v>4.6.70</v>
          </cell>
          <cell r="B231" t="str">
            <v>Suministro e instalación Tubo clase III concreto  con ref. 92" 2.30 m( Incluye Anillo de caucho p/t)</v>
          </cell>
          <cell r="C231" t="str">
            <v>ml</v>
          </cell>
          <cell r="D231">
            <v>2238715</v>
          </cell>
        </row>
        <row r="232">
          <cell r="A232" t="str">
            <v>4.6.71</v>
          </cell>
          <cell r="B232" t="str">
            <v>Suministro e instalación Tubo clase III concreto  con ref. 98" 2.45 m( Incluye Anillo de caucho p/t)</v>
          </cell>
          <cell r="C232" t="str">
            <v>ml</v>
          </cell>
          <cell r="D232">
            <v>2830374</v>
          </cell>
        </row>
        <row r="233">
          <cell r="A233" t="str">
            <v>4.6.72</v>
          </cell>
          <cell r="B233" t="str">
            <v>Suministro e instalación Tubo clase III concreto  con ref. 110" 2.75 m( Incluye Anillo de caucho p/t)</v>
          </cell>
          <cell r="C233" t="str">
            <v>ml</v>
          </cell>
          <cell r="D233">
            <v>3465644</v>
          </cell>
        </row>
        <row r="234">
          <cell r="A234" t="str">
            <v>4.6.73</v>
          </cell>
          <cell r="B234" t="str">
            <v>Suministro e instalación Tubo clase IV concreto  con ref. 24" ( Incluye Anillo de caucho p/t)</v>
          </cell>
          <cell r="C234" t="str">
            <v>ml</v>
          </cell>
          <cell r="D234">
            <v>271661</v>
          </cell>
        </row>
        <row r="235">
          <cell r="A235" t="str">
            <v>4.6.74</v>
          </cell>
          <cell r="B235" t="str">
            <v>Suministro e instalación Tubo clase IV concreto  con ref. 27" ( Incluye Anillo de caucho p/t)</v>
          </cell>
          <cell r="C235" t="str">
            <v>ml</v>
          </cell>
          <cell r="D235">
            <v>332738</v>
          </cell>
        </row>
        <row r="236">
          <cell r="A236" t="str">
            <v>4.6.75</v>
          </cell>
          <cell r="B236" t="str">
            <v>Suministro e instalación Tubo clase IV concreto  con ref. 30" ( Incluye Anillo de caucho p/t)</v>
          </cell>
          <cell r="C236" t="str">
            <v>ml</v>
          </cell>
          <cell r="D236">
            <v>415142</v>
          </cell>
        </row>
        <row r="237">
          <cell r="A237" t="str">
            <v>4.6.76</v>
          </cell>
          <cell r="B237" t="str">
            <v>Suministro e instalación Tubo clase IV concreto  con ref. 36" ( Incluye Anillo de caucho p/t)</v>
          </cell>
          <cell r="C237" t="str">
            <v>ml</v>
          </cell>
          <cell r="D237">
            <v>521422</v>
          </cell>
        </row>
        <row r="238">
          <cell r="A238" t="str">
            <v>4.6.77</v>
          </cell>
          <cell r="B238" t="str">
            <v>Suministro e instalación Tubo clase IV concreto  con ref. 40" 1.00 m( Incluye Anillo de caucho p/t)</v>
          </cell>
          <cell r="C238" t="str">
            <v>ml</v>
          </cell>
          <cell r="D238">
            <v>643412</v>
          </cell>
        </row>
        <row r="239">
          <cell r="A239" t="str">
            <v>4.6.78</v>
          </cell>
          <cell r="B239" t="str">
            <v>Suministro e instalación Tubo clase IV concreto  con ref. 44" 1.10 m( Incluye Anillo de caucho p/t)</v>
          </cell>
          <cell r="C239" t="str">
            <v>ml</v>
          </cell>
          <cell r="D239">
            <v>724161</v>
          </cell>
        </row>
        <row r="240">
          <cell r="A240" t="str">
            <v>4.6.79</v>
          </cell>
          <cell r="B240" t="str">
            <v>Suministro e instalación Tubo clase IV concreto  con ref. 48" 1.20 m( Incluye Anillo de caucho p/t)</v>
          </cell>
          <cell r="C240" t="str">
            <v>ml</v>
          </cell>
          <cell r="D240">
            <v>877225</v>
          </cell>
        </row>
        <row r="241">
          <cell r="A241" t="str">
            <v>4.6.80</v>
          </cell>
          <cell r="B241" t="str">
            <v>Suministro e instalación Tubo clase IV concreto  con ref. 52" 1.30 m( Incluye Anillo de caucho p/t)</v>
          </cell>
          <cell r="C241" t="str">
            <v>ml</v>
          </cell>
          <cell r="D241">
            <v>993138</v>
          </cell>
        </row>
        <row r="242">
          <cell r="A242" t="str">
            <v>4.6.81</v>
          </cell>
          <cell r="B242" t="str">
            <v>Suministro e instalación Tubo clase IV concreto  con ref. 56" 1.40 m( Incluye Anillo de caucho p/t)</v>
          </cell>
          <cell r="C242" t="str">
            <v>ml</v>
          </cell>
          <cell r="D242">
            <v>1056209</v>
          </cell>
        </row>
        <row r="243">
          <cell r="A243" t="str">
            <v>4.6.82</v>
          </cell>
          <cell r="B243" t="str">
            <v>Suministro e instalación Tubo clase IV concreto  con ref. 60" 1.50 m( Incluye Anillo de caucho p/t)</v>
          </cell>
          <cell r="C243" t="str">
            <v>ml</v>
          </cell>
          <cell r="D243">
            <v>1269414</v>
          </cell>
        </row>
        <row r="244">
          <cell r="A244" t="str">
            <v>4.6.83</v>
          </cell>
          <cell r="B244" t="str">
            <v>Suministro e instalación Tubo clase IV concreto  con ref. 64" 1.60 m( Incluye Anillo de caucho p/t)</v>
          </cell>
          <cell r="C244" t="str">
            <v>ml</v>
          </cell>
          <cell r="D244">
            <v>1374933</v>
          </cell>
        </row>
        <row r="245">
          <cell r="A245" t="str">
            <v>4.6.84</v>
          </cell>
          <cell r="B245" t="str">
            <v>Suministro e instalación Tubo clase IV concreto  con ref. 68" 1.70 m( Incluye Anillo de caucho p/t)</v>
          </cell>
          <cell r="C245" t="str">
            <v>ml</v>
          </cell>
          <cell r="D245">
            <v>1503879</v>
          </cell>
        </row>
        <row r="246">
          <cell r="A246" t="str">
            <v>4.6.85</v>
          </cell>
          <cell r="B246" t="str">
            <v>Suministro e instalación Tubo clase IV concreto  con ref. 72" 1.80 m( Incluye Anillo de caucho p/t)</v>
          </cell>
          <cell r="C246" t="str">
            <v>ml</v>
          </cell>
          <cell r="D246">
            <v>1707828</v>
          </cell>
        </row>
        <row r="247">
          <cell r="A247" t="str">
            <v>4.6.86</v>
          </cell>
          <cell r="B247" t="str">
            <v>Suministro e instalación Tubo clase IV concreto  con ref. 80" 2.00 m( Incluye Anillo de caucho p/t)</v>
          </cell>
          <cell r="C247" t="str">
            <v>ml</v>
          </cell>
          <cell r="D247">
            <v>2054984</v>
          </cell>
        </row>
        <row r="248">
          <cell r="A248" t="str">
            <v>4.6.87</v>
          </cell>
          <cell r="B248" t="str">
            <v>Suministro e instalación Tubo clase IV concreto  con ref. 86" 2.15 m( Incluye Anillo de caucho p/t)</v>
          </cell>
          <cell r="C248" t="str">
            <v>ml</v>
          </cell>
          <cell r="D248">
            <v>2443874</v>
          </cell>
        </row>
        <row r="249">
          <cell r="A249" t="str">
            <v>4.6.88</v>
          </cell>
          <cell r="B249" t="str">
            <v>Suministro e instalación Tubo clase IV concreto  con ref. 92" 2.30 m( Incluye Anillo de caucho p/t)</v>
          </cell>
          <cell r="C249" t="str">
            <v>ml</v>
          </cell>
          <cell r="D249">
            <v>2652199</v>
          </cell>
        </row>
        <row r="250">
          <cell r="A250" t="str">
            <v>4.6.89</v>
          </cell>
          <cell r="B250" t="str">
            <v>Suministro e instalación Tubo clase IV concreto  con ref. 98" 2.45 m( Incluye Anillo de caucho p/t)</v>
          </cell>
          <cell r="C250" t="str">
            <v>ml</v>
          </cell>
          <cell r="D250">
            <v>3366892</v>
          </cell>
        </row>
        <row r="251">
          <cell r="A251" t="str">
            <v>4.6.90</v>
          </cell>
          <cell r="B251" t="str">
            <v>Suministro e instalación Tubo clase IV concreto  con ref. 110" 2.75 m( Incluye Anillo de caucho p/t)</v>
          </cell>
          <cell r="C251" t="str">
            <v>ml</v>
          </cell>
          <cell r="D251">
            <v>4126236</v>
          </cell>
        </row>
        <row r="252">
          <cell r="A252" t="str">
            <v>4.7</v>
          </cell>
          <cell r="B252" t="str">
            <v>Pozos de Inspección</v>
          </cell>
          <cell r="C252">
            <v>0</v>
          </cell>
          <cell r="D252">
            <v>1</v>
          </cell>
        </row>
        <row r="253">
          <cell r="A253" t="str">
            <v>4.7.1</v>
          </cell>
          <cell r="B253" t="str">
            <v>Construcción de placa fondo   pozo inspección D=1,70 m</v>
          </cell>
          <cell r="C253" t="str">
            <v>un</v>
          </cell>
          <cell r="D253">
            <v>388157</v>
          </cell>
        </row>
        <row r="254">
          <cell r="A254" t="str">
            <v>4.7.2</v>
          </cell>
          <cell r="B254" t="str">
            <v>Construcción pozo inspección D=1.70 E=0.25 tipo A. Incluye acero para escaleras, geotextil y pañete impermeabilizado de 2000 psi</v>
          </cell>
          <cell r="C254" t="str">
            <v>ml</v>
          </cell>
          <cell r="D254">
            <v>380809</v>
          </cell>
        </row>
        <row r="255">
          <cell r="A255" t="str">
            <v>4.7.3</v>
          </cell>
          <cell r="B255" t="str">
            <v>Placa Cubierta Aro y Tapa pozo inspección- Fundida en sitio pozo de inspección D= 1.70 m. En concreto de 5000 psi, incluye acero, formaleta, aro y tapa en concreto</v>
          </cell>
          <cell r="C255" t="str">
            <v>un</v>
          </cell>
          <cell r="D255">
            <v>400904</v>
          </cell>
        </row>
        <row r="256">
          <cell r="A256" t="str">
            <v>4.7.5</v>
          </cell>
          <cell r="B256" t="str">
            <v>Limpieza de pozos y sumideros (incluye cargue, transporte y disposición de sobrantes en sitio autorizado por la autoridad ambiental)</v>
          </cell>
          <cell r="C256" t="str">
            <v>un</v>
          </cell>
          <cell r="D256">
            <v>22723</v>
          </cell>
        </row>
        <row r="257">
          <cell r="A257" t="str">
            <v>4.7.6</v>
          </cell>
          <cell r="B257" t="str">
            <v>Construcción de placa fondo   pozo inspección D=1,95 m</v>
          </cell>
          <cell r="C257" t="str">
            <v>un</v>
          </cell>
          <cell r="D257">
            <v>444079</v>
          </cell>
        </row>
        <row r="258">
          <cell r="A258" t="str">
            <v>4.7.7</v>
          </cell>
          <cell r="B258" t="str">
            <v>Construcción pozo inspección D=1.95 E=0.375 tipo B. Incluye acero para escaleras, geotextil y pañete impermeabilizado de 2000 psi</v>
          </cell>
          <cell r="C258" t="str">
            <v>un</v>
          </cell>
          <cell r="D258">
            <v>509742</v>
          </cell>
        </row>
        <row r="259">
          <cell r="A259" t="str">
            <v>4.7.8</v>
          </cell>
          <cell r="B259" t="str">
            <v>Placa Cubierta Aro y Tapa pozo inspección- Fundida en sitio pozo de inspección D= 1.95 m. En concreto de 5000 psi, incluye acero, formaleta, aro y tapa en concreto</v>
          </cell>
          <cell r="C259" t="str">
            <v>un</v>
          </cell>
          <cell r="D259">
            <v>444812</v>
          </cell>
        </row>
        <row r="260">
          <cell r="A260" t="str">
            <v>4.7.9</v>
          </cell>
          <cell r="B260" t="str">
            <v>Nivelación de pozo de inspección e=0.375 m hasta rasante</v>
          </cell>
          <cell r="C260" t="str">
            <v>un</v>
          </cell>
          <cell r="D260">
            <v>131566</v>
          </cell>
        </row>
        <row r="261">
          <cell r="A261" t="str">
            <v>4.7.10</v>
          </cell>
          <cell r="B261" t="str">
            <v>Suministro e instalación de cono concéntrico para pozo Diámetro 120X60 cm</v>
          </cell>
          <cell r="C261" t="str">
            <v>un</v>
          </cell>
          <cell r="D261">
            <v>320818</v>
          </cell>
        </row>
        <row r="262">
          <cell r="A262" t="str">
            <v>4.7.11</v>
          </cell>
          <cell r="B262" t="str">
            <v>Demolición de pozos y cajas de alcantarillado</v>
          </cell>
          <cell r="C262" t="str">
            <v>m3</v>
          </cell>
          <cell r="D262">
            <v>39386</v>
          </cell>
        </row>
        <row r="263">
          <cell r="A263" t="str">
            <v>4.8</v>
          </cell>
          <cell r="B263" t="str">
            <v>Tubería en PVC</v>
          </cell>
          <cell r="C263">
            <v>0</v>
          </cell>
          <cell r="D263">
            <v>1</v>
          </cell>
        </row>
        <row r="264">
          <cell r="A264" t="str">
            <v>4.8.1</v>
          </cell>
          <cell r="B264" t="str">
            <v>Suministro e instalación de tubería en PVC 4"</v>
          </cell>
          <cell r="C264" t="str">
            <v>ml</v>
          </cell>
          <cell r="D264">
            <v>15885</v>
          </cell>
        </row>
        <row r="265">
          <cell r="A265" t="str">
            <v>4.8.2</v>
          </cell>
          <cell r="B265" t="str">
            <v>Suministro e instalación de tubería lisa 12". Diámetro interno 0.30 RIB LOC NTC 4784</v>
          </cell>
          <cell r="C265" t="str">
            <v>ml</v>
          </cell>
          <cell r="D265">
            <v>72531</v>
          </cell>
        </row>
        <row r="266">
          <cell r="A266" t="str">
            <v>4.8.3</v>
          </cell>
          <cell r="B266" t="str">
            <v>Suministro e instalación de tubería lisa 14". Diámetro interno 0.35 RIB LOC NTC 4784</v>
          </cell>
          <cell r="C266" t="str">
            <v>ml</v>
          </cell>
          <cell r="D266">
            <v>91944</v>
          </cell>
        </row>
        <row r="267">
          <cell r="A267" t="str">
            <v>4.8.4</v>
          </cell>
          <cell r="B267" t="str">
            <v>Suministro e instalación de tubería lisa 16". Diámetro interno 0.36 RIB LOC NTC 4784</v>
          </cell>
          <cell r="C267" t="str">
            <v>ml</v>
          </cell>
          <cell r="D267">
            <v>111717</v>
          </cell>
        </row>
        <row r="268">
          <cell r="A268" t="str">
            <v>4.8.5</v>
          </cell>
          <cell r="B268" t="str">
            <v>Suministro e instalación de tubería lisa 18". Diámetro interno 0.45 RIB LOC NTC 4784</v>
          </cell>
          <cell r="C268" t="str">
            <v>ml</v>
          </cell>
          <cell r="D268">
            <v>148627</v>
          </cell>
        </row>
        <row r="269">
          <cell r="A269" t="str">
            <v>4.8.6</v>
          </cell>
          <cell r="B269" t="str">
            <v>Suministro e instalación de tubería lisa 40". Diámetro interno 1 RIB STEEL NTC 4784</v>
          </cell>
          <cell r="C269" t="str">
            <v>ml</v>
          </cell>
          <cell r="D269">
            <v>813302</v>
          </cell>
        </row>
        <row r="270">
          <cell r="A270" t="str">
            <v>4.8.7</v>
          </cell>
          <cell r="B270" t="str">
            <v xml:space="preserve">Suministro e instalación de tubería PVC 1.5". </v>
          </cell>
          <cell r="C270" t="str">
            <v>ml</v>
          </cell>
          <cell r="D270">
            <v>1377</v>
          </cell>
        </row>
        <row r="271">
          <cell r="A271" t="str">
            <v>4.8.8</v>
          </cell>
          <cell r="B271" t="str">
            <v>Suministro e instalación de tubería PVC 42".</v>
          </cell>
          <cell r="C271" t="str">
            <v>ml</v>
          </cell>
          <cell r="D271">
            <v>881080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nte 12 m"/>
      <sheetName val="Puente 9 m"/>
      <sheetName val="Puente 6 m"/>
      <sheetName val="RESUMEN"/>
      <sheetName val="EST Y DIS"/>
      <sheetName val="INTERVENTORIA TOTAL"/>
      <sheetName val="AIU"/>
      <sheetName val="COSTOS DIRECTOS OBRA"/>
      <sheetName val="Puente_12_m"/>
      <sheetName val="Puente_9_m"/>
      <sheetName val="Puente_6_m"/>
      <sheetName val="EST_Y_DIS"/>
      <sheetName val="INTERVENTORIA_TOTAL"/>
      <sheetName val="COSTOS_DIRECTOS_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1">
          <cell r="I121">
            <v>0.38901636299385434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UNIDAD_MEDIDA"/>
      <sheetName val="HERRAMIENTA"/>
      <sheetName val="MATERIALES"/>
      <sheetName val="TRANSPORTE"/>
      <sheetName val="MANO_OBRA"/>
      <sheetName val="PPTO"/>
      <sheetName val="1.0"/>
      <sheetName val="2.0"/>
      <sheetName val="3.0"/>
      <sheetName val="4.0"/>
      <sheetName val="5.0"/>
      <sheetName val="6.0"/>
      <sheetName val="7.0"/>
      <sheetName val="8.0"/>
      <sheetName val="9.0"/>
      <sheetName val="10.0"/>
      <sheetName val="1_0"/>
      <sheetName val="2_0"/>
      <sheetName val="3_0"/>
      <sheetName val="4_0"/>
      <sheetName val="5_0"/>
      <sheetName val="6_0"/>
      <sheetName val="7_0"/>
      <sheetName val="8_0"/>
      <sheetName val="9_0"/>
      <sheetName val="10_0"/>
    </sheetNames>
    <sheetDataSet>
      <sheetData sheetId="0" refreshError="1">
        <row r="2">
          <cell r="D2" t="str">
            <v>ESTUDIOS Y DISEÑOS ACCESOS A BARRIOS</v>
          </cell>
        </row>
        <row r="3">
          <cell r="D3" t="str">
            <v>GRUPO 2 BOGOTA D.C.</v>
          </cell>
        </row>
        <row r="6">
          <cell r="D6">
            <v>39917</v>
          </cell>
        </row>
        <row r="7">
          <cell r="D7" t="str">
            <v>DIN S.A.</v>
          </cell>
        </row>
        <row r="8">
          <cell r="D8">
            <v>0.1</v>
          </cell>
        </row>
        <row r="9">
          <cell r="D9">
            <v>0.05</v>
          </cell>
        </row>
        <row r="10">
          <cell r="D10">
            <v>0.05</v>
          </cell>
        </row>
        <row r="11">
          <cell r="D11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Personal"/>
      <sheetName val="Equipo"/>
      <sheetName val="Transporte"/>
      <sheetName val="FP"/>
      <sheetName val="Jornal"/>
      <sheetName val="Cuadrillas"/>
      <sheetName val="Datos"/>
    </sheetNames>
    <sheetDataSet>
      <sheetData sheetId="0"/>
      <sheetData sheetId="1"/>
      <sheetData sheetId="2"/>
      <sheetData sheetId="3"/>
      <sheetData sheetId="4"/>
      <sheetData sheetId="5" refreshError="1">
        <row r="12">
          <cell r="A12" t="str">
            <v>Trabajador</v>
          </cell>
          <cell r="B12" t="str">
            <v>Salario Básico Mensual</v>
          </cell>
          <cell r="D12" t="str">
            <v>Jornal</v>
          </cell>
          <cell r="E12" t="str">
            <v>Prestaciones</v>
          </cell>
          <cell r="F12" t="str">
            <v>Días no</v>
          </cell>
          <cell r="G12" t="str">
            <v>Total</v>
          </cell>
          <cell r="H12" t="str">
            <v>Jornal Real $</v>
          </cell>
        </row>
        <row r="13">
          <cell r="B13" t="str">
            <v>S.M.</v>
          </cell>
          <cell r="C13" t="str">
            <v>$</v>
          </cell>
          <cell r="D13" t="str">
            <v>Básico</v>
          </cell>
          <cell r="E13" t="str">
            <v>Sociales</v>
          </cell>
          <cell r="F13" t="str">
            <v>habiles</v>
          </cell>
          <cell r="G13" t="str">
            <v>Prestaciones</v>
          </cell>
          <cell r="H13" t="str">
            <v>Jornal Real</v>
          </cell>
          <cell r="I13" t="str">
            <v>Jornal Real</v>
          </cell>
        </row>
        <row r="14">
          <cell r="F14">
            <v>0.19</v>
          </cell>
          <cell r="H14" t="str">
            <v>día</v>
          </cell>
          <cell r="I14" t="str">
            <v>hora</v>
          </cell>
        </row>
        <row r="15">
          <cell r="B15">
            <v>1</v>
          </cell>
          <cell r="C15">
            <v>496900</v>
          </cell>
        </row>
        <row r="16">
          <cell r="A16" t="str">
            <v>Obrero</v>
          </cell>
          <cell r="B16">
            <v>1.4</v>
          </cell>
          <cell r="C16">
            <v>695660</v>
          </cell>
          <cell r="D16">
            <v>23188.666666666668</v>
          </cell>
          <cell r="E16">
            <v>39530</v>
          </cell>
          <cell r="F16">
            <v>4406</v>
          </cell>
          <cell r="G16">
            <v>43936</v>
          </cell>
          <cell r="H16">
            <v>67124.666666666672</v>
          </cell>
          <cell r="I16">
            <v>8390.5833333333339</v>
          </cell>
        </row>
        <row r="17">
          <cell r="A17" t="str">
            <v>Ayudante</v>
          </cell>
          <cell r="B17">
            <v>1.4</v>
          </cell>
          <cell r="C17">
            <v>695660</v>
          </cell>
          <cell r="D17">
            <v>23188.666666666668</v>
          </cell>
          <cell r="E17">
            <v>39530</v>
          </cell>
          <cell r="F17">
            <v>4406</v>
          </cell>
          <cell r="G17">
            <v>43936</v>
          </cell>
          <cell r="H17">
            <v>67124.666666666672</v>
          </cell>
          <cell r="I17">
            <v>8390.5833333333339</v>
          </cell>
        </row>
        <row r="18">
          <cell r="A18" t="str">
            <v>Oficial</v>
          </cell>
          <cell r="B18">
            <v>2.62</v>
          </cell>
          <cell r="C18">
            <v>1302000</v>
          </cell>
          <cell r="D18">
            <v>43400</v>
          </cell>
          <cell r="E18">
            <v>68698</v>
          </cell>
          <cell r="F18">
            <v>8246</v>
          </cell>
          <cell r="G18">
            <v>76944</v>
          </cell>
          <cell r="H18">
            <v>120344</v>
          </cell>
          <cell r="I18">
            <v>15043</v>
          </cell>
        </row>
        <row r="19">
          <cell r="A19" t="str">
            <v>Inspector</v>
          </cell>
          <cell r="B19">
            <v>3.14</v>
          </cell>
          <cell r="C19">
            <v>1560000</v>
          </cell>
          <cell r="D19">
            <v>52000</v>
          </cell>
          <cell r="E19">
            <v>82311</v>
          </cell>
          <cell r="F19">
            <v>9880</v>
          </cell>
          <cell r="G19">
            <v>92191</v>
          </cell>
          <cell r="H19">
            <v>144191</v>
          </cell>
          <cell r="I19">
            <v>18023.875</v>
          </cell>
        </row>
        <row r="20">
          <cell r="A20" t="str">
            <v>Maestro</v>
          </cell>
          <cell r="B20">
            <v>4.1500000000000004</v>
          </cell>
          <cell r="C20">
            <v>2062000</v>
          </cell>
          <cell r="D20">
            <v>68733.333333333328</v>
          </cell>
          <cell r="E20">
            <v>108798</v>
          </cell>
          <cell r="F20">
            <v>13059</v>
          </cell>
          <cell r="G20">
            <v>121857</v>
          </cell>
          <cell r="H20">
            <v>190590.33333333331</v>
          </cell>
          <cell r="I20">
            <v>23823.791666666664</v>
          </cell>
        </row>
        <row r="21">
          <cell r="A21" t="str">
            <v>Perforador</v>
          </cell>
          <cell r="B21">
            <v>4.1500000000000004</v>
          </cell>
          <cell r="C21">
            <v>2062000</v>
          </cell>
          <cell r="D21">
            <v>68733.333333333328</v>
          </cell>
          <cell r="E21">
            <v>108798</v>
          </cell>
          <cell r="F21">
            <v>13059</v>
          </cell>
          <cell r="G21">
            <v>121857</v>
          </cell>
          <cell r="H21">
            <v>190590.33333333331</v>
          </cell>
          <cell r="I21">
            <v>23823.791666666664</v>
          </cell>
        </row>
        <row r="22">
          <cell r="A22" t="str">
            <v>Cadenero</v>
          </cell>
          <cell r="B22">
            <v>2.1800000000000002</v>
          </cell>
          <cell r="C22">
            <v>1083000</v>
          </cell>
          <cell r="D22">
            <v>36100</v>
          </cell>
          <cell r="E22">
            <v>57143</v>
          </cell>
          <cell r="F22">
            <v>6859</v>
          </cell>
          <cell r="G22">
            <v>64002</v>
          </cell>
          <cell r="H22">
            <v>100102</v>
          </cell>
          <cell r="I22">
            <v>12512.75</v>
          </cell>
        </row>
        <row r="23">
          <cell r="A23" t="str">
            <v>Topógrafo</v>
          </cell>
          <cell r="B23">
            <v>3.66</v>
          </cell>
          <cell r="C23">
            <v>1819000</v>
          </cell>
          <cell r="D23">
            <v>60633.333333333336</v>
          </cell>
          <cell r="E23">
            <v>95977</v>
          </cell>
          <cell r="F23">
            <v>11520</v>
          </cell>
          <cell r="G23">
            <v>107497</v>
          </cell>
          <cell r="H23">
            <v>168130.33333333334</v>
          </cell>
          <cell r="I23">
            <v>21016.291666666668</v>
          </cell>
        </row>
        <row r="24">
          <cell r="A24" t="str">
            <v>Machinero</v>
          </cell>
          <cell r="B24">
            <v>2.97</v>
          </cell>
          <cell r="C24">
            <v>1476000</v>
          </cell>
          <cell r="D24">
            <v>49200</v>
          </cell>
          <cell r="E24">
            <v>77879</v>
          </cell>
          <cell r="F24">
            <v>9348</v>
          </cell>
          <cell r="G24">
            <v>87227</v>
          </cell>
          <cell r="H24">
            <v>136427</v>
          </cell>
          <cell r="I24">
            <v>17053.375</v>
          </cell>
        </row>
        <row r="25">
          <cell r="A25" t="str">
            <v>Polvorero</v>
          </cell>
          <cell r="B25">
            <v>2.09</v>
          </cell>
          <cell r="C25">
            <v>1039000</v>
          </cell>
          <cell r="D25">
            <v>34633.333333333336</v>
          </cell>
          <cell r="E25">
            <v>54821</v>
          </cell>
          <cell r="F25">
            <v>6580</v>
          </cell>
          <cell r="G25">
            <v>61401</v>
          </cell>
          <cell r="H25">
            <v>96034.333333333343</v>
          </cell>
          <cell r="I25">
            <v>12004.291666666668</v>
          </cell>
        </row>
      </sheetData>
      <sheetData sheetId="6" refreshError="1">
        <row r="13">
          <cell r="C13" t="str">
            <v>Descripción</v>
          </cell>
          <cell r="D13" t="str">
            <v>Jornal</v>
          </cell>
          <cell r="E13" t="str">
            <v>Prestaciones</v>
          </cell>
          <cell r="F13" t="str">
            <v>Total</v>
          </cell>
        </row>
        <row r="15">
          <cell r="C15" t="str">
            <v>Oficial</v>
          </cell>
          <cell r="D15">
            <v>43400</v>
          </cell>
          <cell r="E15">
            <v>76944</v>
          </cell>
          <cell r="F15">
            <v>120344</v>
          </cell>
        </row>
        <row r="16">
          <cell r="C16" t="str">
            <v>Ayudante</v>
          </cell>
          <cell r="D16">
            <v>92755</v>
          </cell>
          <cell r="E16">
            <v>175744</v>
          </cell>
          <cell r="F16">
            <v>268499</v>
          </cell>
        </row>
        <row r="17">
          <cell r="C17">
            <v>1</v>
          </cell>
          <cell r="D17">
            <v>136155</v>
          </cell>
          <cell r="E17">
            <v>252688</v>
          </cell>
          <cell r="F17">
            <v>388843</v>
          </cell>
        </row>
        <row r="19">
          <cell r="C19" t="str">
            <v>Machinero</v>
          </cell>
          <cell r="D19">
            <v>49200</v>
          </cell>
          <cell r="E19">
            <v>87227</v>
          </cell>
          <cell r="F19">
            <v>136427</v>
          </cell>
        </row>
        <row r="20">
          <cell r="C20" t="str">
            <v>Polvorero</v>
          </cell>
          <cell r="D20">
            <v>34633</v>
          </cell>
          <cell r="E20">
            <v>61401</v>
          </cell>
          <cell r="F20">
            <v>96034</v>
          </cell>
        </row>
        <row r="21">
          <cell r="C21">
            <v>2</v>
          </cell>
          <cell r="D21">
            <v>83833</v>
          </cell>
          <cell r="E21">
            <v>148628</v>
          </cell>
          <cell r="F21">
            <v>232461</v>
          </cell>
        </row>
        <row r="23">
          <cell r="C23" t="str">
            <v>Oficial</v>
          </cell>
          <cell r="D23">
            <v>43400</v>
          </cell>
          <cell r="E23">
            <v>76944</v>
          </cell>
          <cell r="F23">
            <v>120344</v>
          </cell>
        </row>
        <row r="24">
          <cell r="C24" t="str">
            <v>Ayudante</v>
          </cell>
          <cell r="D24">
            <v>46377</v>
          </cell>
          <cell r="E24">
            <v>87872</v>
          </cell>
          <cell r="F24">
            <v>134249</v>
          </cell>
        </row>
        <row r="25">
          <cell r="C25">
            <v>3</v>
          </cell>
          <cell r="D25">
            <v>89777</v>
          </cell>
          <cell r="E25">
            <v>164816</v>
          </cell>
          <cell r="F25">
            <v>254593</v>
          </cell>
        </row>
        <row r="27">
          <cell r="C27" t="str">
            <v>Maestro</v>
          </cell>
          <cell r="D27">
            <v>68733</v>
          </cell>
          <cell r="E27">
            <v>121857</v>
          </cell>
          <cell r="F27">
            <v>190590</v>
          </cell>
        </row>
        <row r="28">
          <cell r="C28" t="str">
            <v>Oficial</v>
          </cell>
          <cell r="D28">
            <v>43400</v>
          </cell>
          <cell r="E28">
            <v>76944</v>
          </cell>
          <cell r="F28">
            <v>120344</v>
          </cell>
        </row>
        <row r="29">
          <cell r="C29" t="str">
            <v>Obrero</v>
          </cell>
          <cell r="D29">
            <v>139132</v>
          </cell>
          <cell r="E29">
            <v>263616</v>
          </cell>
          <cell r="F29">
            <v>402748</v>
          </cell>
        </row>
        <row r="30">
          <cell r="C30">
            <v>4</v>
          </cell>
          <cell r="D30">
            <v>251265</v>
          </cell>
          <cell r="E30">
            <v>462417</v>
          </cell>
          <cell r="F30">
            <v>713682</v>
          </cell>
        </row>
        <row r="32">
          <cell r="C32" t="str">
            <v>Perforador</v>
          </cell>
          <cell r="D32">
            <v>68733</v>
          </cell>
          <cell r="E32">
            <v>121857</v>
          </cell>
          <cell r="F32">
            <v>190590</v>
          </cell>
        </row>
        <row r="33">
          <cell r="C33" t="str">
            <v>Ayudante</v>
          </cell>
          <cell r="D33">
            <v>46377</v>
          </cell>
          <cell r="E33">
            <v>87872</v>
          </cell>
          <cell r="F33">
            <v>134249</v>
          </cell>
        </row>
        <row r="34">
          <cell r="C34">
            <v>5</v>
          </cell>
          <cell r="D34">
            <v>115110</v>
          </cell>
          <cell r="E34">
            <v>209729</v>
          </cell>
          <cell r="F34">
            <v>324839</v>
          </cell>
        </row>
        <row r="36">
          <cell r="C36" t="str">
            <v>Topógrafo</v>
          </cell>
          <cell r="D36">
            <v>60633</v>
          </cell>
          <cell r="E36">
            <v>107497</v>
          </cell>
          <cell r="F36">
            <v>168130</v>
          </cell>
        </row>
        <row r="37">
          <cell r="C37" t="str">
            <v>Cadenero</v>
          </cell>
          <cell r="D37">
            <v>72200</v>
          </cell>
          <cell r="E37">
            <v>128004</v>
          </cell>
          <cell r="F37">
            <v>200204</v>
          </cell>
        </row>
        <row r="38">
          <cell r="C38" t="str">
            <v>Ayudante</v>
          </cell>
          <cell r="D38">
            <v>69566</v>
          </cell>
          <cell r="E38">
            <v>131808</v>
          </cell>
          <cell r="F38">
            <v>201374</v>
          </cell>
        </row>
        <row r="39">
          <cell r="C39">
            <v>6</v>
          </cell>
          <cell r="D39">
            <v>202399</v>
          </cell>
          <cell r="E39">
            <v>367309</v>
          </cell>
          <cell r="F39">
            <v>569708</v>
          </cell>
        </row>
        <row r="41">
          <cell r="C41" t="str">
            <v>Inspector</v>
          </cell>
          <cell r="D41">
            <v>52000</v>
          </cell>
          <cell r="E41">
            <v>92191</v>
          </cell>
          <cell r="F41">
            <v>144191</v>
          </cell>
        </row>
        <row r="42">
          <cell r="C42" t="str">
            <v>Obrero</v>
          </cell>
          <cell r="D42">
            <v>162321</v>
          </cell>
          <cell r="E42">
            <v>307552</v>
          </cell>
          <cell r="F42">
            <v>469873</v>
          </cell>
        </row>
        <row r="43">
          <cell r="C43">
            <v>7</v>
          </cell>
          <cell r="D43">
            <v>214321</v>
          </cell>
          <cell r="E43">
            <v>399743</v>
          </cell>
          <cell r="F43">
            <v>614064</v>
          </cell>
        </row>
      </sheetData>
      <sheetData sheetId="7" refreshError="1">
        <row r="8">
          <cell r="B8">
            <v>2.8888699999999998</v>
          </cell>
        </row>
        <row r="11">
          <cell r="B11">
            <v>2.25027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  <sheetName val="CIRCUITOS_CODENSA"/>
      <sheetName val="CIRCUITOS_eec"/>
      <sheetName val="CIRCUITOS_rc"/>
      <sheetName val="CIRCUITOS_rn"/>
      <sheetName val="CIRCUITOS_ro"/>
      <sheetName val="CIRCUITOS_rs"/>
      <sheetName val="Sáb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tabSelected="1" zoomScaleNormal="100" zoomScaleSheetLayoutView="100" workbookViewId="0">
      <pane ySplit="8" topLeftCell="A9" activePane="bottomLeft" state="frozen"/>
      <selection activeCell="N114" sqref="N114"/>
      <selection pane="bottomLeft" activeCell="H21" sqref="H21"/>
    </sheetView>
  </sheetViews>
  <sheetFormatPr baseColWidth="10" defaultRowHeight="12.75"/>
  <cols>
    <col min="1" max="1" width="5.28515625" style="1" customWidth="1"/>
    <col min="2" max="2" width="9.85546875" style="1" customWidth="1"/>
    <col min="3" max="3" width="56" style="37" customWidth="1"/>
    <col min="4" max="4" width="13.85546875" style="1" bestFit="1" customWidth="1"/>
    <col min="5" max="5" width="17" style="1" customWidth="1"/>
    <col min="6" max="6" width="31.7109375" style="2" customWidth="1"/>
    <col min="7" max="7" width="7.42578125" style="1" customWidth="1"/>
    <col min="8" max="8" width="11.42578125" style="1"/>
    <col min="9" max="10" width="16.140625" style="1" bestFit="1" customWidth="1"/>
    <col min="11" max="12" width="17" style="1" bestFit="1" customWidth="1"/>
    <col min="13" max="16384" width="11.42578125" style="1"/>
  </cols>
  <sheetData>
    <row r="2" spans="3:6">
      <c r="C2" s="170" t="s">
        <v>0</v>
      </c>
    </row>
    <row r="3" spans="3:6">
      <c r="C3" s="172" t="s">
        <v>1</v>
      </c>
    </row>
    <row r="4" spans="3:6">
      <c r="C4" s="171"/>
    </row>
    <row r="5" spans="3:6">
      <c r="C5" s="173" t="s">
        <v>2</v>
      </c>
    </row>
    <row r="7" spans="3:6">
      <c r="C7" s="1"/>
    </row>
    <row r="8" spans="3:6">
      <c r="C8" s="3"/>
    </row>
    <row r="9" spans="3:6">
      <c r="C9" s="4"/>
    </row>
    <row r="10" spans="3:6" ht="16.5">
      <c r="C10" s="178" t="s">
        <v>77</v>
      </c>
    </row>
    <row r="11" spans="3:6">
      <c r="C11" s="4"/>
    </row>
    <row r="13" spans="3:6" s="5" customFormat="1" ht="31.5" customHeight="1">
      <c r="C13" s="6"/>
      <c r="E13" s="7" t="s">
        <v>3</v>
      </c>
      <c r="F13" s="8" t="s">
        <v>4</v>
      </c>
    </row>
    <row r="14" spans="3:6" ht="16.5" customHeight="1">
      <c r="C14" s="6"/>
      <c r="E14" s="9" t="s">
        <v>40</v>
      </c>
      <c r="F14" s="10">
        <f>+ROUND(SUMIF('PptoFactibilidad-ElectMec. C.D.'!$J$6:$J$76,'Ppto. Ejecutivo_T1+T2'!E14,'PptoFactibilidad-ElectMec. C.D.'!$S$6:$S$76),0)</f>
        <v>3977397000</v>
      </c>
    </row>
    <row r="15" spans="3:6" ht="16.5" customHeight="1">
      <c r="C15" s="6"/>
      <c r="E15" s="11" t="s">
        <v>7</v>
      </c>
      <c r="F15" s="12">
        <f>+ROUND(SUMIF('PptoFactibilidad-ElectMec. C.D.'!$J$6:$J$76,'Ppto. Ejecutivo_T1+T2'!E15,'PptoFactibilidad-ElectMec. C.D.'!$S$6:$S$76),0)</f>
        <v>3327806000</v>
      </c>
    </row>
    <row r="16" spans="3:6" ht="16.5" customHeight="1">
      <c r="C16" s="6"/>
      <c r="D16" s="13"/>
      <c r="E16" s="13"/>
    </row>
    <row r="17" spans="2:11" ht="24.75" customHeight="1">
      <c r="B17" s="14" t="s">
        <v>8</v>
      </c>
      <c r="C17" s="15" t="s">
        <v>9</v>
      </c>
      <c r="D17" s="16" t="s">
        <v>10</v>
      </c>
      <c r="E17" s="17"/>
      <c r="F17" s="18" t="s">
        <v>11</v>
      </c>
    </row>
    <row r="18" spans="2:11" s="24" customFormat="1" ht="16.5">
      <c r="B18" s="19" t="s">
        <v>12</v>
      </c>
      <c r="C18" s="20" t="s">
        <v>13</v>
      </c>
      <c r="D18" s="21"/>
      <c r="E18" s="22"/>
      <c r="F18" s="23">
        <f>+SUM(F14:F15)</f>
        <v>7305203000</v>
      </c>
      <c r="G18" s="1"/>
      <c r="I18" s="25"/>
      <c r="J18" s="25"/>
      <c r="K18" s="26"/>
    </row>
    <row r="19" spans="2:11" s="24" customFormat="1" ht="25.5">
      <c r="B19" s="27" t="s">
        <v>14</v>
      </c>
      <c r="C19" s="28" t="s">
        <v>15</v>
      </c>
      <c r="D19" s="29"/>
      <c r="E19" s="30">
        <f>+'[25]AIU-Componentes'!$F$16</f>
        <v>0.2778200000000699</v>
      </c>
      <c r="F19" s="31">
        <f>+ROUND($E$19*F18,0)</f>
        <v>2029531497</v>
      </c>
      <c r="G19" s="1"/>
      <c r="K19" s="32"/>
    </row>
    <row r="20" spans="2:11" s="24" customFormat="1" ht="16.5">
      <c r="B20" s="27" t="s">
        <v>16</v>
      </c>
      <c r="C20" s="33" t="s">
        <v>17</v>
      </c>
      <c r="D20" s="34"/>
      <c r="E20" s="30"/>
      <c r="F20" s="35">
        <f>+SUM(F18:F19)</f>
        <v>9334734497</v>
      </c>
      <c r="G20" s="1"/>
    </row>
    <row r="21" spans="2:11" s="24" customFormat="1" ht="25.5">
      <c r="B21" s="27" t="s">
        <v>18</v>
      </c>
      <c r="C21" s="28" t="s">
        <v>19</v>
      </c>
      <c r="D21" s="36">
        <v>0.19</v>
      </c>
      <c r="E21" s="30">
        <v>0.05</v>
      </c>
      <c r="F21" s="31">
        <f>+ROUND($E$21*$F$18*$D$21,0)</f>
        <v>69399429</v>
      </c>
      <c r="G21" s="1"/>
    </row>
    <row r="22" spans="2:11" s="24" customFormat="1" ht="31.5">
      <c r="B22" s="27">
        <v>1</v>
      </c>
      <c r="C22" s="174" t="s">
        <v>73</v>
      </c>
      <c r="D22" s="175"/>
      <c r="E22" s="176"/>
      <c r="F22" s="177">
        <f>+SUM(F20:F21)</f>
        <v>9404133926</v>
      </c>
      <c r="G22" s="1"/>
    </row>
  </sheetData>
  <pageMargins left="0.7" right="0.7" top="0.75" bottom="0.75" header="0.3" footer="0.3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'PptoFactibilidad-ElectMec. C.D.'!$J$86:$J$94</xm:f>
          </x14:formula1>
          <xm:sqref>E14:E15</xm:sqref>
        </x14:dataValidation>
        <x14:dataValidation type="list" allowBlank="1" showInputMessage="1" showErrorMessage="1">
          <x14:formula1>
            <xm:f>'E:\BACKUP JEPP\TransmiCable-S.Cristobal\Presupuesto\210509_Ppto Entrega Factibilidad C.CS\Presupuesto CAPEX CS\[210508_Ppto Factibilidad SCristobal.xlsx]PptoFactibilidad-ObraCivil C.D.'!#REF!</xm:f>
          </x14:formula1>
          <xm:sqref>D16:D17 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topLeftCell="A4" zoomScaleNormal="100" workbookViewId="0">
      <pane ySplit="1" topLeftCell="A73" activePane="bottomLeft" state="frozen"/>
      <selection activeCell="N114" sqref="N114"/>
      <selection pane="bottomLeft" activeCell="L84" sqref="L84:R84"/>
    </sheetView>
  </sheetViews>
  <sheetFormatPr baseColWidth="10" defaultColWidth="11.42578125" defaultRowHeight="15"/>
  <cols>
    <col min="1" max="1" width="0.85546875" style="131" customWidth="1"/>
    <col min="2" max="2" width="11.5703125" style="126" hidden="1" customWidth="1"/>
    <col min="3" max="3" width="5.28515625" style="126" hidden="1" customWidth="1"/>
    <col min="4" max="4" width="7" style="126" hidden="1" customWidth="1"/>
    <col min="5" max="5" width="5.28515625" style="126" hidden="1" customWidth="1"/>
    <col min="6" max="6" width="51.85546875" style="127" hidden="1" customWidth="1"/>
    <col min="7" max="7" width="32.42578125" style="126" hidden="1" customWidth="1"/>
    <col min="8" max="8" width="37.5703125" style="126" hidden="1" customWidth="1"/>
    <col min="9" max="9" width="9.42578125" style="132" bestFit="1" customWidth="1"/>
    <col min="10" max="10" width="1.7109375" style="133" customWidth="1"/>
    <col min="11" max="11" width="1.7109375" customWidth="1"/>
    <col min="12" max="12" width="2.5703125" style="107" customWidth="1"/>
    <col min="13" max="13" width="1.7109375" customWidth="1"/>
    <col min="14" max="14" width="48.28515625" style="134" customWidth="1"/>
    <col min="15" max="15" width="7.7109375" style="135" customWidth="1"/>
    <col min="16" max="16" width="9" style="136" bestFit="1" customWidth="1"/>
    <col min="17" max="19" width="14.140625" style="136" customWidth="1"/>
    <col min="20" max="22" width="19.28515625" hidden="1" customWidth="1"/>
    <col min="23" max="23" width="3.42578125" style="107" customWidth="1"/>
    <col min="24" max="25" width="18.28515625" style="107" hidden="1" customWidth="1"/>
    <col min="26" max="26" width="18.28515625" style="50" hidden="1" customWidth="1"/>
    <col min="27" max="27" width="11.42578125" customWidth="1"/>
  </cols>
  <sheetData>
    <row r="1" spans="1:26" ht="18.75">
      <c r="A1" s="38">
        <v>1</v>
      </c>
      <c r="B1" s="39"/>
      <c r="C1" s="39"/>
      <c r="D1" s="39"/>
      <c r="E1" s="39"/>
      <c r="F1" s="40"/>
      <c r="G1" s="39"/>
      <c r="H1" s="39"/>
      <c r="I1" s="41" t="s">
        <v>20</v>
      </c>
      <c r="J1" s="42"/>
      <c r="K1" s="43"/>
      <c r="L1" s="44"/>
      <c r="M1" s="45"/>
      <c r="N1" s="45"/>
      <c r="O1" s="46"/>
      <c r="P1" s="47"/>
      <c r="Q1" s="47"/>
      <c r="R1" s="47"/>
      <c r="S1" s="47"/>
      <c r="T1" s="48"/>
      <c r="U1" s="48"/>
      <c r="V1" s="48"/>
      <c r="W1" s="184"/>
      <c r="X1" s="49"/>
      <c r="Y1" s="49"/>
    </row>
    <row r="2" spans="1:26" ht="18.75">
      <c r="A2" s="38">
        <v>2</v>
      </c>
      <c r="B2" s="39"/>
      <c r="C2" s="39"/>
      <c r="D2" s="39"/>
      <c r="E2" s="39"/>
      <c r="F2" s="40"/>
      <c r="G2" s="39"/>
      <c r="H2" s="39"/>
      <c r="I2" s="41" t="s">
        <v>21</v>
      </c>
      <c r="J2" s="42"/>
      <c r="K2" s="43"/>
      <c r="L2" s="44"/>
      <c r="M2" s="45"/>
      <c r="N2" s="45"/>
      <c r="O2" s="46"/>
      <c r="P2" s="47"/>
      <c r="Q2" s="47"/>
      <c r="R2" s="47"/>
      <c r="S2" s="47"/>
      <c r="T2" s="48"/>
      <c r="U2" s="48"/>
      <c r="V2" s="48"/>
      <c r="W2" s="184"/>
      <c r="X2" s="49"/>
      <c r="Y2" s="49"/>
    </row>
    <row r="3" spans="1:26">
      <c r="A3" s="38">
        <v>3</v>
      </c>
      <c r="B3" s="51"/>
      <c r="C3" s="51"/>
      <c r="D3" s="51"/>
      <c r="E3" s="51"/>
      <c r="F3" s="52"/>
      <c r="G3" s="51"/>
      <c r="H3" s="51"/>
      <c r="I3" s="53"/>
      <c r="J3" s="54"/>
      <c r="K3" s="55"/>
      <c r="L3" s="56"/>
      <c r="M3" s="55"/>
      <c r="N3" s="57"/>
      <c r="O3" s="58"/>
      <c r="P3" s="59"/>
      <c r="Q3" s="59"/>
      <c r="R3" s="59"/>
      <c r="S3" s="59"/>
      <c r="T3" s="60"/>
      <c r="U3" s="60"/>
      <c r="V3" s="60"/>
      <c r="W3" s="61"/>
      <c r="X3" s="61"/>
      <c r="Y3" s="61"/>
    </row>
    <row r="4" spans="1:26" ht="40.5">
      <c r="A4" s="38">
        <v>4</v>
      </c>
      <c r="B4" s="62" t="s">
        <v>22</v>
      </c>
      <c r="C4" s="63" t="s">
        <v>23</v>
      </c>
      <c r="D4" s="63" t="s">
        <v>24</v>
      </c>
      <c r="E4" s="62" t="s">
        <v>8</v>
      </c>
      <c r="F4" s="64" t="s">
        <v>25</v>
      </c>
      <c r="G4" s="62" t="s">
        <v>26</v>
      </c>
      <c r="H4" s="62" t="s">
        <v>27</v>
      </c>
      <c r="I4" s="65" t="s">
        <v>28</v>
      </c>
      <c r="J4" s="66"/>
      <c r="K4" s="206" t="s">
        <v>9</v>
      </c>
      <c r="L4" s="207"/>
      <c r="M4" s="207"/>
      <c r="N4" s="208"/>
      <c r="O4" s="67" t="s">
        <v>29</v>
      </c>
      <c r="P4" s="68" t="s">
        <v>30</v>
      </c>
      <c r="Q4" s="186" t="s">
        <v>75</v>
      </c>
      <c r="R4" s="69" t="s">
        <v>76</v>
      </c>
      <c r="S4" s="186" t="s">
        <v>31</v>
      </c>
      <c r="T4" s="70" t="s">
        <v>32</v>
      </c>
      <c r="U4" s="70" t="s">
        <v>33</v>
      </c>
      <c r="V4" s="70" t="s">
        <v>34</v>
      </c>
      <c r="W4" s="71"/>
      <c r="X4" s="71" t="s">
        <v>35</v>
      </c>
      <c r="Y4" s="71" t="s">
        <v>36</v>
      </c>
      <c r="Z4" s="71" t="s">
        <v>37</v>
      </c>
    </row>
    <row r="5" spans="1:26" s="85" customFormat="1">
      <c r="A5" s="38">
        <v>5</v>
      </c>
      <c r="B5" s="72"/>
      <c r="C5" s="73"/>
      <c r="D5" s="73"/>
      <c r="E5" s="72"/>
      <c r="F5" s="74"/>
      <c r="G5" s="72"/>
      <c r="H5" s="72"/>
      <c r="I5" s="75"/>
      <c r="J5" s="76"/>
      <c r="K5" s="77"/>
      <c r="L5" s="78"/>
      <c r="M5" s="79"/>
      <c r="N5" s="80"/>
      <c r="O5" s="81"/>
      <c r="P5" s="82"/>
      <c r="Q5" s="82"/>
      <c r="R5" s="82"/>
      <c r="S5" s="82"/>
      <c r="T5" s="83"/>
      <c r="U5" s="83"/>
      <c r="V5" s="83"/>
      <c r="W5" s="71"/>
      <c r="X5" s="71"/>
      <c r="Y5" s="71"/>
      <c r="Z5" s="84"/>
    </row>
    <row r="6" spans="1:26" s="97" customFormat="1" ht="25.5">
      <c r="A6" s="86">
        <v>6</v>
      </c>
      <c r="B6" s="87">
        <f>+IF(K6="",B5,B5+1)</f>
        <v>1</v>
      </c>
      <c r="C6" s="87">
        <f t="shared" ref="C6:E6" si="0">+IF(B6=B5,IF(L6="",C5,C5+1),0)</f>
        <v>0</v>
      </c>
      <c r="D6" s="87">
        <f t="shared" si="0"/>
        <v>0</v>
      </c>
      <c r="E6" s="87">
        <f t="shared" si="0"/>
        <v>0</v>
      </c>
      <c r="F6" s="88" t="str">
        <f t="shared" ref="F6:G6" si="1">+IF(K6="",F5,K6)</f>
        <v>TRAMO PORTAL 20 DE JULIO A ESTACIÓN INTERMEDIA LA VICTORIA ALTERNATIVA 6</v>
      </c>
      <c r="G6" s="88">
        <f t="shared" si="1"/>
        <v>0</v>
      </c>
      <c r="H6" s="88">
        <f t="shared" ref="H6" si="2">+IF(G6=G5,IF(M6="",H5,M6),H7)</f>
        <v>0</v>
      </c>
      <c r="I6" s="89">
        <f>+E6+D6*1000+C6*1000000+B6*1000000000</f>
        <v>1000000000</v>
      </c>
      <c r="J6" s="90" t="s">
        <v>5</v>
      </c>
      <c r="K6" s="91" t="s">
        <v>38</v>
      </c>
      <c r="L6" s="92"/>
      <c r="M6" s="92"/>
      <c r="N6" s="93"/>
      <c r="O6" s="94"/>
      <c r="P6" s="95"/>
      <c r="Q6" s="95"/>
      <c r="R6" s="188">
        <f>+V6</f>
        <v>4174035000</v>
      </c>
      <c r="S6" s="95"/>
      <c r="T6" s="96"/>
      <c r="U6" s="96"/>
      <c r="V6" s="96">
        <f>+X6</f>
        <v>4174035000</v>
      </c>
      <c r="W6" s="182"/>
      <c r="X6" s="181">
        <f>+IF(C9&gt;C10,Q9,X7+S8)</f>
        <v>4174035000</v>
      </c>
      <c r="Y6" s="181">
        <f>+IF(D8&gt;D9,S8,Y7+S8)</f>
        <v>4174035000</v>
      </c>
      <c r="Z6" s="181">
        <f>+IF(E7&gt;E8,S7,Z7+S7)</f>
        <v>4174035000</v>
      </c>
    </row>
    <row r="7" spans="1:26" s="97" customFormat="1" ht="17.25" customHeight="1">
      <c r="A7" s="86">
        <v>7</v>
      </c>
      <c r="B7" s="87">
        <f t="shared" ref="B7" si="3">+IF(K7="",B6,B6+1)</f>
        <v>1</v>
      </c>
      <c r="C7" s="87">
        <f t="shared" ref="C7" si="4">+IF(B7=B6,IF(L7="",C6,C6+1),0)</f>
        <v>1</v>
      </c>
      <c r="D7" s="87">
        <f t="shared" ref="D7" si="5">+IF(C7=C6,IF(M7="",D6,D6+1),0)</f>
        <v>0</v>
      </c>
      <c r="E7" s="87">
        <f t="shared" ref="E7" si="6">+IF(D7=D6,IF(N7="",E6,E6+1),0)</f>
        <v>0</v>
      </c>
      <c r="F7" s="88" t="str">
        <f t="shared" ref="F7" si="7">+IF(K7="",F6,K7)</f>
        <v>TRAMO PORTAL 20 DE JULIO A ESTACIÓN INTERMEDIA LA VICTORIA ALTERNATIVA 6</v>
      </c>
      <c r="G7" s="88" t="str">
        <f t="shared" ref="G7" si="8">+IF(L7="",G6,L7)</f>
        <v>COMPONENTE ELECTROMECANICO</v>
      </c>
      <c r="H7" s="88" t="str">
        <f>+IF(G7=G6,IF(M7="",H6,M7),H9)</f>
        <v>OPEX ELECTROMECANICO</v>
      </c>
      <c r="I7" s="89">
        <f t="shared" ref="I7" si="9">+E7+D7*1000+C7*1000000+B7*1000000000</f>
        <v>1001000000</v>
      </c>
      <c r="J7" s="90" t="s">
        <v>5</v>
      </c>
      <c r="K7" s="98"/>
      <c r="L7" s="100" t="s">
        <v>39</v>
      </c>
      <c r="M7" s="199"/>
      <c r="N7" s="191"/>
      <c r="O7" s="200"/>
      <c r="P7" s="201"/>
      <c r="Q7" s="201"/>
      <c r="R7" s="201"/>
      <c r="S7" s="201"/>
      <c r="T7" s="99"/>
      <c r="U7" s="99">
        <f>+Y7</f>
        <v>4174035000</v>
      </c>
      <c r="V7" s="99"/>
      <c r="W7" s="182"/>
      <c r="X7" s="181">
        <f t="shared" ref="X7:X38" si="10">+IF(C10&gt;C11,Q10,X8+Q9)</f>
        <v>4174035000</v>
      </c>
      <c r="Y7" s="181">
        <f t="shared" ref="Y7:Y38" si="11">+IF(D9&gt;D10,Q9,Y8+Q9)</f>
        <v>4174035000</v>
      </c>
      <c r="Z7" s="181">
        <f t="shared" ref="Z7" si="12">+IF(E8&gt;E9,S8,Z8+S8)</f>
        <v>4174035000</v>
      </c>
    </row>
    <row r="8" spans="1:26" s="97" customFormat="1" ht="17.25" customHeight="1">
      <c r="A8" s="86"/>
      <c r="B8" s="87">
        <f t="shared" ref="B8:B9" si="13">+IF(K8="",B7,B7+1)</f>
        <v>1</v>
      </c>
      <c r="C8" s="87">
        <f t="shared" ref="C8:C9" si="14">+IF(B8=B7,IF(L8="",C7,C7+1),0)</f>
        <v>1</v>
      </c>
      <c r="D8" s="87">
        <f t="shared" ref="D8:D9" si="15">+IF(C8=C7,IF(M8="",D7,D7+1),0)</f>
        <v>1</v>
      </c>
      <c r="E8" s="87">
        <f t="shared" ref="E8:E9" si="16">+IF(D8=D7,IF(N8="",E7,E7+1),0)</f>
        <v>0</v>
      </c>
      <c r="F8" s="88" t="str">
        <f t="shared" ref="F8:F9" si="17">+IF(K8="",F7,K8)</f>
        <v>TRAMO PORTAL 20 DE JULIO A ESTACIÓN INTERMEDIA LA VICTORIA ALTERNATIVA 6</v>
      </c>
      <c r="G8" s="88" t="str">
        <f t="shared" ref="G8:G9" si="18">+IF(L8="",G7,L8)</f>
        <v>COMPONENTE ELECTROMECANICO</v>
      </c>
      <c r="H8" s="88" t="str">
        <f>+IF(G8=G7,IF(M8="",H7,M8),H10)</f>
        <v>OPEX ELECTROMECANICO</v>
      </c>
      <c r="I8" s="89">
        <f t="shared" ref="I8:I9" si="19">+E8+D8*1000+C8*1000000+B8*1000000000</f>
        <v>1001001000</v>
      </c>
      <c r="J8" s="90"/>
      <c r="K8" s="98"/>
      <c r="L8" s="100"/>
      <c r="M8" s="190" t="s">
        <v>74</v>
      </c>
      <c r="N8" s="191"/>
      <c r="O8" s="192"/>
      <c r="P8" s="193"/>
      <c r="Q8" s="193"/>
      <c r="R8" s="194"/>
      <c r="S8" s="193"/>
      <c r="T8" s="99">
        <f>+Z8</f>
        <v>4174035000</v>
      </c>
      <c r="U8" s="99"/>
      <c r="V8" s="99"/>
      <c r="W8" s="182"/>
      <c r="X8" s="181">
        <f t="shared" si="10"/>
        <v>2744115000</v>
      </c>
      <c r="Y8" s="181">
        <f t="shared" si="11"/>
        <v>2744115000</v>
      </c>
      <c r="Z8" s="181">
        <f t="shared" ref="Z8:Z39" si="20">+IF(E9&gt;E10,Q9,Z9+Q9)</f>
        <v>4174035000</v>
      </c>
    </row>
    <row r="9" spans="1:26" s="97" customFormat="1" ht="17.25" customHeight="1">
      <c r="A9" s="86">
        <v>8</v>
      </c>
      <c r="B9" s="87">
        <f t="shared" si="13"/>
        <v>1</v>
      </c>
      <c r="C9" s="87">
        <f t="shared" si="14"/>
        <v>1</v>
      </c>
      <c r="D9" s="87">
        <f t="shared" si="15"/>
        <v>1</v>
      </c>
      <c r="E9" s="87">
        <f t="shared" si="16"/>
        <v>1</v>
      </c>
      <c r="F9" s="88" t="str">
        <f t="shared" si="17"/>
        <v>TRAMO PORTAL 20 DE JULIO A ESTACIÓN INTERMEDIA LA VICTORIA ALTERNATIVA 6</v>
      </c>
      <c r="G9" s="88" t="str">
        <f t="shared" si="18"/>
        <v>COMPONENTE ELECTROMECANICO</v>
      </c>
      <c r="H9" s="88" t="str">
        <f t="shared" ref="H9:H72" si="21">+IF(G9=G8,IF(M9="",H8,M9),H11)</f>
        <v>OPEX ELECTROMECANICO</v>
      </c>
      <c r="I9" s="89">
        <f t="shared" si="19"/>
        <v>1001001001</v>
      </c>
      <c r="J9" s="90" t="s">
        <v>5</v>
      </c>
      <c r="K9" s="98"/>
      <c r="L9" s="100"/>
      <c r="M9" s="100"/>
      <c r="N9" s="112" t="s">
        <v>57</v>
      </c>
      <c r="O9" s="101" t="s">
        <v>72</v>
      </c>
      <c r="P9" s="102">
        <v>1</v>
      </c>
      <c r="Q9" s="103">
        <f>+Memoria!E14</f>
        <v>1429920000</v>
      </c>
      <c r="R9" s="187">
        <f>+S9</f>
        <v>1429920000</v>
      </c>
      <c r="S9" s="103">
        <f>+P9*Q9</f>
        <v>1429920000</v>
      </c>
      <c r="T9" s="99"/>
      <c r="U9" s="99"/>
      <c r="V9" s="99"/>
      <c r="W9" s="182"/>
      <c r="X9" s="181">
        <f t="shared" si="10"/>
        <v>1084012000</v>
      </c>
      <c r="Y9" s="181">
        <f t="shared" si="11"/>
        <v>1084012000</v>
      </c>
      <c r="Z9" s="181">
        <f t="shared" si="20"/>
        <v>2744115000</v>
      </c>
    </row>
    <row r="10" spans="1:26" s="107" customFormat="1" ht="17.25" customHeight="1">
      <c r="A10" s="86">
        <v>9</v>
      </c>
      <c r="B10" s="87">
        <f t="shared" ref="B10:B73" si="22">+IF(K10="",B9,B9+1)</f>
        <v>1</v>
      </c>
      <c r="C10" s="87">
        <f t="shared" ref="C10:C73" si="23">+IF(B10=B9,IF(L10="",C9,C9+1),0)</f>
        <v>1</v>
      </c>
      <c r="D10" s="87">
        <f t="shared" ref="D10:D73" si="24">+IF(C10=C9,IF(M10="",D9,D9+1),0)</f>
        <v>1</v>
      </c>
      <c r="E10" s="87">
        <f t="shared" ref="E10:E73" si="25">+IF(D10=D9,IF(N10="",E9,E9+1),0)</f>
        <v>2</v>
      </c>
      <c r="F10" s="88" t="str">
        <f t="shared" ref="F10:F73" si="26">+IF(K10="",F9,K10)</f>
        <v>TRAMO PORTAL 20 DE JULIO A ESTACIÓN INTERMEDIA LA VICTORIA ALTERNATIVA 6</v>
      </c>
      <c r="G10" s="88" t="str">
        <f t="shared" ref="G10:G73" si="27">+IF(L10="",G9,L10)</f>
        <v>COMPONENTE ELECTROMECANICO</v>
      </c>
      <c r="H10" s="88" t="str">
        <f t="shared" si="21"/>
        <v>OPEX ELECTROMECANICO</v>
      </c>
      <c r="I10" s="89">
        <f t="shared" ref="I10:I73" si="28">+E10+D10*1000+C10*1000000+B10*1000000000</f>
        <v>1001001002</v>
      </c>
      <c r="J10" s="90" t="s">
        <v>5</v>
      </c>
      <c r="K10" s="104"/>
      <c r="L10" s="105"/>
      <c r="M10" s="105"/>
      <c r="N10" s="112" t="s">
        <v>58</v>
      </c>
      <c r="O10" s="101" t="s">
        <v>72</v>
      </c>
      <c r="P10" s="102">
        <v>1</v>
      </c>
      <c r="Q10" s="103">
        <f>+Memoria!E15</f>
        <v>1660103000</v>
      </c>
      <c r="R10" s="187">
        <f t="shared" ref="R10:R11" si="29">+S10</f>
        <v>1660103000</v>
      </c>
      <c r="S10" s="103">
        <f t="shared" ref="S10:S11" si="30">+P10*Q10</f>
        <v>1660103000</v>
      </c>
      <c r="T10" s="106"/>
      <c r="U10" s="106"/>
      <c r="V10" s="106"/>
      <c r="W10" s="183"/>
      <c r="X10" s="181">
        <f t="shared" si="10"/>
        <v>0</v>
      </c>
      <c r="Y10" s="181">
        <f t="shared" si="11"/>
        <v>0</v>
      </c>
      <c r="Z10" s="181">
        <f t="shared" si="20"/>
        <v>1084012000</v>
      </c>
    </row>
    <row r="11" spans="1:26" s="107" customFormat="1" ht="17.25" customHeight="1">
      <c r="A11" s="86">
        <v>10</v>
      </c>
      <c r="B11" s="87">
        <f t="shared" si="22"/>
        <v>1</v>
      </c>
      <c r="C11" s="87">
        <f t="shared" si="23"/>
        <v>1</v>
      </c>
      <c r="D11" s="87">
        <f t="shared" si="24"/>
        <v>1</v>
      </c>
      <c r="E11" s="87">
        <f t="shared" si="25"/>
        <v>3</v>
      </c>
      <c r="F11" s="88" t="str">
        <f t="shared" si="26"/>
        <v>TRAMO PORTAL 20 DE JULIO A ESTACIÓN INTERMEDIA LA VICTORIA ALTERNATIVA 6</v>
      </c>
      <c r="G11" s="88" t="str">
        <f t="shared" si="27"/>
        <v>COMPONENTE ELECTROMECANICO</v>
      </c>
      <c r="H11" s="88" t="str">
        <f t="shared" si="21"/>
        <v>OPEX ELECTROMECANICO</v>
      </c>
      <c r="I11" s="89">
        <f t="shared" si="28"/>
        <v>1001001003</v>
      </c>
      <c r="J11" s="90" t="s">
        <v>5</v>
      </c>
      <c r="K11" s="104"/>
      <c r="L11" s="105"/>
      <c r="M11" s="100"/>
      <c r="N11" s="112" t="s">
        <v>59</v>
      </c>
      <c r="O11" s="101" t="s">
        <v>72</v>
      </c>
      <c r="P11" s="102">
        <v>1</v>
      </c>
      <c r="Q11" s="103">
        <f>+Memoria!E16</f>
        <v>1084012000</v>
      </c>
      <c r="R11" s="187">
        <f t="shared" si="29"/>
        <v>1084012000</v>
      </c>
      <c r="S11" s="103">
        <f t="shared" si="30"/>
        <v>1084012000</v>
      </c>
      <c r="T11" s="106"/>
      <c r="U11" s="106"/>
      <c r="V11" s="106"/>
      <c r="W11" s="183"/>
      <c r="X11" s="181">
        <f t="shared" si="10"/>
        <v>3977397000</v>
      </c>
      <c r="Y11" s="181">
        <f t="shared" si="11"/>
        <v>0</v>
      </c>
      <c r="Z11" s="181">
        <f t="shared" si="20"/>
        <v>0</v>
      </c>
    </row>
    <row r="12" spans="1:26" s="107" customFormat="1" ht="17.25" hidden="1" customHeight="1">
      <c r="A12" s="86"/>
      <c r="B12" s="87">
        <f t="shared" si="22"/>
        <v>1</v>
      </c>
      <c r="C12" s="87">
        <f t="shared" si="23"/>
        <v>1</v>
      </c>
      <c r="D12" s="87">
        <f t="shared" si="24"/>
        <v>1</v>
      </c>
      <c r="E12" s="87">
        <f t="shared" si="25"/>
        <v>3</v>
      </c>
      <c r="F12" s="88" t="str">
        <f t="shared" si="26"/>
        <v>TRAMO PORTAL 20 DE JULIO A ESTACIÓN INTERMEDIA LA VICTORIA ALTERNATIVA 6</v>
      </c>
      <c r="G12" s="88" t="str">
        <f t="shared" si="27"/>
        <v>COMPONENTE ELECTROMECANICO</v>
      </c>
      <c r="H12" s="88" t="str">
        <f t="shared" si="21"/>
        <v>OPEX ELECTROMECANICO</v>
      </c>
      <c r="I12" s="89">
        <f t="shared" si="28"/>
        <v>1001001003</v>
      </c>
      <c r="J12" s="90"/>
      <c r="K12" s="104"/>
      <c r="L12" s="179"/>
      <c r="M12" s="180"/>
      <c r="N12" s="112"/>
      <c r="O12" s="101"/>
      <c r="P12" s="102"/>
      <c r="Q12" s="103"/>
      <c r="R12" s="102"/>
      <c r="S12" s="103"/>
      <c r="T12" s="106"/>
      <c r="U12" s="106"/>
      <c r="V12" s="106"/>
      <c r="W12" s="183"/>
      <c r="X12" s="181">
        <f t="shared" si="10"/>
        <v>3977397000</v>
      </c>
      <c r="Y12" s="181">
        <f t="shared" si="11"/>
        <v>3977397000</v>
      </c>
      <c r="Z12" s="181">
        <f t="shared" si="20"/>
        <v>0</v>
      </c>
    </row>
    <row r="13" spans="1:26" s="107" customFormat="1" ht="17.25" hidden="1" customHeight="1">
      <c r="A13" s="86"/>
      <c r="B13" s="87">
        <f t="shared" si="22"/>
        <v>1</v>
      </c>
      <c r="C13" s="87">
        <f t="shared" si="23"/>
        <v>1</v>
      </c>
      <c r="D13" s="87">
        <f t="shared" si="24"/>
        <v>1</v>
      </c>
      <c r="E13" s="87">
        <f t="shared" si="25"/>
        <v>3</v>
      </c>
      <c r="F13" s="88" t="str">
        <f t="shared" si="26"/>
        <v>TRAMO PORTAL 20 DE JULIO A ESTACIÓN INTERMEDIA LA VICTORIA ALTERNATIVA 6</v>
      </c>
      <c r="G13" s="88" t="str">
        <f t="shared" si="27"/>
        <v>COMPONENTE ELECTROMECANICO</v>
      </c>
      <c r="H13" s="88" t="str">
        <f t="shared" si="21"/>
        <v>OPEX ELECTROMECANICO</v>
      </c>
      <c r="I13" s="89">
        <f t="shared" si="28"/>
        <v>1001001003</v>
      </c>
      <c r="J13" s="90"/>
      <c r="K13" s="104"/>
      <c r="L13" s="179"/>
      <c r="M13" s="180"/>
      <c r="N13" s="112"/>
      <c r="O13" s="101"/>
      <c r="P13" s="102"/>
      <c r="Q13" s="103"/>
      <c r="R13" s="102"/>
      <c r="S13" s="103"/>
      <c r="T13" s="106"/>
      <c r="U13" s="106"/>
      <c r="V13" s="106"/>
      <c r="W13" s="183"/>
      <c r="X13" s="181">
        <f t="shared" si="10"/>
        <v>3977397000</v>
      </c>
      <c r="Y13" s="181">
        <f t="shared" si="11"/>
        <v>3977397000</v>
      </c>
      <c r="Z13" s="181">
        <f t="shared" si="20"/>
        <v>3977397000</v>
      </c>
    </row>
    <row r="14" spans="1:26" s="107" customFormat="1" ht="17.25" customHeight="1">
      <c r="A14" s="86">
        <v>9</v>
      </c>
      <c r="B14" s="87">
        <f t="shared" si="22"/>
        <v>2</v>
      </c>
      <c r="C14" s="87">
        <f t="shared" si="23"/>
        <v>0</v>
      </c>
      <c r="D14" s="87">
        <f t="shared" si="24"/>
        <v>0</v>
      </c>
      <c r="E14" s="87">
        <f t="shared" si="25"/>
        <v>0</v>
      </c>
      <c r="F14" s="88" t="str">
        <f t="shared" si="26"/>
        <v>TRAMO PORTAL 20 DE JULIO A ESTACIÓN INTERMEDIA LA VICTORIA ALTERNATIVA 1</v>
      </c>
      <c r="G14" s="88" t="str">
        <f t="shared" si="27"/>
        <v>COMPONENTE ELECTROMECANICO</v>
      </c>
      <c r="H14" s="88" t="str">
        <f t="shared" si="21"/>
        <v>OPEX ELECTROMECANICO</v>
      </c>
      <c r="I14" s="89">
        <f t="shared" si="28"/>
        <v>2000000000</v>
      </c>
      <c r="J14" s="90" t="s">
        <v>40</v>
      </c>
      <c r="K14" s="91" t="s">
        <v>41</v>
      </c>
      <c r="L14" s="92"/>
      <c r="M14" s="92"/>
      <c r="N14" s="93"/>
      <c r="O14" s="108"/>
      <c r="P14" s="109"/>
      <c r="Q14" s="110"/>
      <c r="R14" s="188">
        <f>+V14</f>
        <v>3977397000</v>
      </c>
      <c r="S14" s="110"/>
      <c r="T14" s="189"/>
      <c r="U14" s="189"/>
      <c r="V14" s="96">
        <f>+X14</f>
        <v>3977397000</v>
      </c>
      <c r="W14" s="183"/>
      <c r="X14" s="181">
        <f t="shared" si="10"/>
        <v>3977397000</v>
      </c>
      <c r="Y14" s="181">
        <f t="shared" si="11"/>
        <v>3977397000</v>
      </c>
      <c r="Z14" s="181">
        <f t="shared" si="20"/>
        <v>3977397000</v>
      </c>
    </row>
    <row r="15" spans="1:26" s="107" customFormat="1" ht="17.25" customHeight="1">
      <c r="A15" s="86">
        <v>10</v>
      </c>
      <c r="B15" s="87">
        <f t="shared" si="22"/>
        <v>2</v>
      </c>
      <c r="C15" s="87">
        <f t="shared" si="23"/>
        <v>1</v>
      </c>
      <c r="D15" s="87">
        <f t="shared" si="24"/>
        <v>0</v>
      </c>
      <c r="E15" s="87">
        <f t="shared" si="25"/>
        <v>0</v>
      </c>
      <c r="F15" s="88" t="str">
        <f t="shared" si="26"/>
        <v>TRAMO PORTAL 20 DE JULIO A ESTACIÓN INTERMEDIA LA VICTORIA ALTERNATIVA 1</v>
      </c>
      <c r="G15" s="88" t="str">
        <f t="shared" si="27"/>
        <v>COMPONENTE ELECTROMECANICO</v>
      </c>
      <c r="H15" s="88" t="str">
        <f t="shared" si="21"/>
        <v>OPEX ELECTROMECANICO</v>
      </c>
      <c r="I15" s="89">
        <f t="shared" si="28"/>
        <v>2001000000</v>
      </c>
      <c r="J15" s="90" t="s">
        <v>40</v>
      </c>
      <c r="K15" s="98"/>
      <c r="L15" s="100" t="s">
        <v>39</v>
      </c>
      <c r="M15" s="199"/>
      <c r="N15" s="191"/>
      <c r="O15" s="101"/>
      <c r="P15" s="102"/>
      <c r="Q15" s="195"/>
      <c r="R15" s="102"/>
      <c r="S15" s="195"/>
      <c r="T15" s="106"/>
      <c r="U15" s="99">
        <f>+Y15</f>
        <v>3977397000</v>
      </c>
      <c r="V15" s="106"/>
      <c r="W15" s="183"/>
      <c r="X15" s="181">
        <f t="shared" si="10"/>
        <v>3977397000</v>
      </c>
      <c r="Y15" s="181">
        <f t="shared" si="11"/>
        <v>3977397000</v>
      </c>
      <c r="Z15" s="181">
        <f t="shared" si="20"/>
        <v>3977397000</v>
      </c>
    </row>
    <row r="16" spans="1:26" s="107" customFormat="1" ht="17.25" customHeight="1">
      <c r="A16" s="86"/>
      <c r="B16" s="87">
        <f t="shared" si="22"/>
        <v>2</v>
      </c>
      <c r="C16" s="87">
        <f t="shared" si="23"/>
        <v>1</v>
      </c>
      <c r="D16" s="87">
        <f t="shared" si="24"/>
        <v>1</v>
      </c>
      <c r="E16" s="87">
        <f t="shared" si="25"/>
        <v>0</v>
      </c>
      <c r="F16" s="88" t="str">
        <f t="shared" si="26"/>
        <v>TRAMO PORTAL 20 DE JULIO A ESTACIÓN INTERMEDIA LA VICTORIA ALTERNATIVA 1</v>
      </c>
      <c r="G16" s="88" t="str">
        <f t="shared" si="27"/>
        <v>COMPONENTE ELECTROMECANICO</v>
      </c>
      <c r="H16" s="88" t="str">
        <f t="shared" si="21"/>
        <v>OPEX ELECTROMECANICO</v>
      </c>
      <c r="I16" s="89">
        <f t="shared" si="28"/>
        <v>2001001000</v>
      </c>
      <c r="J16" s="90"/>
      <c r="K16" s="98"/>
      <c r="L16" s="100"/>
      <c r="M16" s="190" t="s">
        <v>74</v>
      </c>
      <c r="N16" s="191"/>
      <c r="O16" s="101"/>
      <c r="P16" s="102"/>
      <c r="Q16" s="195"/>
      <c r="R16" s="194"/>
      <c r="S16" s="195"/>
      <c r="T16" s="99">
        <f>+Z16</f>
        <v>3977397000</v>
      </c>
      <c r="U16" s="106"/>
      <c r="V16" s="106"/>
      <c r="W16" s="183"/>
      <c r="X16" s="181">
        <f t="shared" si="10"/>
        <v>2547477000</v>
      </c>
      <c r="Y16" s="181">
        <f t="shared" si="11"/>
        <v>2547477000</v>
      </c>
      <c r="Z16" s="181">
        <f t="shared" si="20"/>
        <v>3977397000</v>
      </c>
    </row>
    <row r="17" spans="1:26" s="97" customFormat="1" ht="17.25" customHeight="1">
      <c r="A17" s="86">
        <v>8</v>
      </c>
      <c r="B17" s="87">
        <f t="shared" si="22"/>
        <v>2</v>
      </c>
      <c r="C17" s="87">
        <f t="shared" si="23"/>
        <v>1</v>
      </c>
      <c r="D17" s="87">
        <f t="shared" si="24"/>
        <v>1</v>
      </c>
      <c r="E17" s="87">
        <f t="shared" si="25"/>
        <v>1</v>
      </c>
      <c r="F17" s="88" t="str">
        <f t="shared" si="26"/>
        <v>TRAMO PORTAL 20 DE JULIO A ESTACIÓN INTERMEDIA LA VICTORIA ALTERNATIVA 1</v>
      </c>
      <c r="G17" s="88" t="str">
        <f t="shared" si="27"/>
        <v>COMPONENTE ELECTROMECANICO</v>
      </c>
      <c r="H17" s="88" t="str">
        <f t="shared" si="21"/>
        <v>OPEX ELECTROMECANICO</v>
      </c>
      <c r="I17" s="89">
        <f t="shared" si="28"/>
        <v>2001001001</v>
      </c>
      <c r="J17" s="90" t="s">
        <v>40</v>
      </c>
      <c r="K17" s="98"/>
      <c r="L17" s="100"/>
      <c r="M17" s="100"/>
      <c r="N17" s="112" t="s">
        <v>57</v>
      </c>
      <c r="O17" s="101" t="s">
        <v>72</v>
      </c>
      <c r="P17" s="102">
        <v>1</v>
      </c>
      <c r="Q17" s="103">
        <f>+Memoria!C14</f>
        <v>1429920000</v>
      </c>
      <c r="R17" s="187">
        <f t="shared" ref="R17:R19" si="31">+S17</f>
        <v>1429920000</v>
      </c>
      <c r="S17" s="103">
        <f t="shared" ref="S17:S19" si="32">+P17*Q17</f>
        <v>1429920000</v>
      </c>
      <c r="T17" s="99"/>
      <c r="U17" s="99"/>
      <c r="V17" s="99"/>
      <c r="W17" s="182"/>
      <c r="X17" s="181">
        <f t="shared" si="10"/>
        <v>957986000</v>
      </c>
      <c r="Y17" s="181">
        <f t="shared" si="11"/>
        <v>957986000</v>
      </c>
      <c r="Z17" s="181">
        <f t="shared" si="20"/>
        <v>2547477000</v>
      </c>
    </row>
    <row r="18" spans="1:26" s="107" customFormat="1" ht="17.25" customHeight="1">
      <c r="A18" s="86">
        <v>9</v>
      </c>
      <c r="B18" s="87">
        <f t="shared" si="22"/>
        <v>2</v>
      </c>
      <c r="C18" s="87">
        <f t="shared" si="23"/>
        <v>1</v>
      </c>
      <c r="D18" s="87">
        <f t="shared" si="24"/>
        <v>1</v>
      </c>
      <c r="E18" s="87">
        <f t="shared" si="25"/>
        <v>2</v>
      </c>
      <c r="F18" s="88" t="str">
        <f t="shared" si="26"/>
        <v>TRAMO PORTAL 20 DE JULIO A ESTACIÓN INTERMEDIA LA VICTORIA ALTERNATIVA 1</v>
      </c>
      <c r="G18" s="88" t="str">
        <f t="shared" si="27"/>
        <v>COMPONENTE ELECTROMECANICO</v>
      </c>
      <c r="H18" s="88" t="str">
        <f t="shared" si="21"/>
        <v>OPEX ELECTROMECANICO</v>
      </c>
      <c r="I18" s="89">
        <f t="shared" si="28"/>
        <v>2001001002</v>
      </c>
      <c r="J18" s="90" t="s">
        <v>40</v>
      </c>
      <c r="K18" s="104"/>
      <c r="L18" s="105"/>
      <c r="M18" s="105"/>
      <c r="N18" s="112" t="s">
        <v>58</v>
      </c>
      <c r="O18" s="101" t="s">
        <v>72</v>
      </c>
      <c r="P18" s="102">
        <v>1</v>
      </c>
      <c r="Q18" s="103">
        <f>+Memoria!C15</f>
        <v>1589491000</v>
      </c>
      <c r="R18" s="187">
        <f t="shared" si="31"/>
        <v>1589491000</v>
      </c>
      <c r="S18" s="103">
        <f t="shared" si="32"/>
        <v>1589491000</v>
      </c>
      <c r="T18" s="106"/>
      <c r="U18" s="106"/>
      <c r="V18" s="106"/>
      <c r="W18" s="183"/>
      <c r="X18" s="181">
        <f t="shared" si="10"/>
        <v>0</v>
      </c>
      <c r="Y18" s="181">
        <f t="shared" si="11"/>
        <v>0</v>
      </c>
      <c r="Z18" s="181">
        <f t="shared" si="20"/>
        <v>957986000</v>
      </c>
    </row>
    <row r="19" spans="1:26" s="107" customFormat="1" ht="17.25" customHeight="1">
      <c r="A19" s="86">
        <v>10</v>
      </c>
      <c r="B19" s="87">
        <f t="shared" si="22"/>
        <v>2</v>
      </c>
      <c r="C19" s="87">
        <f t="shared" si="23"/>
        <v>1</v>
      </c>
      <c r="D19" s="87">
        <f t="shared" si="24"/>
        <v>1</v>
      </c>
      <c r="E19" s="87">
        <f t="shared" si="25"/>
        <v>3</v>
      </c>
      <c r="F19" s="88" t="str">
        <f t="shared" si="26"/>
        <v>TRAMO PORTAL 20 DE JULIO A ESTACIÓN INTERMEDIA LA VICTORIA ALTERNATIVA 1</v>
      </c>
      <c r="G19" s="88" t="str">
        <f t="shared" si="27"/>
        <v>COMPONENTE ELECTROMECANICO</v>
      </c>
      <c r="H19" s="88" t="str">
        <f t="shared" si="21"/>
        <v>OPEX ELECTROMECANICO</v>
      </c>
      <c r="I19" s="89">
        <f t="shared" si="28"/>
        <v>2001001003</v>
      </c>
      <c r="J19" s="90" t="s">
        <v>40</v>
      </c>
      <c r="K19" s="104"/>
      <c r="L19" s="105"/>
      <c r="M19" s="100"/>
      <c r="N19" s="112" t="s">
        <v>59</v>
      </c>
      <c r="O19" s="101" t="s">
        <v>72</v>
      </c>
      <c r="P19" s="102">
        <v>1</v>
      </c>
      <c r="Q19" s="103">
        <f>+Memoria!C16</f>
        <v>957986000</v>
      </c>
      <c r="R19" s="187">
        <f t="shared" si="31"/>
        <v>957986000</v>
      </c>
      <c r="S19" s="103">
        <f t="shared" si="32"/>
        <v>957986000</v>
      </c>
      <c r="T19" s="106"/>
      <c r="U19" s="106"/>
      <c r="V19" s="106"/>
      <c r="W19" s="183"/>
      <c r="X19" s="181">
        <f t="shared" si="10"/>
        <v>4167821000</v>
      </c>
      <c r="Y19" s="181">
        <f t="shared" si="11"/>
        <v>0</v>
      </c>
      <c r="Z19" s="181">
        <f t="shared" si="20"/>
        <v>0</v>
      </c>
    </row>
    <row r="20" spans="1:26" s="107" customFormat="1" ht="17.25" hidden="1" customHeight="1">
      <c r="A20" s="86"/>
      <c r="B20" s="87">
        <f t="shared" si="22"/>
        <v>2</v>
      </c>
      <c r="C20" s="87">
        <f t="shared" si="23"/>
        <v>1</v>
      </c>
      <c r="D20" s="87">
        <f t="shared" si="24"/>
        <v>1</v>
      </c>
      <c r="E20" s="87">
        <f t="shared" si="25"/>
        <v>3</v>
      </c>
      <c r="F20" s="88" t="str">
        <f t="shared" si="26"/>
        <v>TRAMO PORTAL 20 DE JULIO A ESTACIÓN INTERMEDIA LA VICTORIA ALTERNATIVA 1</v>
      </c>
      <c r="G20" s="88" t="str">
        <f t="shared" si="27"/>
        <v>COMPONENTE ELECTROMECANICO</v>
      </c>
      <c r="H20" s="88" t="str">
        <f t="shared" si="21"/>
        <v>OPEX ELECTROMECANICO</v>
      </c>
      <c r="I20" s="89">
        <f t="shared" si="28"/>
        <v>2001001003</v>
      </c>
      <c r="J20" s="90"/>
      <c r="K20" s="104"/>
      <c r="L20" s="179"/>
      <c r="M20" s="180"/>
      <c r="N20" s="112"/>
      <c r="O20" s="101"/>
      <c r="P20" s="102"/>
      <c r="Q20" s="103"/>
      <c r="R20" s="102"/>
      <c r="S20" s="103"/>
      <c r="T20" s="106"/>
      <c r="U20" s="106"/>
      <c r="V20" s="106"/>
      <c r="W20" s="183"/>
      <c r="X20" s="181">
        <f t="shared" si="10"/>
        <v>4167821000</v>
      </c>
      <c r="Y20" s="181">
        <f t="shared" si="11"/>
        <v>4167821000</v>
      </c>
      <c r="Z20" s="181">
        <f t="shared" si="20"/>
        <v>0</v>
      </c>
    </row>
    <row r="21" spans="1:26" s="107" customFormat="1" ht="17.25" hidden="1" customHeight="1">
      <c r="A21" s="86"/>
      <c r="B21" s="87">
        <f t="shared" si="22"/>
        <v>2</v>
      </c>
      <c r="C21" s="87">
        <f t="shared" si="23"/>
        <v>1</v>
      </c>
      <c r="D21" s="87">
        <f t="shared" si="24"/>
        <v>1</v>
      </c>
      <c r="E21" s="87">
        <f t="shared" si="25"/>
        <v>3</v>
      </c>
      <c r="F21" s="88" t="str">
        <f t="shared" si="26"/>
        <v>TRAMO PORTAL 20 DE JULIO A ESTACIÓN INTERMEDIA LA VICTORIA ALTERNATIVA 1</v>
      </c>
      <c r="G21" s="88" t="str">
        <f t="shared" si="27"/>
        <v>COMPONENTE ELECTROMECANICO</v>
      </c>
      <c r="H21" s="88" t="str">
        <f t="shared" si="21"/>
        <v>OPEX ELECTROMECANICO</v>
      </c>
      <c r="I21" s="89">
        <f t="shared" si="28"/>
        <v>2001001003</v>
      </c>
      <c r="J21" s="90"/>
      <c r="K21" s="104"/>
      <c r="L21" s="179"/>
      <c r="M21" s="180"/>
      <c r="N21" s="112"/>
      <c r="O21" s="101"/>
      <c r="P21" s="102"/>
      <c r="Q21" s="103"/>
      <c r="R21" s="102"/>
      <c r="S21" s="103"/>
      <c r="T21" s="106"/>
      <c r="U21" s="106"/>
      <c r="V21" s="106"/>
      <c r="W21" s="183"/>
      <c r="X21" s="181">
        <f t="shared" si="10"/>
        <v>4167821000</v>
      </c>
      <c r="Y21" s="181">
        <f t="shared" si="11"/>
        <v>4167821000</v>
      </c>
      <c r="Z21" s="181">
        <f t="shared" si="20"/>
        <v>4167821000</v>
      </c>
    </row>
    <row r="22" spans="1:26" s="107" customFormat="1" ht="16.5" customHeight="1">
      <c r="A22" s="86">
        <v>18</v>
      </c>
      <c r="B22" s="87">
        <f t="shared" si="22"/>
        <v>3</v>
      </c>
      <c r="C22" s="87">
        <f t="shared" si="23"/>
        <v>0</v>
      </c>
      <c r="D22" s="87">
        <f t="shared" si="24"/>
        <v>0</v>
      </c>
      <c r="E22" s="87">
        <f t="shared" si="25"/>
        <v>0</v>
      </c>
      <c r="F22" s="88" t="str">
        <f t="shared" si="26"/>
        <v>TRAMO PORTAL 20 DE JULIO A ESTACIÓN INTERMEDIA LA VICTORIA ALTERNATIVA 4</v>
      </c>
      <c r="G22" s="88" t="str">
        <f t="shared" si="27"/>
        <v>COMPONENTE ELECTROMECANICO</v>
      </c>
      <c r="H22" s="88" t="str">
        <f t="shared" si="21"/>
        <v>OPEX ELECTROMECANICO</v>
      </c>
      <c r="I22" s="89">
        <f t="shared" si="28"/>
        <v>3000000000</v>
      </c>
      <c r="J22" s="90" t="s">
        <v>6</v>
      </c>
      <c r="K22" s="91" t="s">
        <v>42</v>
      </c>
      <c r="L22" s="92"/>
      <c r="M22" s="92"/>
      <c r="N22" s="93"/>
      <c r="O22" s="93"/>
      <c r="P22" s="111"/>
      <c r="Q22" s="110"/>
      <c r="R22" s="188">
        <f>+V22</f>
        <v>4167821000</v>
      </c>
      <c r="S22" s="110"/>
      <c r="T22" s="189"/>
      <c r="U22" s="189"/>
      <c r="V22" s="96">
        <f>+X22</f>
        <v>4167821000</v>
      </c>
      <c r="W22" s="183"/>
      <c r="X22" s="181">
        <f t="shared" si="10"/>
        <v>4167821000</v>
      </c>
      <c r="Y22" s="181">
        <f t="shared" si="11"/>
        <v>4167821000</v>
      </c>
      <c r="Z22" s="181">
        <f t="shared" si="20"/>
        <v>4167821000</v>
      </c>
    </row>
    <row r="23" spans="1:26" s="107" customFormat="1" ht="16.5" customHeight="1">
      <c r="A23" s="86"/>
      <c r="B23" s="87">
        <f t="shared" si="22"/>
        <v>3</v>
      </c>
      <c r="C23" s="87">
        <f t="shared" si="23"/>
        <v>1</v>
      </c>
      <c r="D23" s="87">
        <f t="shared" si="24"/>
        <v>0</v>
      </c>
      <c r="E23" s="87">
        <f t="shared" si="25"/>
        <v>0</v>
      </c>
      <c r="F23" s="88" t="str">
        <f t="shared" si="26"/>
        <v>TRAMO PORTAL 20 DE JULIO A ESTACIÓN INTERMEDIA LA VICTORIA ALTERNATIVA 4</v>
      </c>
      <c r="G23" s="88" t="str">
        <f t="shared" si="27"/>
        <v>COMPONENTE ELECTROMECANICO</v>
      </c>
      <c r="H23" s="88" t="str">
        <f t="shared" si="21"/>
        <v>OPEX ELECTROMECANICO</v>
      </c>
      <c r="I23" s="89">
        <f t="shared" si="28"/>
        <v>3001000000</v>
      </c>
      <c r="J23" s="90"/>
      <c r="K23" s="205"/>
      <c r="L23" s="100" t="s">
        <v>39</v>
      </c>
      <c r="M23" s="202"/>
      <c r="N23" s="191"/>
      <c r="O23" s="191"/>
      <c r="P23" s="196"/>
      <c r="Q23" s="195"/>
      <c r="R23" s="196"/>
      <c r="S23" s="195"/>
      <c r="T23" s="106"/>
      <c r="U23" s="99">
        <f>+Y23</f>
        <v>4167821000</v>
      </c>
      <c r="V23" s="106"/>
      <c r="W23" s="183"/>
      <c r="X23" s="181">
        <f t="shared" si="10"/>
        <v>4167821000</v>
      </c>
      <c r="Y23" s="181">
        <f t="shared" si="11"/>
        <v>4167821000</v>
      </c>
      <c r="Z23" s="181">
        <f t="shared" si="20"/>
        <v>4167821000</v>
      </c>
    </row>
    <row r="24" spans="1:26" s="107" customFormat="1" ht="17.25" customHeight="1">
      <c r="A24" s="86">
        <v>19</v>
      </c>
      <c r="B24" s="87">
        <f t="shared" si="22"/>
        <v>3</v>
      </c>
      <c r="C24" s="87">
        <f t="shared" si="23"/>
        <v>1</v>
      </c>
      <c r="D24" s="87">
        <f t="shared" si="24"/>
        <v>1</v>
      </c>
      <c r="E24" s="87">
        <f t="shared" si="25"/>
        <v>0</v>
      </c>
      <c r="F24" s="88" t="str">
        <f t="shared" si="26"/>
        <v>TRAMO PORTAL 20 DE JULIO A ESTACIÓN INTERMEDIA LA VICTORIA ALTERNATIVA 4</v>
      </c>
      <c r="G24" s="88" t="str">
        <f t="shared" si="27"/>
        <v>COMPONENTE ELECTROMECANICO</v>
      </c>
      <c r="H24" s="88" t="str">
        <f t="shared" si="21"/>
        <v>OPEX ELECTROMECANICO</v>
      </c>
      <c r="I24" s="89">
        <f t="shared" si="28"/>
        <v>3001001000</v>
      </c>
      <c r="J24" s="90" t="s">
        <v>6</v>
      </c>
      <c r="K24" s="98"/>
      <c r="L24" s="100"/>
      <c r="M24" s="190" t="s">
        <v>74</v>
      </c>
      <c r="N24" s="191"/>
      <c r="O24" s="191"/>
      <c r="P24" s="196"/>
      <c r="Q24" s="195"/>
      <c r="R24" s="194"/>
      <c r="S24" s="195"/>
      <c r="T24" s="99">
        <f>+Z24</f>
        <v>4167821000</v>
      </c>
      <c r="U24" s="106"/>
      <c r="V24" s="106"/>
      <c r="W24" s="183"/>
      <c r="X24" s="181">
        <f t="shared" si="10"/>
        <v>2737901000</v>
      </c>
      <c r="Y24" s="181">
        <f t="shared" si="11"/>
        <v>2737901000</v>
      </c>
      <c r="Z24" s="181">
        <f t="shared" si="20"/>
        <v>4167821000</v>
      </c>
    </row>
    <row r="25" spans="1:26" s="97" customFormat="1" ht="17.25" customHeight="1">
      <c r="A25" s="86">
        <v>8</v>
      </c>
      <c r="B25" s="87">
        <f t="shared" si="22"/>
        <v>3</v>
      </c>
      <c r="C25" s="87">
        <f t="shared" si="23"/>
        <v>1</v>
      </c>
      <c r="D25" s="87">
        <f t="shared" si="24"/>
        <v>1</v>
      </c>
      <c r="E25" s="87">
        <f t="shared" si="25"/>
        <v>1</v>
      </c>
      <c r="F25" s="88" t="str">
        <f t="shared" si="26"/>
        <v>TRAMO PORTAL 20 DE JULIO A ESTACIÓN INTERMEDIA LA VICTORIA ALTERNATIVA 4</v>
      </c>
      <c r="G25" s="88" t="str">
        <f t="shared" si="27"/>
        <v>COMPONENTE ELECTROMECANICO</v>
      </c>
      <c r="H25" s="88" t="str">
        <f t="shared" si="21"/>
        <v>OPEX ELECTROMECANICO</v>
      </c>
      <c r="I25" s="89">
        <f t="shared" si="28"/>
        <v>3001001001</v>
      </c>
      <c r="J25" s="90" t="s">
        <v>6</v>
      </c>
      <c r="K25" s="98"/>
      <c r="L25" s="100"/>
      <c r="M25" s="100"/>
      <c r="N25" s="112" t="s">
        <v>57</v>
      </c>
      <c r="O25" s="101" t="s">
        <v>72</v>
      </c>
      <c r="P25" s="102">
        <v>1</v>
      </c>
      <c r="Q25" s="103">
        <f>+Memoria!D14</f>
        <v>1429920000</v>
      </c>
      <c r="R25" s="187">
        <f t="shared" ref="R25:R27" si="33">+S25</f>
        <v>1429920000</v>
      </c>
      <c r="S25" s="103">
        <f t="shared" ref="S25:S27" si="34">+P25*Q25</f>
        <v>1429920000</v>
      </c>
      <c r="T25" s="99"/>
      <c r="U25" s="99"/>
      <c r="V25" s="99"/>
      <c r="W25" s="182"/>
      <c r="X25" s="181">
        <f t="shared" si="10"/>
        <v>1099173000</v>
      </c>
      <c r="Y25" s="181">
        <f t="shared" si="11"/>
        <v>1099173000</v>
      </c>
      <c r="Z25" s="181">
        <f t="shared" si="20"/>
        <v>2737901000</v>
      </c>
    </row>
    <row r="26" spans="1:26" s="107" customFormat="1" ht="17.25" customHeight="1">
      <c r="A26" s="86">
        <v>9</v>
      </c>
      <c r="B26" s="87">
        <f t="shared" si="22"/>
        <v>3</v>
      </c>
      <c r="C26" s="87">
        <f t="shared" si="23"/>
        <v>1</v>
      </c>
      <c r="D26" s="87">
        <f t="shared" si="24"/>
        <v>1</v>
      </c>
      <c r="E26" s="87">
        <f t="shared" si="25"/>
        <v>2</v>
      </c>
      <c r="F26" s="88" t="str">
        <f t="shared" si="26"/>
        <v>TRAMO PORTAL 20 DE JULIO A ESTACIÓN INTERMEDIA LA VICTORIA ALTERNATIVA 4</v>
      </c>
      <c r="G26" s="88" t="str">
        <f t="shared" si="27"/>
        <v>COMPONENTE ELECTROMECANICO</v>
      </c>
      <c r="H26" s="88" t="str">
        <f t="shared" si="21"/>
        <v>OPEX ELECTROMECANICO</v>
      </c>
      <c r="I26" s="89">
        <f t="shared" si="28"/>
        <v>3001001002</v>
      </c>
      <c r="J26" s="90" t="s">
        <v>6</v>
      </c>
      <c r="K26" s="104"/>
      <c r="L26" s="105"/>
      <c r="M26" s="105"/>
      <c r="N26" s="112" t="s">
        <v>58</v>
      </c>
      <c r="O26" s="101" t="s">
        <v>72</v>
      </c>
      <c r="P26" s="102">
        <v>1</v>
      </c>
      <c r="Q26" s="103">
        <f>+Memoria!D15</f>
        <v>1638728000</v>
      </c>
      <c r="R26" s="187">
        <f t="shared" si="33"/>
        <v>1638728000</v>
      </c>
      <c r="S26" s="103">
        <f t="shared" si="34"/>
        <v>1638728000</v>
      </c>
      <c r="T26" s="106"/>
      <c r="U26" s="106"/>
      <c r="V26" s="106"/>
      <c r="W26" s="183"/>
      <c r="X26" s="181">
        <f t="shared" si="10"/>
        <v>0</v>
      </c>
      <c r="Y26" s="181">
        <f t="shared" si="11"/>
        <v>0</v>
      </c>
      <c r="Z26" s="181">
        <f t="shared" si="20"/>
        <v>1099173000</v>
      </c>
    </row>
    <row r="27" spans="1:26" s="107" customFormat="1" ht="17.25" customHeight="1">
      <c r="A27" s="86">
        <v>10</v>
      </c>
      <c r="B27" s="87">
        <f t="shared" si="22"/>
        <v>3</v>
      </c>
      <c r="C27" s="87">
        <f t="shared" si="23"/>
        <v>1</v>
      </c>
      <c r="D27" s="87">
        <f t="shared" si="24"/>
        <v>1</v>
      </c>
      <c r="E27" s="87">
        <f t="shared" si="25"/>
        <v>3</v>
      </c>
      <c r="F27" s="88" t="str">
        <f t="shared" si="26"/>
        <v>TRAMO PORTAL 20 DE JULIO A ESTACIÓN INTERMEDIA LA VICTORIA ALTERNATIVA 4</v>
      </c>
      <c r="G27" s="88" t="str">
        <f t="shared" si="27"/>
        <v>COMPONENTE ELECTROMECANICO</v>
      </c>
      <c r="H27" s="88" t="str">
        <f t="shared" si="21"/>
        <v>OPEX ELECTROMECANICO</v>
      </c>
      <c r="I27" s="89">
        <f t="shared" si="28"/>
        <v>3001001003</v>
      </c>
      <c r="J27" s="90" t="s">
        <v>6</v>
      </c>
      <c r="K27" s="104"/>
      <c r="L27" s="105"/>
      <c r="M27" s="100"/>
      <c r="N27" s="112" t="s">
        <v>59</v>
      </c>
      <c r="O27" s="101" t="s">
        <v>72</v>
      </c>
      <c r="P27" s="102">
        <v>1</v>
      </c>
      <c r="Q27" s="103">
        <f>+Memoria!D16</f>
        <v>1099173000</v>
      </c>
      <c r="R27" s="187">
        <f t="shared" si="33"/>
        <v>1099173000</v>
      </c>
      <c r="S27" s="103">
        <f t="shared" si="34"/>
        <v>1099173000</v>
      </c>
      <c r="T27" s="106"/>
      <c r="U27" s="106"/>
      <c r="V27" s="106"/>
      <c r="W27" s="183"/>
      <c r="X27" s="181">
        <f t="shared" si="10"/>
        <v>3503637000</v>
      </c>
      <c r="Y27" s="181">
        <f t="shared" si="11"/>
        <v>0</v>
      </c>
      <c r="Z27" s="181">
        <f t="shared" si="20"/>
        <v>0</v>
      </c>
    </row>
    <row r="28" spans="1:26" s="107" customFormat="1" ht="17.25" hidden="1" customHeight="1">
      <c r="A28" s="86"/>
      <c r="B28" s="87">
        <f t="shared" si="22"/>
        <v>3</v>
      </c>
      <c r="C28" s="87">
        <f t="shared" si="23"/>
        <v>1</v>
      </c>
      <c r="D28" s="87">
        <f t="shared" si="24"/>
        <v>1</v>
      </c>
      <c r="E28" s="87">
        <f t="shared" si="25"/>
        <v>3</v>
      </c>
      <c r="F28" s="88" t="str">
        <f t="shared" si="26"/>
        <v>TRAMO PORTAL 20 DE JULIO A ESTACIÓN INTERMEDIA LA VICTORIA ALTERNATIVA 4</v>
      </c>
      <c r="G28" s="88" t="str">
        <f t="shared" si="27"/>
        <v>COMPONENTE ELECTROMECANICO</v>
      </c>
      <c r="H28" s="88" t="str">
        <f t="shared" si="21"/>
        <v>OPEX ELECTROMECANICO</v>
      </c>
      <c r="I28" s="89">
        <f t="shared" si="28"/>
        <v>3001001003</v>
      </c>
      <c r="J28" s="90"/>
      <c r="K28" s="104"/>
      <c r="L28" s="179"/>
      <c r="M28" s="180"/>
      <c r="N28" s="112"/>
      <c r="O28" s="101"/>
      <c r="P28" s="102"/>
      <c r="Q28" s="103"/>
      <c r="R28" s="102"/>
      <c r="S28" s="103"/>
      <c r="T28" s="106"/>
      <c r="U28" s="106"/>
      <c r="V28" s="106"/>
      <c r="W28" s="183"/>
      <c r="X28" s="181">
        <f t="shared" si="10"/>
        <v>3503637000</v>
      </c>
      <c r="Y28" s="181">
        <f t="shared" si="11"/>
        <v>3503637000</v>
      </c>
      <c r="Z28" s="181">
        <f t="shared" si="20"/>
        <v>0</v>
      </c>
    </row>
    <row r="29" spans="1:26" s="107" customFormat="1" ht="17.25" hidden="1" customHeight="1">
      <c r="A29" s="86"/>
      <c r="B29" s="87">
        <f t="shared" si="22"/>
        <v>3</v>
      </c>
      <c r="C29" s="87">
        <f t="shared" si="23"/>
        <v>1</v>
      </c>
      <c r="D29" s="87">
        <f t="shared" si="24"/>
        <v>1</v>
      </c>
      <c r="E29" s="87">
        <f t="shared" si="25"/>
        <v>3</v>
      </c>
      <c r="F29" s="88" t="str">
        <f t="shared" si="26"/>
        <v>TRAMO PORTAL 20 DE JULIO A ESTACIÓN INTERMEDIA LA VICTORIA ALTERNATIVA 4</v>
      </c>
      <c r="G29" s="88" t="str">
        <f t="shared" si="27"/>
        <v>COMPONENTE ELECTROMECANICO</v>
      </c>
      <c r="H29" s="88" t="str">
        <f t="shared" si="21"/>
        <v>OPEX ELECTROMECANICO</v>
      </c>
      <c r="I29" s="89">
        <f t="shared" si="28"/>
        <v>3001001003</v>
      </c>
      <c r="J29" s="90"/>
      <c r="K29" s="104"/>
      <c r="L29" s="179"/>
      <c r="M29" s="180"/>
      <c r="N29" s="112"/>
      <c r="O29" s="101"/>
      <c r="P29" s="102"/>
      <c r="Q29" s="103"/>
      <c r="R29" s="102"/>
      <c r="S29" s="103"/>
      <c r="T29" s="106"/>
      <c r="U29" s="106"/>
      <c r="V29" s="106"/>
      <c r="W29" s="183"/>
      <c r="X29" s="181">
        <f t="shared" si="10"/>
        <v>3503637000</v>
      </c>
      <c r="Y29" s="181">
        <f t="shared" si="11"/>
        <v>3503637000</v>
      </c>
      <c r="Z29" s="181">
        <f t="shared" si="20"/>
        <v>3503637000</v>
      </c>
    </row>
    <row r="30" spans="1:26" s="107" customFormat="1" ht="17.25" customHeight="1">
      <c r="A30" s="86">
        <v>21</v>
      </c>
      <c r="B30" s="87">
        <f t="shared" si="22"/>
        <v>4</v>
      </c>
      <c r="C30" s="87">
        <f t="shared" si="23"/>
        <v>0</v>
      </c>
      <c r="D30" s="87">
        <f t="shared" si="24"/>
        <v>0</v>
      </c>
      <c r="E30" s="87">
        <f t="shared" si="25"/>
        <v>0</v>
      </c>
      <c r="F30" s="88" t="str">
        <f t="shared" si="26"/>
        <v>TRAMO ESTACIÓN INTERMEDIA LA VICTORIA A ESTACION DE RETORNO ALTAMIRA ALTERNATIVA 2</v>
      </c>
      <c r="G30" s="88" t="str">
        <f t="shared" si="27"/>
        <v>COMPONENTE ELECTROMECANICO</v>
      </c>
      <c r="H30" s="88" t="str">
        <f t="shared" si="21"/>
        <v>OPEX ELECTROMECANICO</v>
      </c>
      <c r="I30" s="89">
        <f t="shared" si="28"/>
        <v>4000000000</v>
      </c>
      <c r="J30" s="90" t="s">
        <v>43</v>
      </c>
      <c r="K30" s="91" t="s">
        <v>44</v>
      </c>
      <c r="L30" s="92"/>
      <c r="M30" s="92"/>
      <c r="N30" s="93"/>
      <c r="O30" s="113"/>
      <c r="P30" s="114"/>
      <c r="Q30" s="110"/>
      <c r="R30" s="188">
        <f>+V30</f>
        <v>3503637000</v>
      </c>
      <c r="S30" s="110"/>
      <c r="T30" s="189"/>
      <c r="U30" s="189"/>
      <c r="V30" s="96">
        <f>+X30</f>
        <v>3503637000</v>
      </c>
      <c r="W30" s="183"/>
      <c r="X30" s="181">
        <f t="shared" si="10"/>
        <v>3503637000</v>
      </c>
      <c r="Y30" s="181">
        <f t="shared" si="11"/>
        <v>3503637000</v>
      </c>
      <c r="Z30" s="181">
        <f t="shared" si="20"/>
        <v>3503637000</v>
      </c>
    </row>
    <row r="31" spans="1:26" s="107" customFormat="1" ht="17.25" customHeight="1">
      <c r="A31" s="86">
        <v>22</v>
      </c>
      <c r="B31" s="87">
        <f t="shared" si="22"/>
        <v>4</v>
      </c>
      <c r="C31" s="87">
        <f t="shared" si="23"/>
        <v>1</v>
      </c>
      <c r="D31" s="87">
        <f t="shared" si="24"/>
        <v>0</v>
      </c>
      <c r="E31" s="87">
        <f t="shared" si="25"/>
        <v>0</v>
      </c>
      <c r="F31" s="88" t="str">
        <f t="shared" si="26"/>
        <v>TRAMO ESTACIÓN INTERMEDIA LA VICTORIA A ESTACION DE RETORNO ALTAMIRA ALTERNATIVA 2</v>
      </c>
      <c r="G31" s="88" t="str">
        <f t="shared" si="27"/>
        <v>COMPONENTE ELECTROMECANICO</v>
      </c>
      <c r="H31" s="88" t="str">
        <f t="shared" si="21"/>
        <v>OPEX ELECTROMECANICO</v>
      </c>
      <c r="I31" s="89">
        <f t="shared" si="28"/>
        <v>4001000000</v>
      </c>
      <c r="J31" s="90" t="s">
        <v>43</v>
      </c>
      <c r="K31" s="98"/>
      <c r="L31" s="100" t="s">
        <v>39</v>
      </c>
      <c r="M31" s="199"/>
      <c r="N31" s="191"/>
      <c r="O31" s="203"/>
      <c r="P31" s="204"/>
      <c r="Q31" s="195"/>
      <c r="R31" s="204"/>
      <c r="S31" s="195"/>
      <c r="T31" s="106"/>
      <c r="U31" s="99">
        <f>+Y31</f>
        <v>3503637000</v>
      </c>
      <c r="V31" s="106"/>
      <c r="W31" s="183"/>
      <c r="X31" s="181">
        <f t="shared" si="10"/>
        <v>3503637000</v>
      </c>
      <c r="Y31" s="181">
        <f t="shared" si="11"/>
        <v>3503637000</v>
      </c>
      <c r="Z31" s="181">
        <f t="shared" si="20"/>
        <v>3503637000</v>
      </c>
    </row>
    <row r="32" spans="1:26" s="107" customFormat="1" ht="17.25" customHeight="1">
      <c r="A32" s="86"/>
      <c r="B32" s="87">
        <f t="shared" si="22"/>
        <v>4</v>
      </c>
      <c r="C32" s="87">
        <f t="shared" si="23"/>
        <v>1</v>
      </c>
      <c r="D32" s="87">
        <f t="shared" si="24"/>
        <v>1</v>
      </c>
      <c r="E32" s="87">
        <f t="shared" si="25"/>
        <v>0</v>
      </c>
      <c r="F32" s="88" t="str">
        <f t="shared" si="26"/>
        <v>TRAMO ESTACIÓN INTERMEDIA LA VICTORIA A ESTACION DE RETORNO ALTAMIRA ALTERNATIVA 2</v>
      </c>
      <c r="G32" s="88" t="str">
        <f t="shared" si="27"/>
        <v>COMPONENTE ELECTROMECANICO</v>
      </c>
      <c r="H32" s="88" t="str">
        <f t="shared" si="21"/>
        <v>OPEX ELECTROMECANICO</v>
      </c>
      <c r="I32" s="89">
        <f t="shared" si="28"/>
        <v>4001001000</v>
      </c>
      <c r="J32" s="90"/>
      <c r="K32" s="98"/>
      <c r="L32" s="100"/>
      <c r="M32" s="190" t="s">
        <v>74</v>
      </c>
      <c r="N32" s="191"/>
      <c r="O32" s="197"/>
      <c r="P32" s="198"/>
      <c r="Q32" s="195"/>
      <c r="R32" s="194"/>
      <c r="S32" s="195"/>
      <c r="T32" s="99">
        <f>+Z32</f>
        <v>3503637000</v>
      </c>
      <c r="U32" s="106"/>
      <c r="V32" s="106"/>
      <c r="W32" s="183"/>
      <c r="X32" s="181">
        <f t="shared" si="10"/>
        <v>2073717000</v>
      </c>
      <c r="Y32" s="181">
        <f t="shared" si="11"/>
        <v>2073717000</v>
      </c>
      <c r="Z32" s="181">
        <f t="shared" si="20"/>
        <v>3503637000</v>
      </c>
    </row>
    <row r="33" spans="1:26" s="97" customFormat="1" ht="17.25" customHeight="1">
      <c r="A33" s="86">
        <v>8</v>
      </c>
      <c r="B33" s="87">
        <f t="shared" si="22"/>
        <v>4</v>
      </c>
      <c r="C33" s="87">
        <f t="shared" si="23"/>
        <v>1</v>
      </c>
      <c r="D33" s="87">
        <f t="shared" si="24"/>
        <v>1</v>
      </c>
      <c r="E33" s="87">
        <f t="shared" si="25"/>
        <v>1</v>
      </c>
      <c r="F33" s="88" t="str">
        <f t="shared" si="26"/>
        <v>TRAMO ESTACIÓN INTERMEDIA LA VICTORIA A ESTACION DE RETORNO ALTAMIRA ALTERNATIVA 2</v>
      </c>
      <c r="G33" s="88" t="str">
        <f t="shared" si="27"/>
        <v>COMPONENTE ELECTROMECANICO</v>
      </c>
      <c r="H33" s="88" t="str">
        <f t="shared" si="21"/>
        <v>OPEX ELECTROMECANICO</v>
      </c>
      <c r="I33" s="89">
        <f t="shared" si="28"/>
        <v>4001001001</v>
      </c>
      <c r="J33" s="90" t="s">
        <v>43</v>
      </c>
      <c r="K33" s="98"/>
      <c r="L33" s="100"/>
      <c r="M33" s="100"/>
      <c r="N33" s="112" t="s">
        <v>57</v>
      </c>
      <c r="O33" s="101" t="s">
        <v>72</v>
      </c>
      <c r="P33" s="102">
        <v>1</v>
      </c>
      <c r="Q33" s="103">
        <f>+Memoria!C22</f>
        <v>1429920000</v>
      </c>
      <c r="R33" s="187">
        <f t="shared" ref="R33:R35" si="35">+S33</f>
        <v>1429920000</v>
      </c>
      <c r="S33" s="103">
        <f t="shared" ref="S33:S35" si="36">+P33*Q33</f>
        <v>1429920000</v>
      </c>
      <c r="T33" s="99"/>
      <c r="U33" s="99"/>
      <c r="V33" s="99"/>
      <c r="W33" s="182"/>
      <c r="X33" s="181">
        <f t="shared" si="10"/>
        <v>672770000</v>
      </c>
      <c r="Y33" s="181">
        <f t="shared" si="11"/>
        <v>672770000</v>
      </c>
      <c r="Z33" s="181">
        <f t="shared" si="20"/>
        <v>2073717000</v>
      </c>
    </row>
    <row r="34" spans="1:26" s="107" customFormat="1" ht="17.25" customHeight="1">
      <c r="A34" s="86">
        <v>9</v>
      </c>
      <c r="B34" s="87">
        <f t="shared" si="22"/>
        <v>4</v>
      </c>
      <c r="C34" s="87">
        <f t="shared" si="23"/>
        <v>1</v>
      </c>
      <c r="D34" s="87">
        <f t="shared" si="24"/>
        <v>1</v>
      </c>
      <c r="E34" s="87">
        <f t="shared" si="25"/>
        <v>2</v>
      </c>
      <c r="F34" s="88" t="str">
        <f t="shared" si="26"/>
        <v>TRAMO ESTACIÓN INTERMEDIA LA VICTORIA A ESTACION DE RETORNO ALTAMIRA ALTERNATIVA 2</v>
      </c>
      <c r="G34" s="88" t="str">
        <f t="shared" si="27"/>
        <v>COMPONENTE ELECTROMECANICO</v>
      </c>
      <c r="H34" s="88" t="str">
        <f t="shared" si="21"/>
        <v>OPEX ELECTROMECANICO</v>
      </c>
      <c r="I34" s="89">
        <f t="shared" si="28"/>
        <v>4001001002</v>
      </c>
      <c r="J34" s="90" t="s">
        <v>43</v>
      </c>
      <c r="K34" s="104"/>
      <c r="L34" s="105"/>
      <c r="M34" s="105"/>
      <c r="N34" s="112" t="s">
        <v>58</v>
      </c>
      <c r="O34" s="101" t="s">
        <v>72</v>
      </c>
      <c r="P34" s="102">
        <v>1</v>
      </c>
      <c r="Q34" s="103">
        <f>+Memoria!C23</f>
        <v>1400947000</v>
      </c>
      <c r="R34" s="187">
        <f t="shared" si="35"/>
        <v>1400947000</v>
      </c>
      <c r="S34" s="103">
        <f t="shared" si="36"/>
        <v>1400947000</v>
      </c>
      <c r="T34" s="106"/>
      <c r="U34" s="106"/>
      <c r="V34" s="106"/>
      <c r="W34" s="183"/>
      <c r="X34" s="181">
        <f t="shared" si="10"/>
        <v>0</v>
      </c>
      <c r="Y34" s="181">
        <f t="shared" si="11"/>
        <v>0</v>
      </c>
      <c r="Z34" s="181">
        <f t="shared" si="20"/>
        <v>672770000</v>
      </c>
    </row>
    <row r="35" spans="1:26" s="107" customFormat="1" ht="17.25" customHeight="1">
      <c r="A35" s="86">
        <v>10</v>
      </c>
      <c r="B35" s="87">
        <f t="shared" si="22"/>
        <v>4</v>
      </c>
      <c r="C35" s="87">
        <f t="shared" si="23"/>
        <v>1</v>
      </c>
      <c r="D35" s="87">
        <f t="shared" si="24"/>
        <v>1</v>
      </c>
      <c r="E35" s="87">
        <f t="shared" si="25"/>
        <v>3</v>
      </c>
      <c r="F35" s="88" t="str">
        <f t="shared" si="26"/>
        <v>TRAMO ESTACIÓN INTERMEDIA LA VICTORIA A ESTACION DE RETORNO ALTAMIRA ALTERNATIVA 2</v>
      </c>
      <c r="G35" s="88" t="str">
        <f t="shared" si="27"/>
        <v>COMPONENTE ELECTROMECANICO</v>
      </c>
      <c r="H35" s="88" t="str">
        <f t="shared" si="21"/>
        <v>OPEX ELECTROMECANICO</v>
      </c>
      <c r="I35" s="89">
        <f t="shared" si="28"/>
        <v>4001001003</v>
      </c>
      <c r="J35" s="90" t="s">
        <v>43</v>
      </c>
      <c r="K35" s="104"/>
      <c r="L35" s="105"/>
      <c r="M35" s="100"/>
      <c r="N35" s="112" t="s">
        <v>59</v>
      </c>
      <c r="O35" s="101" t="s">
        <v>72</v>
      </c>
      <c r="P35" s="102">
        <v>1</v>
      </c>
      <c r="Q35" s="103">
        <f>+Memoria!C24</f>
        <v>672770000</v>
      </c>
      <c r="R35" s="187">
        <f t="shared" si="35"/>
        <v>672770000</v>
      </c>
      <c r="S35" s="103">
        <f t="shared" si="36"/>
        <v>672770000</v>
      </c>
      <c r="T35" s="106"/>
      <c r="U35" s="106"/>
      <c r="V35" s="106"/>
      <c r="W35" s="183"/>
      <c r="X35" s="181">
        <f t="shared" si="10"/>
        <v>3327806000</v>
      </c>
      <c r="Y35" s="181">
        <f t="shared" si="11"/>
        <v>0</v>
      </c>
      <c r="Z35" s="181">
        <f t="shared" si="20"/>
        <v>0</v>
      </c>
    </row>
    <row r="36" spans="1:26" s="107" customFormat="1" ht="17.25" hidden="1" customHeight="1">
      <c r="A36" s="86"/>
      <c r="B36" s="87">
        <f t="shared" si="22"/>
        <v>4</v>
      </c>
      <c r="C36" s="87">
        <f t="shared" si="23"/>
        <v>1</v>
      </c>
      <c r="D36" s="87">
        <f t="shared" si="24"/>
        <v>1</v>
      </c>
      <c r="E36" s="87">
        <f t="shared" si="25"/>
        <v>3</v>
      </c>
      <c r="F36" s="88" t="str">
        <f t="shared" si="26"/>
        <v>TRAMO ESTACIÓN INTERMEDIA LA VICTORIA A ESTACION DE RETORNO ALTAMIRA ALTERNATIVA 2</v>
      </c>
      <c r="G36" s="88" t="str">
        <f t="shared" si="27"/>
        <v>COMPONENTE ELECTROMECANICO</v>
      </c>
      <c r="H36" s="88" t="str">
        <f t="shared" si="21"/>
        <v>OPEX ELECTROMECANICO</v>
      </c>
      <c r="I36" s="89">
        <f t="shared" si="28"/>
        <v>4001001003</v>
      </c>
      <c r="J36" s="90"/>
      <c r="K36" s="104"/>
      <c r="L36" s="179"/>
      <c r="M36" s="180"/>
      <c r="N36" s="112"/>
      <c r="O36" s="101"/>
      <c r="P36" s="102"/>
      <c r="Q36" s="103"/>
      <c r="R36" s="102"/>
      <c r="S36" s="103"/>
      <c r="T36" s="106"/>
      <c r="U36" s="106"/>
      <c r="V36" s="106"/>
      <c r="W36" s="183"/>
      <c r="X36" s="181">
        <f t="shared" si="10"/>
        <v>3327806000</v>
      </c>
      <c r="Y36" s="181">
        <f t="shared" si="11"/>
        <v>3327806000</v>
      </c>
      <c r="Z36" s="181">
        <f t="shared" si="20"/>
        <v>0</v>
      </c>
    </row>
    <row r="37" spans="1:26" s="107" customFormat="1" ht="17.25" hidden="1" customHeight="1">
      <c r="A37" s="86"/>
      <c r="B37" s="87">
        <f t="shared" si="22"/>
        <v>4</v>
      </c>
      <c r="C37" s="87">
        <f t="shared" si="23"/>
        <v>1</v>
      </c>
      <c r="D37" s="87">
        <f t="shared" si="24"/>
        <v>1</v>
      </c>
      <c r="E37" s="87">
        <f t="shared" si="25"/>
        <v>3</v>
      </c>
      <c r="F37" s="88" t="str">
        <f t="shared" si="26"/>
        <v>TRAMO ESTACIÓN INTERMEDIA LA VICTORIA A ESTACION DE RETORNO ALTAMIRA ALTERNATIVA 2</v>
      </c>
      <c r="G37" s="88" t="str">
        <f t="shared" si="27"/>
        <v>COMPONENTE ELECTROMECANICO</v>
      </c>
      <c r="H37" s="88" t="str">
        <f t="shared" si="21"/>
        <v>OPEX ELECTROMECANICO</v>
      </c>
      <c r="I37" s="89">
        <f t="shared" si="28"/>
        <v>4001001003</v>
      </c>
      <c r="J37" s="90"/>
      <c r="K37" s="104"/>
      <c r="L37" s="179"/>
      <c r="M37" s="180"/>
      <c r="N37" s="112"/>
      <c r="O37" s="101"/>
      <c r="P37" s="102"/>
      <c r="Q37" s="103"/>
      <c r="R37" s="102"/>
      <c r="S37" s="103"/>
      <c r="T37" s="106"/>
      <c r="U37" s="106"/>
      <c r="V37" s="106"/>
      <c r="W37" s="183"/>
      <c r="X37" s="181">
        <f t="shared" si="10"/>
        <v>3327806000</v>
      </c>
      <c r="Y37" s="181">
        <f t="shared" si="11"/>
        <v>3327806000</v>
      </c>
      <c r="Z37" s="181">
        <f t="shared" si="20"/>
        <v>3327806000</v>
      </c>
    </row>
    <row r="38" spans="1:26" s="107" customFormat="1" ht="17.25" customHeight="1">
      <c r="A38" s="86">
        <v>21</v>
      </c>
      <c r="B38" s="87">
        <f t="shared" si="22"/>
        <v>5</v>
      </c>
      <c r="C38" s="87">
        <f t="shared" si="23"/>
        <v>0</v>
      </c>
      <c r="D38" s="87">
        <f t="shared" si="24"/>
        <v>0</v>
      </c>
      <c r="E38" s="87">
        <f t="shared" si="25"/>
        <v>0</v>
      </c>
      <c r="F38" s="88" t="str">
        <f t="shared" si="26"/>
        <v>TRAMO ESTACIÓN INTERMEDIA LA VICTORIA A ESTACION DE RETORNO ALTAMIRA ALTERNATIVA 5</v>
      </c>
      <c r="G38" s="88" t="str">
        <f t="shared" si="27"/>
        <v>COMPONENTE ELECTROMECANICO</v>
      </c>
      <c r="H38" s="88" t="str">
        <f t="shared" si="21"/>
        <v>OPEX ELECTROMECANICO</v>
      </c>
      <c r="I38" s="89">
        <f t="shared" si="28"/>
        <v>5000000000</v>
      </c>
      <c r="J38" s="90" t="s">
        <v>7</v>
      </c>
      <c r="K38" s="91" t="s">
        <v>45</v>
      </c>
      <c r="L38" s="92"/>
      <c r="M38" s="92"/>
      <c r="N38" s="93"/>
      <c r="O38" s="115"/>
      <c r="P38" s="116"/>
      <c r="Q38" s="110"/>
      <c r="R38" s="188">
        <f>+V38</f>
        <v>3327806000</v>
      </c>
      <c r="S38" s="110"/>
      <c r="T38" s="189"/>
      <c r="U38" s="189"/>
      <c r="V38" s="96">
        <f>+X38</f>
        <v>3327806000</v>
      </c>
      <c r="W38" s="183"/>
      <c r="X38" s="181">
        <f t="shared" si="10"/>
        <v>3327806000</v>
      </c>
      <c r="Y38" s="181">
        <f t="shared" si="11"/>
        <v>3327806000</v>
      </c>
      <c r="Z38" s="181">
        <f t="shared" si="20"/>
        <v>3327806000</v>
      </c>
    </row>
    <row r="39" spans="1:26" s="107" customFormat="1" ht="17.25" customHeight="1">
      <c r="A39" s="86">
        <v>22</v>
      </c>
      <c r="B39" s="87">
        <f t="shared" si="22"/>
        <v>5</v>
      </c>
      <c r="C39" s="87">
        <f t="shared" si="23"/>
        <v>1</v>
      </c>
      <c r="D39" s="87">
        <f t="shared" si="24"/>
        <v>0</v>
      </c>
      <c r="E39" s="87">
        <f t="shared" si="25"/>
        <v>0</v>
      </c>
      <c r="F39" s="88" t="str">
        <f t="shared" si="26"/>
        <v>TRAMO ESTACIÓN INTERMEDIA LA VICTORIA A ESTACION DE RETORNO ALTAMIRA ALTERNATIVA 5</v>
      </c>
      <c r="G39" s="88" t="str">
        <f t="shared" si="27"/>
        <v>COMPONENTE ELECTROMECANICO</v>
      </c>
      <c r="H39" s="88" t="str">
        <f t="shared" si="21"/>
        <v>OPEX ELECTROMECANICO</v>
      </c>
      <c r="I39" s="89">
        <f t="shared" si="28"/>
        <v>5001000000</v>
      </c>
      <c r="J39" s="90" t="s">
        <v>7</v>
      </c>
      <c r="K39" s="98"/>
      <c r="L39" s="100" t="s">
        <v>39</v>
      </c>
      <c r="M39" s="199"/>
      <c r="N39" s="191"/>
      <c r="O39" s="203"/>
      <c r="P39" s="204"/>
      <c r="Q39" s="195"/>
      <c r="R39" s="204"/>
      <c r="S39" s="195"/>
      <c r="T39" s="106"/>
      <c r="U39" s="99">
        <f>+Y39</f>
        <v>3327806000</v>
      </c>
      <c r="V39" s="106"/>
      <c r="W39" s="183"/>
      <c r="X39" s="181">
        <f t="shared" ref="X39:X70" si="37">+IF(C42&gt;C43,Q42,X40+Q41)</f>
        <v>3327806000</v>
      </c>
      <c r="Y39" s="181">
        <f t="shared" ref="Y39:Y70" si="38">+IF(D41&gt;D42,Q41,Y40+Q41)</f>
        <v>3327806000</v>
      </c>
      <c r="Z39" s="181">
        <f t="shared" si="20"/>
        <v>3327806000</v>
      </c>
    </row>
    <row r="40" spans="1:26" s="107" customFormat="1" ht="17.25" customHeight="1">
      <c r="A40" s="86"/>
      <c r="B40" s="87">
        <f t="shared" si="22"/>
        <v>5</v>
      </c>
      <c r="C40" s="87">
        <f t="shared" si="23"/>
        <v>1</v>
      </c>
      <c r="D40" s="87">
        <f t="shared" si="24"/>
        <v>1</v>
      </c>
      <c r="E40" s="87">
        <f t="shared" si="25"/>
        <v>0</v>
      </c>
      <c r="F40" s="88" t="str">
        <f t="shared" si="26"/>
        <v>TRAMO ESTACIÓN INTERMEDIA LA VICTORIA A ESTACION DE RETORNO ALTAMIRA ALTERNATIVA 5</v>
      </c>
      <c r="G40" s="88" t="str">
        <f t="shared" si="27"/>
        <v>COMPONENTE ELECTROMECANICO</v>
      </c>
      <c r="H40" s="88" t="str">
        <f t="shared" si="21"/>
        <v>OPEX ELECTROMECANICO</v>
      </c>
      <c r="I40" s="89">
        <f t="shared" si="28"/>
        <v>5001001000</v>
      </c>
      <c r="J40" s="90"/>
      <c r="K40" s="98"/>
      <c r="L40" s="100"/>
      <c r="M40" s="190" t="s">
        <v>74</v>
      </c>
      <c r="N40" s="191"/>
      <c r="O40" s="197"/>
      <c r="P40" s="198"/>
      <c r="Q40" s="195"/>
      <c r="R40" s="194"/>
      <c r="S40" s="195"/>
      <c r="T40" s="99">
        <f>+Z40</f>
        <v>3327806000</v>
      </c>
      <c r="U40" s="106"/>
      <c r="V40" s="106"/>
      <c r="W40" s="183"/>
      <c r="X40" s="181">
        <f t="shared" si="37"/>
        <v>1897886000</v>
      </c>
      <c r="Y40" s="181">
        <f t="shared" si="38"/>
        <v>1897886000</v>
      </c>
      <c r="Z40" s="181">
        <f t="shared" ref="Z40:Z71" si="39">+IF(E41&gt;E42,Q41,Z41+Q41)</f>
        <v>3327806000</v>
      </c>
    </row>
    <row r="41" spans="1:26" s="97" customFormat="1" ht="17.25" customHeight="1">
      <c r="A41" s="86">
        <v>8</v>
      </c>
      <c r="B41" s="87">
        <f t="shared" si="22"/>
        <v>5</v>
      </c>
      <c r="C41" s="87">
        <f t="shared" si="23"/>
        <v>1</v>
      </c>
      <c r="D41" s="87">
        <f t="shared" si="24"/>
        <v>1</v>
      </c>
      <c r="E41" s="87">
        <f t="shared" si="25"/>
        <v>1</v>
      </c>
      <c r="F41" s="88" t="str">
        <f t="shared" si="26"/>
        <v>TRAMO ESTACIÓN INTERMEDIA LA VICTORIA A ESTACION DE RETORNO ALTAMIRA ALTERNATIVA 5</v>
      </c>
      <c r="G41" s="88" t="str">
        <f t="shared" si="27"/>
        <v>COMPONENTE ELECTROMECANICO</v>
      </c>
      <c r="H41" s="88" t="str">
        <f t="shared" si="21"/>
        <v>OPEX ELECTROMECANICO</v>
      </c>
      <c r="I41" s="89">
        <f t="shared" si="28"/>
        <v>5001001001</v>
      </c>
      <c r="J41" s="90" t="s">
        <v>7</v>
      </c>
      <c r="K41" s="98"/>
      <c r="L41" s="100"/>
      <c r="M41" s="100"/>
      <c r="N41" s="112" t="s">
        <v>57</v>
      </c>
      <c r="O41" s="101" t="s">
        <v>72</v>
      </c>
      <c r="P41" s="102">
        <v>1</v>
      </c>
      <c r="Q41" s="103">
        <f>+Memoria!E22</f>
        <v>1429920000</v>
      </c>
      <c r="R41" s="187">
        <f t="shared" ref="R41:R43" si="40">+S41</f>
        <v>1429920000</v>
      </c>
      <c r="S41" s="103">
        <f t="shared" ref="S41:S43" si="41">+P41*Q41</f>
        <v>1429920000</v>
      </c>
      <c r="T41" s="99"/>
      <c r="U41" s="99"/>
      <c r="V41" s="99"/>
      <c r="W41" s="182"/>
      <c r="X41" s="181">
        <f t="shared" si="37"/>
        <v>538216000</v>
      </c>
      <c r="Y41" s="181">
        <f t="shared" si="38"/>
        <v>538216000</v>
      </c>
      <c r="Z41" s="181">
        <f t="shared" si="39"/>
        <v>1897886000</v>
      </c>
    </row>
    <row r="42" spans="1:26" s="107" customFormat="1" ht="17.25" customHeight="1">
      <c r="A42" s="86">
        <v>9</v>
      </c>
      <c r="B42" s="87">
        <f t="shared" si="22"/>
        <v>5</v>
      </c>
      <c r="C42" s="87">
        <f t="shared" si="23"/>
        <v>1</v>
      </c>
      <c r="D42" s="87">
        <f t="shared" si="24"/>
        <v>1</v>
      </c>
      <c r="E42" s="87">
        <f t="shared" si="25"/>
        <v>2</v>
      </c>
      <c r="F42" s="88" t="str">
        <f t="shared" si="26"/>
        <v>TRAMO ESTACIÓN INTERMEDIA LA VICTORIA A ESTACION DE RETORNO ALTAMIRA ALTERNATIVA 5</v>
      </c>
      <c r="G42" s="88" t="str">
        <f t="shared" si="27"/>
        <v>COMPONENTE ELECTROMECANICO</v>
      </c>
      <c r="H42" s="88" t="str">
        <f t="shared" si="21"/>
        <v>OPEX ELECTROMECANICO</v>
      </c>
      <c r="I42" s="89">
        <f t="shared" si="28"/>
        <v>5001001002</v>
      </c>
      <c r="J42" s="90" t="s">
        <v>7</v>
      </c>
      <c r="K42" s="104"/>
      <c r="L42" s="105"/>
      <c r="M42" s="105"/>
      <c r="N42" s="112" t="s">
        <v>58</v>
      </c>
      <c r="O42" s="101" t="s">
        <v>72</v>
      </c>
      <c r="P42" s="102">
        <v>1</v>
      </c>
      <c r="Q42" s="103">
        <f>+Memoria!E23</f>
        <v>1359670000</v>
      </c>
      <c r="R42" s="187">
        <f t="shared" si="40"/>
        <v>1359670000</v>
      </c>
      <c r="S42" s="103">
        <f t="shared" si="41"/>
        <v>1359670000</v>
      </c>
      <c r="T42" s="106"/>
      <c r="U42" s="106"/>
      <c r="V42" s="106"/>
      <c r="W42" s="183"/>
      <c r="X42" s="181">
        <f t="shared" si="37"/>
        <v>0</v>
      </c>
      <c r="Y42" s="181">
        <f t="shared" si="38"/>
        <v>0</v>
      </c>
      <c r="Z42" s="181">
        <f t="shared" si="39"/>
        <v>538216000</v>
      </c>
    </row>
    <row r="43" spans="1:26" s="107" customFormat="1" ht="17.25" customHeight="1">
      <c r="A43" s="86">
        <v>10</v>
      </c>
      <c r="B43" s="87">
        <f t="shared" si="22"/>
        <v>5</v>
      </c>
      <c r="C43" s="87">
        <f t="shared" si="23"/>
        <v>1</v>
      </c>
      <c r="D43" s="87">
        <f t="shared" si="24"/>
        <v>1</v>
      </c>
      <c r="E43" s="87">
        <f t="shared" si="25"/>
        <v>3</v>
      </c>
      <c r="F43" s="88" t="str">
        <f t="shared" si="26"/>
        <v>TRAMO ESTACIÓN INTERMEDIA LA VICTORIA A ESTACION DE RETORNO ALTAMIRA ALTERNATIVA 5</v>
      </c>
      <c r="G43" s="88" t="str">
        <f t="shared" si="27"/>
        <v>COMPONENTE ELECTROMECANICO</v>
      </c>
      <c r="H43" s="88" t="str">
        <f t="shared" si="21"/>
        <v>OPEX ELECTROMECANICO</v>
      </c>
      <c r="I43" s="89">
        <f t="shared" si="28"/>
        <v>5001001003</v>
      </c>
      <c r="J43" s="90" t="s">
        <v>7</v>
      </c>
      <c r="K43" s="104"/>
      <c r="L43" s="105"/>
      <c r="M43" s="100"/>
      <c r="N43" s="112" t="s">
        <v>59</v>
      </c>
      <c r="O43" s="101" t="s">
        <v>72</v>
      </c>
      <c r="P43" s="102">
        <v>1</v>
      </c>
      <c r="Q43" s="103">
        <f>+Memoria!E24</f>
        <v>538216000</v>
      </c>
      <c r="R43" s="187">
        <f t="shared" si="40"/>
        <v>538216000</v>
      </c>
      <c r="S43" s="103">
        <f t="shared" si="41"/>
        <v>538216000</v>
      </c>
      <c r="T43" s="106"/>
      <c r="U43" s="106"/>
      <c r="V43" s="106"/>
      <c r="W43" s="183"/>
      <c r="X43" s="181">
        <f t="shared" si="37"/>
        <v>3540933000</v>
      </c>
      <c r="Y43" s="181">
        <f t="shared" si="38"/>
        <v>0</v>
      </c>
      <c r="Z43" s="181">
        <f t="shared" si="39"/>
        <v>0</v>
      </c>
    </row>
    <row r="44" spans="1:26" s="107" customFormat="1" ht="17.25" hidden="1" customHeight="1">
      <c r="A44" s="86"/>
      <c r="B44" s="87">
        <f t="shared" si="22"/>
        <v>5</v>
      </c>
      <c r="C44" s="87">
        <f t="shared" si="23"/>
        <v>1</v>
      </c>
      <c r="D44" s="87">
        <f t="shared" si="24"/>
        <v>1</v>
      </c>
      <c r="E44" s="87">
        <f t="shared" si="25"/>
        <v>3</v>
      </c>
      <c r="F44" s="88" t="str">
        <f t="shared" si="26"/>
        <v>TRAMO ESTACIÓN INTERMEDIA LA VICTORIA A ESTACION DE RETORNO ALTAMIRA ALTERNATIVA 5</v>
      </c>
      <c r="G44" s="88" t="str">
        <f t="shared" si="27"/>
        <v>COMPONENTE ELECTROMECANICO</v>
      </c>
      <c r="H44" s="88" t="str">
        <f t="shared" si="21"/>
        <v>OPEX ELECTROMECANICO</v>
      </c>
      <c r="I44" s="89">
        <f t="shared" si="28"/>
        <v>5001001003</v>
      </c>
      <c r="J44" s="90"/>
      <c r="K44" s="104"/>
      <c r="L44" s="179"/>
      <c r="M44" s="180"/>
      <c r="N44" s="112"/>
      <c r="O44" s="101"/>
      <c r="P44" s="102"/>
      <c r="Q44" s="103"/>
      <c r="R44" s="102"/>
      <c r="S44" s="103"/>
      <c r="T44" s="106"/>
      <c r="U44" s="106"/>
      <c r="V44" s="106"/>
      <c r="W44" s="183"/>
      <c r="X44" s="181">
        <f t="shared" si="37"/>
        <v>3540933000</v>
      </c>
      <c r="Y44" s="181">
        <f t="shared" si="38"/>
        <v>3540933000</v>
      </c>
      <c r="Z44" s="181">
        <f t="shared" si="39"/>
        <v>0</v>
      </c>
    </row>
    <row r="45" spans="1:26" s="107" customFormat="1" ht="17.25" hidden="1" customHeight="1">
      <c r="A45" s="86"/>
      <c r="B45" s="87">
        <f t="shared" si="22"/>
        <v>5</v>
      </c>
      <c r="C45" s="87">
        <f t="shared" si="23"/>
        <v>1</v>
      </c>
      <c r="D45" s="87">
        <f t="shared" si="24"/>
        <v>1</v>
      </c>
      <c r="E45" s="87">
        <f t="shared" si="25"/>
        <v>3</v>
      </c>
      <c r="F45" s="88" t="str">
        <f t="shared" si="26"/>
        <v>TRAMO ESTACIÓN INTERMEDIA LA VICTORIA A ESTACION DE RETORNO ALTAMIRA ALTERNATIVA 5</v>
      </c>
      <c r="G45" s="88" t="str">
        <f t="shared" si="27"/>
        <v>COMPONENTE ELECTROMECANICO</v>
      </c>
      <c r="H45" s="88" t="str">
        <f t="shared" si="21"/>
        <v>OPEX ELECTROMECANICO</v>
      </c>
      <c r="I45" s="89">
        <f t="shared" si="28"/>
        <v>5001001003</v>
      </c>
      <c r="J45" s="90"/>
      <c r="K45" s="104"/>
      <c r="L45" s="179"/>
      <c r="M45" s="180"/>
      <c r="N45" s="112"/>
      <c r="O45" s="101"/>
      <c r="P45" s="102"/>
      <c r="Q45" s="103"/>
      <c r="R45" s="102"/>
      <c r="S45" s="103"/>
      <c r="T45" s="106"/>
      <c r="U45" s="106"/>
      <c r="V45" s="106"/>
      <c r="W45" s="183"/>
      <c r="X45" s="181">
        <f t="shared" si="37"/>
        <v>3540933000</v>
      </c>
      <c r="Y45" s="181">
        <f t="shared" si="38"/>
        <v>3540933000</v>
      </c>
      <c r="Z45" s="181">
        <f t="shared" si="39"/>
        <v>3540933000</v>
      </c>
    </row>
    <row r="46" spans="1:26" s="107" customFormat="1" ht="17.25" customHeight="1">
      <c r="A46" s="86">
        <v>22</v>
      </c>
      <c r="B46" s="87">
        <f t="shared" si="22"/>
        <v>6</v>
      </c>
      <c r="C46" s="87">
        <f t="shared" si="23"/>
        <v>0</v>
      </c>
      <c r="D46" s="87">
        <f t="shared" si="24"/>
        <v>0</v>
      </c>
      <c r="E46" s="87">
        <f t="shared" si="25"/>
        <v>0</v>
      </c>
      <c r="F46" s="88" t="str">
        <f t="shared" si="26"/>
        <v>TRAMO ESTACIÓN INTERMEDIA LA VICTORIA A ESTACION DE RETORNO ALTAMIRA ALTERNATIVA 3</v>
      </c>
      <c r="G46" s="88" t="str">
        <f t="shared" si="27"/>
        <v>COMPONENTE ELECTROMECANICO</v>
      </c>
      <c r="H46" s="88" t="str">
        <f t="shared" si="21"/>
        <v>OPEX ELECTROMECANICO</v>
      </c>
      <c r="I46" s="89">
        <f t="shared" si="28"/>
        <v>6000000000</v>
      </c>
      <c r="J46" s="90" t="s">
        <v>46</v>
      </c>
      <c r="K46" s="91" t="s">
        <v>47</v>
      </c>
      <c r="L46" s="92"/>
      <c r="M46" s="92"/>
      <c r="N46" s="93"/>
      <c r="O46" s="115"/>
      <c r="P46" s="116"/>
      <c r="Q46" s="110"/>
      <c r="R46" s="188">
        <f>+V46</f>
        <v>3540933000</v>
      </c>
      <c r="S46" s="110"/>
      <c r="T46" s="189"/>
      <c r="U46" s="189"/>
      <c r="V46" s="96">
        <f>+X46</f>
        <v>3540933000</v>
      </c>
      <c r="W46" s="183"/>
      <c r="X46" s="181">
        <f t="shared" si="37"/>
        <v>3540933000</v>
      </c>
      <c r="Y46" s="181">
        <f t="shared" si="38"/>
        <v>3540933000</v>
      </c>
      <c r="Z46" s="181">
        <f t="shared" si="39"/>
        <v>3540933000</v>
      </c>
    </row>
    <row r="47" spans="1:26" s="107" customFormat="1" ht="17.25" customHeight="1">
      <c r="A47" s="86">
        <v>21</v>
      </c>
      <c r="B47" s="87">
        <f t="shared" si="22"/>
        <v>6</v>
      </c>
      <c r="C47" s="87">
        <f t="shared" si="23"/>
        <v>1</v>
      </c>
      <c r="D47" s="87">
        <f t="shared" si="24"/>
        <v>0</v>
      </c>
      <c r="E47" s="87">
        <f t="shared" si="25"/>
        <v>0</v>
      </c>
      <c r="F47" s="88" t="str">
        <f t="shared" si="26"/>
        <v>TRAMO ESTACIÓN INTERMEDIA LA VICTORIA A ESTACION DE RETORNO ALTAMIRA ALTERNATIVA 3</v>
      </c>
      <c r="G47" s="88" t="str">
        <f t="shared" si="27"/>
        <v>COMPONENTE ELECTROMECANICO</v>
      </c>
      <c r="H47" s="88" t="str">
        <f t="shared" si="21"/>
        <v>OPEX ELECTROMECANICO</v>
      </c>
      <c r="I47" s="89">
        <f t="shared" si="28"/>
        <v>6001000000</v>
      </c>
      <c r="J47" s="90" t="s">
        <v>46</v>
      </c>
      <c r="K47" s="98"/>
      <c r="L47" s="100" t="s">
        <v>39</v>
      </c>
      <c r="M47" s="199"/>
      <c r="N47" s="191"/>
      <c r="O47" s="203"/>
      <c r="P47" s="204"/>
      <c r="Q47" s="195"/>
      <c r="R47" s="204"/>
      <c r="S47" s="195"/>
      <c r="T47" s="106"/>
      <c r="U47" s="99">
        <f>+Y47</f>
        <v>3540933000</v>
      </c>
      <c r="V47" s="106"/>
      <c r="W47" s="183"/>
      <c r="X47" s="181">
        <f t="shared" si="37"/>
        <v>3540933000</v>
      </c>
      <c r="Y47" s="181">
        <f t="shared" si="38"/>
        <v>3540933000</v>
      </c>
      <c r="Z47" s="181">
        <f t="shared" si="39"/>
        <v>3540933000</v>
      </c>
    </row>
    <row r="48" spans="1:26" s="107" customFormat="1" ht="17.25" customHeight="1">
      <c r="A48" s="86"/>
      <c r="B48" s="87">
        <f t="shared" si="22"/>
        <v>6</v>
      </c>
      <c r="C48" s="87">
        <f t="shared" si="23"/>
        <v>1</v>
      </c>
      <c r="D48" s="87">
        <f t="shared" si="24"/>
        <v>1</v>
      </c>
      <c r="E48" s="87">
        <f t="shared" si="25"/>
        <v>0</v>
      </c>
      <c r="F48" s="88" t="str">
        <f t="shared" si="26"/>
        <v>TRAMO ESTACIÓN INTERMEDIA LA VICTORIA A ESTACION DE RETORNO ALTAMIRA ALTERNATIVA 3</v>
      </c>
      <c r="G48" s="88" t="str">
        <f t="shared" si="27"/>
        <v>COMPONENTE ELECTROMECANICO</v>
      </c>
      <c r="H48" s="88" t="str">
        <f t="shared" si="21"/>
        <v>OPEX ELECTROMECANICO</v>
      </c>
      <c r="I48" s="89">
        <f t="shared" si="28"/>
        <v>6001001000</v>
      </c>
      <c r="J48" s="90"/>
      <c r="K48" s="98"/>
      <c r="L48" s="100"/>
      <c r="M48" s="190" t="s">
        <v>74</v>
      </c>
      <c r="N48" s="191"/>
      <c r="O48" s="197"/>
      <c r="P48" s="198"/>
      <c r="Q48" s="195"/>
      <c r="R48" s="194"/>
      <c r="S48" s="195"/>
      <c r="T48" s="99">
        <f>+Z48</f>
        <v>3540933000</v>
      </c>
      <c r="U48" s="106"/>
      <c r="V48" s="106"/>
      <c r="W48" s="183"/>
      <c r="X48" s="181">
        <f t="shared" si="37"/>
        <v>2111013000</v>
      </c>
      <c r="Y48" s="181">
        <f t="shared" si="38"/>
        <v>2111013000</v>
      </c>
      <c r="Z48" s="181">
        <f t="shared" si="39"/>
        <v>3540933000</v>
      </c>
    </row>
    <row r="49" spans="1:26" s="97" customFormat="1" ht="17.25" customHeight="1">
      <c r="A49" s="86">
        <v>8</v>
      </c>
      <c r="B49" s="87">
        <f t="shared" si="22"/>
        <v>6</v>
      </c>
      <c r="C49" s="87">
        <f t="shared" si="23"/>
        <v>1</v>
      </c>
      <c r="D49" s="87">
        <f t="shared" si="24"/>
        <v>1</v>
      </c>
      <c r="E49" s="87">
        <f t="shared" si="25"/>
        <v>1</v>
      </c>
      <c r="F49" s="88" t="str">
        <f t="shared" si="26"/>
        <v>TRAMO ESTACIÓN INTERMEDIA LA VICTORIA A ESTACION DE RETORNO ALTAMIRA ALTERNATIVA 3</v>
      </c>
      <c r="G49" s="88" t="str">
        <f t="shared" si="27"/>
        <v>COMPONENTE ELECTROMECANICO</v>
      </c>
      <c r="H49" s="88" t="str">
        <f t="shared" si="21"/>
        <v>OPEX ELECTROMECANICO</v>
      </c>
      <c r="I49" s="89">
        <f t="shared" si="28"/>
        <v>6001001001</v>
      </c>
      <c r="J49" s="90" t="s">
        <v>46</v>
      </c>
      <c r="K49" s="98"/>
      <c r="L49" s="100"/>
      <c r="M49" s="100"/>
      <c r="N49" s="112" t="s">
        <v>57</v>
      </c>
      <c r="O49" s="101" t="s">
        <v>72</v>
      </c>
      <c r="P49" s="102">
        <v>1</v>
      </c>
      <c r="Q49" s="103">
        <f>+Memoria!D22</f>
        <v>1429920000</v>
      </c>
      <c r="R49" s="187">
        <f t="shared" ref="R49:R51" si="42">+S49</f>
        <v>1429920000</v>
      </c>
      <c r="S49" s="103">
        <f t="shared" ref="S49:S51" si="43">+P49*Q49</f>
        <v>1429920000</v>
      </c>
      <c r="T49" s="99"/>
      <c r="U49" s="99"/>
      <c r="V49" s="99"/>
      <c r="W49" s="182"/>
      <c r="X49" s="181">
        <f t="shared" si="37"/>
        <v>672770000</v>
      </c>
      <c r="Y49" s="181">
        <f t="shared" si="38"/>
        <v>672770000</v>
      </c>
      <c r="Z49" s="181">
        <f t="shared" si="39"/>
        <v>2111013000</v>
      </c>
    </row>
    <row r="50" spans="1:26" s="107" customFormat="1" ht="17.25" customHeight="1">
      <c r="A50" s="86">
        <v>9</v>
      </c>
      <c r="B50" s="87">
        <f t="shared" si="22"/>
        <v>6</v>
      </c>
      <c r="C50" s="87">
        <f t="shared" si="23"/>
        <v>1</v>
      </c>
      <c r="D50" s="87">
        <f t="shared" si="24"/>
        <v>1</v>
      </c>
      <c r="E50" s="87">
        <f t="shared" si="25"/>
        <v>2</v>
      </c>
      <c r="F50" s="88" t="str">
        <f t="shared" si="26"/>
        <v>TRAMO ESTACIÓN INTERMEDIA LA VICTORIA A ESTACION DE RETORNO ALTAMIRA ALTERNATIVA 3</v>
      </c>
      <c r="G50" s="88" t="str">
        <f t="shared" si="27"/>
        <v>COMPONENTE ELECTROMECANICO</v>
      </c>
      <c r="H50" s="88" t="str">
        <f t="shared" si="21"/>
        <v>OPEX ELECTROMECANICO</v>
      </c>
      <c r="I50" s="89">
        <f t="shared" si="28"/>
        <v>6001001002</v>
      </c>
      <c r="J50" s="90" t="s">
        <v>46</v>
      </c>
      <c r="K50" s="104"/>
      <c r="L50" s="105"/>
      <c r="M50" s="105"/>
      <c r="N50" s="112" t="s">
        <v>58</v>
      </c>
      <c r="O50" s="101" t="s">
        <v>72</v>
      </c>
      <c r="P50" s="102">
        <v>1</v>
      </c>
      <c r="Q50" s="103">
        <f>+Memoria!D23</f>
        <v>1438243000</v>
      </c>
      <c r="R50" s="187">
        <f t="shared" si="42"/>
        <v>1438243000</v>
      </c>
      <c r="S50" s="103">
        <f t="shared" si="43"/>
        <v>1438243000</v>
      </c>
      <c r="T50" s="106"/>
      <c r="U50" s="106"/>
      <c r="V50" s="106"/>
      <c r="W50" s="183"/>
      <c r="X50" s="181">
        <f t="shared" si="37"/>
        <v>0</v>
      </c>
      <c r="Y50" s="181">
        <f t="shared" si="38"/>
        <v>0</v>
      </c>
      <c r="Z50" s="181">
        <f t="shared" si="39"/>
        <v>672770000</v>
      </c>
    </row>
    <row r="51" spans="1:26" s="107" customFormat="1" ht="17.25" customHeight="1">
      <c r="A51" s="86">
        <v>10</v>
      </c>
      <c r="B51" s="87">
        <f t="shared" si="22"/>
        <v>6</v>
      </c>
      <c r="C51" s="87">
        <f t="shared" si="23"/>
        <v>1</v>
      </c>
      <c r="D51" s="87">
        <f t="shared" si="24"/>
        <v>1</v>
      </c>
      <c r="E51" s="87">
        <f t="shared" si="25"/>
        <v>3</v>
      </c>
      <c r="F51" s="88" t="str">
        <f t="shared" si="26"/>
        <v>TRAMO ESTACIÓN INTERMEDIA LA VICTORIA A ESTACION DE RETORNO ALTAMIRA ALTERNATIVA 3</v>
      </c>
      <c r="G51" s="88" t="str">
        <f t="shared" si="27"/>
        <v>COMPONENTE ELECTROMECANICO</v>
      </c>
      <c r="H51" s="88" t="str">
        <f t="shared" si="21"/>
        <v>OPEX ELECTROMECANICO</v>
      </c>
      <c r="I51" s="89">
        <f t="shared" si="28"/>
        <v>6001001003</v>
      </c>
      <c r="J51" s="90" t="s">
        <v>46</v>
      </c>
      <c r="K51" s="104"/>
      <c r="L51" s="105"/>
      <c r="M51" s="100"/>
      <c r="N51" s="112" t="s">
        <v>59</v>
      </c>
      <c r="O51" s="101" t="s">
        <v>72</v>
      </c>
      <c r="P51" s="102">
        <v>1</v>
      </c>
      <c r="Q51" s="103">
        <f>+Memoria!D24</f>
        <v>672770000</v>
      </c>
      <c r="R51" s="187">
        <f t="shared" si="42"/>
        <v>672770000</v>
      </c>
      <c r="S51" s="103">
        <f t="shared" si="43"/>
        <v>672770000</v>
      </c>
      <c r="T51" s="106"/>
      <c r="U51" s="106"/>
      <c r="V51" s="106"/>
      <c r="W51" s="183"/>
      <c r="X51" s="181">
        <f t="shared" si="37"/>
        <v>4065845000</v>
      </c>
      <c r="Y51" s="181">
        <f t="shared" si="38"/>
        <v>0</v>
      </c>
      <c r="Z51" s="181">
        <f t="shared" si="39"/>
        <v>0</v>
      </c>
    </row>
    <row r="52" spans="1:26" s="107" customFormat="1" ht="17.25" hidden="1" customHeight="1">
      <c r="A52" s="86"/>
      <c r="B52" s="87">
        <f t="shared" si="22"/>
        <v>6</v>
      </c>
      <c r="C52" s="87">
        <f t="shared" si="23"/>
        <v>1</v>
      </c>
      <c r="D52" s="87">
        <f t="shared" si="24"/>
        <v>1</v>
      </c>
      <c r="E52" s="87">
        <f t="shared" si="25"/>
        <v>3</v>
      </c>
      <c r="F52" s="88" t="str">
        <f t="shared" si="26"/>
        <v>TRAMO ESTACIÓN INTERMEDIA LA VICTORIA A ESTACION DE RETORNO ALTAMIRA ALTERNATIVA 3</v>
      </c>
      <c r="G52" s="88" t="str">
        <f t="shared" si="27"/>
        <v>COMPONENTE ELECTROMECANICO</v>
      </c>
      <c r="H52" s="88" t="str">
        <f t="shared" si="21"/>
        <v>OPEX ELECTROMECANICO</v>
      </c>
      <c r="I52" s="89">
        <f t="shared" si="28"/>
        <v>6001001003</v>
      </c>
      <c r="J52" s="90"/>
      <c r="K52" s="104"/>
      <c r="L52" s="179"/>
      <c r="M52" s="180"/>
      <c r="N52" s="112"/>
      <c r="O52" s="101"/>
      <c r="P52" s="102"/>
      <c r="Q52" s="103"/>
      <c r="R52" s="102"/>
      <c r="S52" s="103"/>
      <c r="T52" s="106"/>
      <c r="U52" s="106"/>
      <c r="V52" s="106"/>
      <c r="W52" s="183"/>
      <c r="X52" s="181">
        <f t="shared" si="37"/>
        <v>4065845000</v>
      </c>
      <c r="Y52" s="181">
        <f t="shared" si="38"/>
        <v>4065845000</v>
      </c>
      <c r="Z52" s="181">
        <f t="shared" si="39"/>
        <v>0</v>
      </c>
    </row>
    <row r="53" spans="1:26" s="107" customFormat="1" ht="17.25" hidden="1" customHeight="1">
      <c r="A53" s="86"/>
      <c r="B53" s="87">
        <f t="shared" si="22"/>
        <v>6</v>
      </c>
      <c r="C53" s="87">
        <f t="shared" si="23"/>
        <v>1</v>
      </c>
      <c r="D53" s="87">
        <f t="shared" si="24"/>
        <v>1</v>
      </c>
      <c r="E53" s="87">
        <f t="shared" si="25"/>
        <v>3</v>
      </c>
      <c r="F53" s="88" t="str">
        <f t="shared" si="26"/>
        <v>TRAMO ESTACIÓN INTERMEDIA LA VICTORIA A ESTACION DE RETORNO ALTAMIRA ALTERNATIVA 3</v>
      </c>
      <c r="G53" s="88" t="str">
        <f t="shared" si="27"/>
        <v>COMPONENTE ELECTROMECANICO</v>
      </c>
      <c r="H53" s="88" t="str">
        <f t="shared" si="21"/>
        <v>OPEX ELECTROMECANICO</v>
      </c>
      <c r="I53" s="89">
        <f t="shared" si="28"/>
        <v>6001001003</v>
      </c>
      <c r="J53" s="90"/>
      <c r="K53" s="104"/>
      <c r="L53" s="179"/>
      <c r="M53" s="180"/>
      <c r="N53" s="112"/>
      <c r="O53" s="101"/>
      <c r="P53" s="102"/>
      <c r="Q53" s="103"/>
      <c r="R53" s="102"/>
      <c r="S53" s="103"/>
      <c r="T53" s="106"/>
      <c r="U53" s="106"/>
      <c r="V53" s="106"/>
      <c r="W53" s="183"/>
      <c r="X53" s="181">
        <f t="shared" si="37"/>
        <v>4065845000</v>
      </c>
      <c r="Y53" s="181">
        <f t="shared" si="38"/>
        <v>4065845000</v>
      </c>
      <c r="Z53" s="181">
        <f t="shared" si="39"/>
        <v>4065845000</v>
      </c>
    </row>
    <row r="54" spans="1:26" s="107" customFormat="1" ht="17.25" customHeight="1">
      <c r="A54" s="86">
        <v>22</v>
      </c>
      <c r="B54" s="87">
        <f t="shared" si="22"/>
        <v>7</v>
      </c>
      <c r="C54" s="87">
        <f t="shared" si="23"/>
        <v>0</v>
      </c>
      <c r="D54" s="87">
        <f t="shared" si="24"/>
        <v>0</v>
      </c>
      <c r="E54" s="87">
        <f t="shared" si="25"/>
        <v>0</v>
      </c>
      <c r="F54" s="88" t="str">
        <f t="shared" si="26"/>
        <v>TRAMO ESTACIÓN INTERMEDIA LA VICTORIA A ESTACION DE RETORNO JUAN REY ALTERNATIVA 1</v>
      </c>
      <c r="G54" s="88" t="str">
        <f t="shared" si="27"/>
        <v>COMPONENTE ELECTROMECANICO</v>
      </c>
      <c r="H54" s="88" t="str">
        <f t="shared" si="21"/>
        <v>OPEX ELECTROMECANICO</v>
      </c>
      <c r="I54" s="89">
        <f t="shared" si="28"/>
        <v>7000000000</v>
      </c>
      <c r="J54" s="90" t="s">
        <v>48</v>
      </c>
      <c r="K54" s="91" t="s">
        <v>49</v>
      </c>
      <c r="L54" s="92"/>
      <c r="M54" s="92"/>
      <c r="N54" s="93"/>
      <c r="O54" s="115"/>
      <c r="P54" s="116"/>
      <c r="Q54" s="110"/>
      <c r="R54" s="188">
        <f>+V54</f>
        <v>4065845000</v>
      </c>
      <c r="S54" s="110"/>
      <c r="T54" s="189"/>
      <c r="U54" s="189"/>
      <c r="V54" s="96">
        <f>+X54</f>
        <v>4065845000</v>
      </c>
      <c r="W54" s="183"/>
      <c r="X54" s="181">
        <f t="shared" si="37"/>
        <v>4065845000</v>
      </c>
      <c r="Y54" s="181">
        <f t="shared" si="38"/>
        <v>4065845000</v>
      </c>
      <c r="Z54" s="181">
        <f t="shared" si="39"/>
        <v>4065845000</v>
      </c>
    </row>
    <row r="55" spans="1:26" s="107" customFormat="1" ht="17.25" customHeight="1">
      <c r="A55" s="86">
        <v>21</v>
      </c>
      <c r="B55" s="87">
        <f t="shared" si="22"/>
        <v>7</v>
      </c>
      <c r="C55" s="87">
        <f t="shared" si="23"/>
        <v>1</v>
      </c>
      <c r="D55" s="87">
        <f t="shared" si="24"/>
        <v>0</v>
      </c>
      <c r="E55" s="87">
        <f t="shared" si="25"/>
        <v>0</v>
      </c>
      <c r="F55" s="88" t="str">
        <f t="shared" si="26"/>
        <v>TRAMO ESTACIÓN INTERMEDIA LA VICTORIA A ESTACION DE RETORNO JUAN REY ALTERNATIVA 1</v>
      </c>
      <c r="G55" s="88" t="str">
        <f t="shared" si="27"/>
        <v>COMPONENTE ELECTROMECANICO</v>
      </c>
      <c r="H55" s="88" t="str">
        <f t="shared" si="21"/>
        <v>OPEX ELECTROMECANICO</v>
      </c>
      <c r="I55" s="89">
        <f t="shared" si="28"/>
        <v>7001000000</v>
      </c>
      <c r="J55" s="90" t="s">
        <v>48</v>
      </c>
      <c r="K55" s="98"/>
      <c r="L55" s="100" t="s">
        <v>39</v>
      </c>
      <c r="M55" s="199"/>
      <c r="N55" s="191"/>
      <c r="O55" s="203"/>
      <c r="P55" s="204"/>
      <c r="Q55" s="195"/>
      <c r="R55" s="204"/>
      <c r="S55" s="195"/>
      <c r="T55" s="106"/>
      <c r="U55" s="99">
        <f>+Y55</f>
        <v>4065845000</v>
      </c>
      <c r="V55" s="106"/>
      <c r="W55" s="183"/>
      <c r="X55" s="181">
        <f t="shared" si="37"/>
        <v>4065845000</v>
      </c>
      <c r="Y55" s="181">
        <f t="shared" si="38"/>
        <v>4065845000</v>
      </c>
      <c r="Z55" s="181">
        <f t="shared" si="39"/>
        <v>4065845000</v>
      </c>
    </row>
    <row r="56" spans="1:26" s="107" customFormat="1" ht="17.25" customHeight="1">
      <c r="A56" s="86"/>
      <c r="B56" s="87">
        <f t="shared" si="22"/>
        <v>7</v>
      </c>
      <c r="C56" s="87">
        <f t="shared" si="23"/>
        <v>1</v>
      </c>
      <c r="D56" s="87">
        <f t="shared" si="24"/>
        <v>1</v>
      </c>
      <c r="E56" s="87">
        <f t="shared" si="25"/>
        <v>0</v>
      </c>
      <c r="F56" s="88" t="str">
        <f t="shared" si="26"/>
        <v>TRAMO ESTACIÓN INTERMEDIA LA VICTORIA A ESTACION DE RETORNO JUAN REY ALTERNATIVA 1</v>
      </c>
      <c r="G56" s="88" t="str">
        <f t="shared" si="27"/>
        <v>COMPONENTE ELECTROMECANICO</v>
      </c>
      <c r="H56" s="88" t="str">
        <f t="shared" si="21"/>
        <v>OPEX ELECTROMECANICO</v>
      </c>
      <c r="I56" s="89">
        <f t="shared" si="28"/>
        <v>7001001000</v>
      </c>
      <c r="J56" s="90"/>
      <c r="K56" s="98"/>
      <c r="L56" s="100"/>
      <c r="M56" s="190" t="s">
        <v>74</v>
      </c>
      <c r="N56" s="191"/>
      <c r="O56" s="197"/>
      <c r="P56" s="198"/>
      <c r="Q56" s="195"/>
      <c r="R56" s="194"/>
      <c r="S56" s="195"/>
      <c r="T56" s="99">
        <f>+Z56</f>
        <v>4065845000</v>
      </c>
      <c r="U56" s="106"/>
      <c r="V56" s="106"/>
      <c r="W56" s="183"/>
      <c r="X56" s="181">
        <f t="shared" si="37"/>
        <v>2635925000</v>
      </c>
      <c r="Y56" s="181">
        <f t="shared" si="38"/>
        <v>2635925000</v>
      </c>
      <c r="Z56" s="181">
        <f t="shared" si="39"/>
        <v>4065845000</v>
      </c>
    </row>
    <row r="57" spans="1:26" s="97" customFormat="1" ht="17.25" customHeight="1">
      <c r="A57" s="86">
        <v>8</v>
      </c>
      <c r="B57" s="87">
        <f t="shared" si="22"/>
        <v>7</v>
      </c>
      <c r="C57" s="87">
        <f t="shared" si="23"/>
        <v>1</v>
      </c>
      <c r="D57" s="87">
        <f t="shared" si="24"/>
        <v>1</v>
      </c>
      <c r="E57" s="87">
        <f t="shared" si="25"/>
        <v>1</v>
      </c>
      <c r="F57" s="88" t="str">
        <f t="shared" si="26"/>
        <v>TRAMO ESTACIÓN INTERMEDIA LA VICTORIA A ESTACION DE RETORNO JUAN REY ALTERNATIVA 1</v>
      </c>
      <c r="G57" s="88" t="str">
        <f t="shared" si="27"/>
        <v>COMPONENTE ELECTROMECANICO</v>
      </c>
      <c r="H57" s="88" t="str">
        <f t="shared" si="21"/>
        <v>OPEX ELECTROMECANICO</v>
      </c>
      <c r="I57" s="89">
        <f t="shared" si="28"/>
        <v>7001001001</v>
      </c>
      <c r="J57" s="90" t="s">
        <v>48</v>
      </c>
      <c r="K57" s="98"/>
      <c r="L57" s="100"/>
      <c r="M57" s="100"/>
      <c r="N57" s="112" t="s">
        <v>57</v>
      </c>
      <c r="O57" s="101" t="s">
        <v>72</v>
      </c>
      <c r="P57" s="102">
        <v>1</v>
      </c>
      <c r="Q57" s="103">
        <f>+Memoria!C30</f>
        <v>1429920000</v>
      </c>
      <c r="R57" s="187">
        <f t="shared" ref="R57:R59" si="44">+S57</f>
        <v>1429920000</v>
      </c>
      <c r="S57" s="103">
        <f t="shared" ref="S57:S59" si="45">+P57*Q57</f>
        <v>1429920000</v>
      </c>
      <c r="T57" s="99"/>
      <c r="U57" s="99"/>
      <c r="V57" s="99"/>
      <c r="W57" s="182"/>
      <c r="X57" s="181">
        <f t="shared" si="37"/>
        <v>977885000</v>
      </c>
      <c r="Y57" s="181">
        <f t="shared" si="38"/>
        <v>977885000</v>
      </c>
      <c r="Z57" s="181">
        <f t="shared" si="39"/>
        <v>2635925000</v>
      </c>
    </row>
    <row r="58" spans="1:26" s="107" customFormat="1" ht="17.25" customHeight="1">
      <c r="A58" s="86">
        <v>9</v>
      </c>
      <c r="B58" s="87">
        <f t="shared" si="22"/>
        <v>7</v>
      </c>
      <c r="C58" s="87">
        <f t="shared" si="23"/>
        <v>1</v>
      </c>
      <c r="D58" s="87">
        <f t="shared" si="24"/>
        <v>1</v>
      </c>
      <c r="E58" s="87">
        <f t="shared" si="25"/>
        <v>2</v>
      </c>
      <c r="F58" s="88" t="str">
        <f t="shared" si="26"/>
        <v>TRAMO ESTACIÓN INTERMEDIA LA VICTORIA A ESTACION DE RETORNO JUAN REY ALTERNATIVA 1</v>
      </c>
      <c r="G58" s="88" t="str">
        <f t="shared" si="27"/>
        <v>COMPONENTE ELECTROMECANICO</v>
      </c>
      <c r="H58" s="88" t="str">
        <f t="shared" si="21"/>
        <v>OPEX ELECTROMECANICO</v>
      </c>
      <c r="I58" s="89">
        <f t="shared" si="28"/>
        <v>7001001002</v>
      </c>
      <c r="J58" s="90" t="s">
        <v>48</v>
      </c>
      <c r="K58" s="104"/>
      <c r="L58" s="105"/>
      <c r="M58" s="105"/>
      <c r="N58" s="112" t="s">
        <v>58</v>
      </c>
      <c r="O58" s="101" t="s">
        <v>72</v>
      </c>
      <c r="P58" s="102">
        <v>1</v>
      </c>
      <c r="Q58" s="103">
        <f>+Memoria!C31</f>
        <v>1658040000</v>
      </c>
      <c r="R58" s="187">
        <f t="shared" si="44"/>
        <v>1658040000</v>
      </c>
      <c r="S58" s="103">
        <f t="shared" si="45"/>
        <v>1658040000</v>
      </c>
      <c r="T58" s="106"/>
      <c r="U58" s="106"/>
      <c r="V58" s="106"/>
      <c r="W58" s="183"/>
      <c r="X58" s="181">
        <f t="shared" si="37"/>
        <v>0</v>
      </c>
      <c r="Y58" s="181">
        <f t="shared" si="38"/>
        <v>0</v>
      </c>
      <c r="Z58" s="181">
        <f t="shared" si="39"/>
        <v>977885000</v>
      </c>
    </row>
    <row r="59" spans="1:26" s="107" customFormat="1" ht="17.25" customHeight="1">
      <c r="A59" s="86">
        <v>10</v>
      </c>
      <c r="B59" s="87">
        <f t="shared" si="22"/>
        <v>7</v>
      </c>
      <c r="C59" s="87">
        <f t="shared" si="23"/>
        <v>1</v>
      </c>
      <c r="D59" s="87">
        <f t="shared" si="24"/>
        <v>1</v>
      </c>
      <c r="E59" s="87">
        <f t="shared" si="25"/>
        <v>3</v>
      </c>
      <c r="F59" s="88" t="str">
        <f t="shared" si="26"/>
        <v>TRAMO ESTACIÓN INTERMEDIA LA VICTORIA A ESTACION DE RETORNO JUAN REY ALTERNATIVA 1</v>
      </c>
      <c r="G59" s="88" t="str">
        <f t="shared" si="27"/>
        <v>COMPONENTE ELECTROMECANICO</v>
      </c>
      <c r="H59" s="88" t="str">
        <f t="shared" si="21"/>
        <v>OPEX ELECTROMECANICO</v>
      </c>
      <c r="I59" s="89">
        <f t="shared" si="28"/>
        <v>7001001003</v>
      </c>
      <c r="J59" s="90" t="s">
        <v>48</v>
      </c>
      <c r="K59" s="104"/>
      <c r="L59" s="105"/>
      <c r="M59" s="100"/>
      <c r="N59" s="112" t="s">
        <v>59</v>
      </c>
      <c r="O59" s="101" t="s">
        <v>72</v>
      </c>
      <c r="P59" s="102">
        <v>1</v>
      </c>
      <c r="Q59" s="103">
        <f>+Memoria!C32</f>
        <v>977885000</v>
      </c>
      <c r="R59" s="187">
        <f t="shared" si="44"/>
        <v>977885000</v>
      </c>
      <c r="S59" s="103">
        <f t="shared" si="45"/>
        <v>977885000</v>
      </c>
      <c r="T59" s="106"/>
      <c r="U59" s="106"/>
      <c r="V59" s="106"/>
      <c r="W59" s="183"/>
      <c r="X59" s="181">
        <f t="shared" si="37"/>
        <v>3854994000</v>
      </c>
      <c r="Y59" s="181">
        <f t="shared" si="38"/>
        <v>0</v>
      </c>
      <c r="Z59" s="181">
        <f t="shared" si="39"/>
        <v>0</v>
      </c>
    </row>
    <row r="60" spans="1:26" s="107" customFormat="1" ht="17.25" hidden="1" customHeight="1">
      <c r="A60" s="86"/>
      <c r="B60" s="87">
        <f t="shared" si="22"/>
        <v>7</v>
      </c>
      <c r="C60" s="87">
        <f t="shared" si="23"/>
        <v>1</v>
      </c>
      <c r="D60" s="87">
        <f t="shared" si="24"/>
        <v>1</v>
      </c>
      <c r="E60" s="87">
        <f t="shared" si="25"/>
        <v>3</v>
      </c>
      <c r="F60" s="88" t="str">
        <f t="shared" si="26"/>
        <v>TRAMO ESTACIÓN INTERMEDIA LA VICTORIA A ESTACION DE RETORNO JUAN REY ALTERNATIVA 1</v>
      </c>
      <c r="G60" s="88" t="str">
        <f t="shared" si="27"/>
        <v>COMPONENTE ELECTROMECANICO</v>
      </c>
      <c r="H60" s="88" t="str">
        <f t="shared" si="21"/>
        <v>OPEX ELECTROMECANICO</v>
      </c>
      <c r="I60" s="89">
        <f t="shared" si="28"/>
        <v>7001001003</v>
      </c>
      <c r="J60" s="90"/>
      <c r="K60" s="104"/>
      <c r="L60" s="179"/>
      <c r="M60" s="180"/>
      <c r="N60" s="112"/>
      <c r="O60" s="101"/>
      <c r="P60" s="102"/>
      <c r="Q60" s="103"/>
      <c r="R60" s="102"/>
      <c r="S60" s="103"/>
      <c r="T60" s="106"/>
      <c r="U60" s="106"/>
      <c r="V60" s="106"/>
      <c r="W60" s="183"/>
      <c r="X60" s="181">
        <f t="shared" si="37"/>
        <v>3854994000</v>
      </c>
      <c r="Y60" s="181">
        <f t="shared" si="38"/>
        <v>3854994000</v>
      </c>
      <c r="Z60" s="181">
        <f t="shared" si="39"/>
        <v>0</v>
      </c>
    </row>
    <row r="61" spans="1:26" s="107" customFormat="1" ht="17.25" hidden="1" customHeight="1">
      <c r="A61" s="86"/>
      <c r="B61" s="87">
        <f t="shared" si="22"/>
        <v>7</v>
      </c>
      <c r="C61" s="87">
        <f t="shared" si="23"/>
        <v>1</v>
      </c>
      <c r="D61" s="87">
        <f t="shared" si="24"/>
        <v>1</v>
      </c>
      <c r="E61" s="87">
        <f t="shared" si="25"/>
        <v>3</v>
      </c>
      <c r="F61" s="88" t="str">
        <f t="shared" si="26"/>
        <v>TRAMO ESTACIÓN INTERMEDIA LA VICTORIA A ESTACION DE RETORNO JUAN REY ALTERNATIVA 1</v>
      </c>
      <c r="G61" s="88" t="str">
        <f t="shared" si="27"/>
        <v>COMPONENTE ELECTROMECANICO</v>
      </c>
      <c r="H61" s="88" t="str">
        <f t="shared" si="21"/>
        <v>OPEX ELECTROMECANICO</v>
      </c>
      <c r="I61" s="89">
        <f t="shared" si="28"/>
        <v>7001001003</v>
      </c>
      <c r="J61" s="90"/>
      <c r="K61" s="104"/>
      <c r="L61" s="179"/>
      <c r="M61" s="180"/>
      <c r="N61" s="112"/>
      <c r="O61" s="101"/>
      <c r="P61" s="102"/>
      <c r="Q61" s="103"/>
      <c r="R61" s="102"/>
      <c r="S61" s="103"/>
      <c r="T61" s="106"/>
      <c r="U61" s="106"/>
      <c r="V61" s="106"/>
      <c r="W61" s="183"/>
      <c r="X61" s="181">
        <f t="shared" si="37"/>
        <v>3854994000</v>
      </c>
      <c r="Y61" s="181">
        <f t="shared" si="38"/>
        <v>3854994000</v>
      </c>
      <c r="Z61" s="181">
        <f t="shared" si="39"/>
        <v>3854994000</v>
      </c>
    </row>
    <row r="62" spans="1:26" s="107" customFormat="1" ht="17.25" customHeight="1">
      <c r="A62" s="86">
        <v>22</v>
      </c>
      <c r="B62" s="87">
        <f t="shared" si="22"/>
        <v>8</v>
      </c>
      <c r="C62" s="87">
        <f t="shared" si="23"/>
        <v>0</v>
      </c>
      <c r="D62" s="87">
        <f t="shared" si="24"/>
        <v>0</v>
      </c>
      <c r="E62" s="87">
        <f t="shared" si="25"/>
        <v>0</v>
      </c>
      <c r="F62" s="88" t="str">
        <f t="shared" si="26"/>
        <v>TRAMO ESTACIÓN INTERMEDIA LA VICTORIA A ESTACION DE RETORNO JUAN REY ALTERNATIVA 2</v>
      </c>
      <c r="G62" s="88" t="str">
        <f t="shared" si="27"/>
        <v>COMPONENTE ELECTROMECANICO</v>
      </c>
      <c r="H62" s="88" t="str">
        <f t="shared" si="21"/>
        <v>OPEX ELECTROMECANICO</v>
      </c>
      <c r="I62" s="89">
        <f t="shared" si="28"/>
        <v>8000000000</v>
      </c>
      <c r="J62" s="90" t="s">
        <v>50</v>
      </c>
      <c r="K62" s="91" t="s">
        <v>51</v>
      </c>
      <c r="L62" s="92"/>
      <c r="M62" s="92"/>
      <c r="N62" s="93"/>
      <c r="O62" s="115"/>
      <c r="P62" s="116"/>
      <c r="Q62" s="110"/>
      <c r="R62" s="188">
        <f>+V62</f>
        <v>3854994000</v>
      </c>
      <c r="S62" s="110"/>
      <c r="T62" s="189"/>
      <c r="U62" s="189"/>
      <c r="V62" s="96">
        <f>+X62</f>
        <v>3854994000</v>
      </c>
      <c r="W62" s="183"/>
      <c r="X62" s="181">
        <f t="shared" si="37"/>
        <v>3854994000</v>
      </c>
      <c r="Y62" s="181">
        <f t="shared" si="38"/>
        <v>3854994000</v>
      </c>
      <c r="Z62" s="181">
        <f t="shared" si="39"/>
        <v>3854994000</v>
      </c>
    </row>
    <row r="63" spans="1:26" s="107" customFormat="1" ht="17.25" customHeight="1">
      <c r="A63" s="86">
        <v>21</v>
      </c>
      <c r="B63" s="87">
        <f t="shared" si="22"/>
        <v>8</v>
      </c>
      <c r="C63" s="87">
        <f t="shared" si="23"/>
        <v>1</v>
      </c>
      <c r="D63" s="87">
        <f t="shared" si="24"/>
        <v>0</v>
      </c>
      <c r="E63" s="87">
        <f t="shared" si="25"/>
        <v>0</v>
      </c>
      <c r="F63" s="88" t="str">
        <f t="shared" si="26"/>
        <v>TRAMO ESTACIÓN INTERMEDIA LA VICTORIA A ESTACION DE RETORNO JUAN REY ALTERNATIVA 2</v>
      </c>
      <c r="G63" s="88" t="str">
        <f t="shared" si="27"/>
        <v>COMPONENTE ELECTROMECANICO</v>
      </c>
      <c r="H63" s="88" t="str">
        <f t="shared" si="21"/>
        <v>OPEX ELECTROMECANICO</v>
      </c>
      <c r="I63" s="89">
        <f t="shared" si="28"/>
        <v>8001000000</v>
      </c>
      <c r="J63" s="90" t="s">
        <v>50</v>
      </c>
      <c r="K63" s="98"/>
      <c r="L63" s="100" t="s">
        <v>39</v>
      </c>
      <c r="M63" s="199"/>
      <c r="N63" s="191"/>
      <c r="O63" s="203"/>
      <c r="P63" s="204"/>
      <c r="Q63" s="195"/>
      <c r="R63" s="204"/>
      <c r="S63" s="195"/>
      <c r="T63" s="106"/>
      <c r="U63" s="99">
        <f>+Y63</f>
        <v>3854994000</v>
      </c>
      <c r="V63" s="106"/>
      <c r="W63" s="183"/>
      <c r="X63" s="181">
        <f t="shared" si="37"/>
        <v>3854994000</v>
      </c>
      <c r="Y63" s="181">
        <f t="shared" si="38"/>
        <v>3854994000</v>
      </c>
      <c r="Z63" s="181">
        <f t="shared" si="39"/>
        <v>3854994000</v>
      </c>
    </row>
    <row r="64" spans="1:26" s="107" customFormat="1" ht="17.25" customHeight="1">
      <c r="A64" s="86"/>
      <c r="B64" s="87">
        <f t="shared" si="22"/>
        <v>8</v>
      </c>
      <c r="C64" s="87">
        <f t="shared" si="23"/>
        <v>1</v>
      </c>
      <c r="D64" s="87">
        <f t="shared" si="24"/>
        <v>1</v>
      </c>
      <c r="E64" s="87">
        <f t="shared" si="25"/>
        <v>0</v>
      </c>
      <c r="F64" s="88" t="str">
        <f t="shared" si="26"/>
        <v>TRAMO ESTACIÓN INTERMEDIA LA VICTORIA A ESTACION DE RETORNO JUAN REY ALTERNATIVA 2</v>
      </c>
      <c r="G64" s="88" t="str">
        <f t="shared" si="27"/>
        <v>COMPONENTE ELECTROMECANICO</v>
      </c>
      <c r="H64" s="88" t="str">
        <f t="shared" si="21"/>
        <v>OPEX ELECTROMECANICO</v>
      </c>
      <c r="I64" s="89">
        <f t="shared" si="28"/>
        <v>8001001000</v>
      </c>
      <c r="J64" s="90"/>
      <c r="K64" s="98"/>
      <c r="L64" s="100"/>
      <c r="M64" s="190" t="s">
        <v>74</v>
      </c>
      <c r="N64" s="191"/>
      <c r="O64" s="197"/>
      <c r="P64" s="198"/>
      <c r="Q64" s="195"/>
      <c r="R64" s="194"/>
      <c r="S64" s="195"/>
      <c r="T64" s="99">
        <f>+Z64</f>
        <v>3854994000</v>
      </c>
      <c r="U64" s="106"/>
      <c r="V64" s="106"/>
      <c r="W64" s="183"/>
      <c r="X64" s="181">
        <f t="shared" si="37"/>
        <v>2425074000</v>
      </c>
      <c r="Y64" s="181">
        <f t="shared" si="38"/>
        <v>2425074000</v>
      </c>
      <c r="Z64" s="181">
        <f t="shared" si="39"/>
        <v>3854994000</v>
      </c>
    </row>
    <row r="65" spans="1:28" s="97" customFormat="1" ht="17.25" customHeight="1">
      <c r="A65" s="86">
        <v>8</v>
      </c>
      <c r="B65" s="87">
        <f t="shared" si="22"/>
        <v>8</v>
      </c>
      <c r="C65" s="87">
        <f t="shared" si="23"/>
        <v>1</v>
      </c>
      <c r="D65" s="87">
        <f t="shared" si="24"/>
        <v>1</v>
      </c>
      <c r="E65" s="87">
        <f t="shared" si="25"/>
        <v>1</v>
      </c>
      <c r="F65" s="88" t="str">
        <f t="shared" si="26"/>
        <v>TRAMO ESTACIÓN INTERMEDIA LA VICTORIA A ESTACION DE RETORNO JUAN REY ALTERNATIVA 2</v>
      </c>
      <c r="G65" s="88" t="str">
        <f t="shared" si="27"/>
        <v>COMPONENTE ELECTROMECANICO</v>
      </c>
      <c r="H65" s="88" t="str">
        <f t="shared" si="21"/>
        <v>OPEX ELECTROMECANICO</v>
      </c>
      <c r="I65" s="89">
        <f t="shared" si="28"/>
        <v>8001001001</v>
      </c>
      <c r="J65" s="90" t="s">
        <v>50</v>
      </c>
      <c r="K65" s="98"/>
      <c r="L65" s="100"/>
      <c r="M65" s="100"/>
      <c r="N65" s="112" t="s">
        <v>57</v>
      </c>
      <c r="O65" s="101" t="s">
        <v>72</v>
      </c>
      <c r="P65" s="102">
        <v>1</v>
      </c>
      <c r="Q65" s="103">
        <f>+Memoria!D30</f>
        <v>1429920000</v>
      </c>
      <c r="R65" s="187">
        <f t="shared" ref="R65:R67" si="46">+S65</f>
        <v>1429920000</v>
      </c>
      <c r="S65" s="103">
        <f t="shared" ref="S65:S67" si="47">+P65*Q65</f>
        <v>1429920000</v>
      </c>
      <c r="T65" s="99"/>
      <c r="U65" s="99"/>
      <c r="V65" s="99"/>
      <c r="W65" s="182"/>
      <c r="X65" s="181">
        <f t="shared" si="37"/>
        <v>837646000</v>
      </c>
      <c r="Y65" s="181">
        <f t="shared" si="38"/>
        <v>837646000</v>
      </c>
      <c r="Z65" s="181">
        <f t="shared" si="39"/>
        <v>2425074000</v>
      </c>
    </row>
    <row r="66" spans="1:28" s="107" customFormat="1" ht="17.25" customHeight="1">
      <c r="A66" s="86">
        <v>9</v>
      </c>
      <c r="B66" s="87">
        <f t="shared" si="22"/>
        <v>8</v>
      </c>
      <c r="C66" s="87">
        <f t="shared" si="23"/>
        <v>1</v>
      </c>
      <c r="D66" s="87">
        <f t="shared" si="24"/>
        <v>1</v>
      </c>
      <c r="E66" s="87">
        <f t="shared" si="25"/>
        <v>2</v>
      </c>
      <c r="F66" s="88" t="str">
        <f t="shared" si="26"/>
        <v>TRAMO ESTACIÓN INTERMEDIA LA VICTORIA A ESTACION DE RETORNO JUAN REY ALTERNATIVA 2</v>
      </c>
      <c r="G66" s="88" t="str">
        <f t="shared" si="27"/>
        <v>COMPONENTE ELECTROMECANICO</v>
      </c>
      <c r="H66" s="88" t="str">
        <f t="shared" si="21"/>
        <v>OPEX ELECTROMECANICO</v>
      </c>
      <c r="I66" s="89">
        <f t="shared" si="28"/>
        <v>8001001002</v>
      </c>
      <c r="J66" s="90" t="s">
        <v>50</v>
      </c>
      <c r="K66" s="104"/>
      <c r="L66" s="105"/>
      <c r="M66" s="105"/>
      <c r="N66" s="112" t="s">
        <v>58</v>
      </c>
      <c r="O66" s="101" t="s">
        <v>72</v>
      </c>
      <c r="P66" s="102">
        <v>1</v>
      </c>
      <c r="Q66" s="103">
        <f>+Memoria!D31</f>
        <v>1587428000</v>
      </c>
      <c r="R66" s="187">
        <f t="shared" si="46"/>
        <v>1587428000</v>
      </c>
      <c r="S66" s="103">
        <f t="shared" si="47"/>
        <v>1587428000</v>
      </c>
      <c r="T66" s="106"/>
      <c r="U66" s="106"/>
      <c r="V66" s="106"/>
      <c r="W66" s="183"/>
      <c r="X66" s="181">
        <f t="shared" si="37"/>
        <v>0</v>
      </c>
      <c r="Y66" s="181">
        <f t="shared" si="38"/>
        <v>0</v>
      </c>
      <c r="Z66" s="181">
        <f t="shared" si="39"/>
        <v>837646000</v>
      </c>
    </row>
    <row r="67" spans="1:28" s="107" customFormat="1" ht="17.25" customHeight="1">
      <c r="A67" s="86">
        <v>10</v>
      </c>
      <c r="B67" s="87">
        <f t="shared" si="22"/>
        <v>8</v>
      </c>
      <c r="C67" s="87">
        <f t="shared" si="23"/>
        <v>1</v>
      </c>
      <c r="D67" s="87">
        <f t="shared" si="24"/>
        <v>1</v>
      </c>
      <c r="E67" s="87">
        <f t="shared" si="25"/>
        <v>3</v>
      </c>
      <c r="F67" s="88" t="str">
        <f t="shared" si="26"/>
        <v>TRAMO ESTACIÓN INTERMEDIA LA VICTORIA A ESTACION DE RETORNO JUAN REY ALTERNATIVA 2</v>
      </c>
      <c r="G67" s="88" t="str">
        <f t="shared" si="27"/>
        <v>COMPONENTE ELECTROMECANICO</v>
      </c>
      <c r="H67" s="88" t="str">
        <f t="shared" si="21"/>
        <v>OPEX ELECTROMECANICO</v>
      </c>
      <c r="I67" s="89">
        <f t="shared" si="28"/>
        <v>8001001003</v>
      </c>
      <c r="J67" s="90" t="s">
        <v>50</v>
      </c>
      <c r="K67" s="104"/>
      <c r="L67" s="105"/>
      <c r="M67" s="100"/>
      <c r="N67" s="112" t="s">
        <v>59</v>
      </c>
      <c r="O67" s="101" t="s">
        <v>72</v>
      </c>
      <c r="P67" s="102">
        <v>1</v>
      </c>
      <c r="Q67" s="103">
        <f>+Memoria!D32</f>
        <v>837646000</v>
      </c>
      <c r="R67" s="187">
        <f t="shared" si="46"/>
        <v>837646000</v>
      </c>
      <c r="S67" s="103">
        <f t="shared" si="47"/>
        <v>837646000</v>
      </c>
      <c r="T67" s="106"/>
      <c r="U67" s="106"/>
      <c r="V67" s="106"/>
      <c r="W67" s="183"/>
      <c r="X67" s="181">
        <f t="shared" si="37"/>
        <v>3650963000</v>
      </c>
      <c r="Y67" s="181">
        <f t="shared" si="38"/>
        <v>0</v>
      </c>
      <c r="Z67" s="181">
        <f t="shared" si="39"/>
        <v>0</v>
      </c>
    </row>
    <row r="68" spans="1:28" s="107" customFormat="1" ht="17.25" hidden="1" customHeight="1">
      <c r="A68" s="86"/>
      <c r="B68" s="87">
        <f t="shared" si="22"/>
        <v>8</v>
      </c>
      <c r="C68" s="87">
        <f t="shared" si="23"/>
        <v>1</v>
      </c>
      <c r="D68" s="87">
        <f t="shared" si="24"/>
        <v>1</v>
      </c>
      <c r="E68" s="87">
        <f t="shared" si="25"/>
        <v>3</v>
      </c>
      <c r="F68" s="88" t="str">
        <f t="shared" si="26"/>
        <v>TRAMO ESTACIÓN INTERMEDIA LA VICTORIA A ESTACION DE RETORNO JUAN REY ALTERNATIVA 2</v>
      </c>
      <c r="G68" s="88" t="str">
        <f t="shared" si="27"/>
        <v>COMPONENTE ELECTROMECANICO</v>
      </c>
      <c r="H68" s="88" t="str">
        <f t="shared" si="21"/>
        <v>OPEX ELECTROMECANICO</v>
      </c>
      <c r="I68" s="89">
        <f t="shared" si="28"/>
        <v>8001001003</v>
      </c>
      <c r="J68" s="90"/>
      <c r="K68" s="104"/>
      <c r="L68" s="179"/>
      <c r="M68" s="180"/>
      <c r="N68" s="112"/>
      <c r="O68" s="101"/>
      <c r="P68" s="102"/>
      <c r="Q68" s="103"/>
      <c r="R68" s="102"/>
      <c r="S68" s="103"/>
      <c r="T68" s="106"/>
      <c r="U68" s="106"/>
      <c r="V68" s="106"/>
      <c r="W68" s="183"/>
      <c r="X68" s="181">
        <f t="shared" si="37"/>
        <v>3650963000</v>
      </c>
      <c r="Y68" s="181">
        <f t="shared" si="38"/>
        <v>3650963000</v>
      </c>
      <c r="Z68" s="181">
        <f t="shared" si="39"/>
        <v>0</v>
      </c>
    </row>
    <row r="69" spans="1:28" s="107" customFormat="1" ht="17.25" hidden="1" customHeight="1">
      <c r="A69" s="86"/>
      <c r="B69" s="87">
        <f t="shared" si="22"/>
        <v>8</v>
      </c>
      <c r="C69" s="87">
        <f t="shared" si="23"/>
        <v>1</v>
      </c>
      <c r="D69" s="87">
        <f t="shared" si="24"/>
        <v>1</v>
      </c>
      <c r="E69" s="87">
        <f t="shared" si="25"/>
        <v>3</v>
      </c>
      <c r="F69" s="88" t="str">
        <f t="shared" si="26"/>
        <v>TRAMO ESTACIÓN INTERMEDIA LA VICTORIA A ESTACION DE RETORNO JUAN REY ALTERNATIVA 2</v>
      </c>
      <c r="G69" s="88" t="str">
        <f t="shared" si="27"/>
        <v>COMPONENTE ELECTROMECANICO</v>
      </c>
      <c r="H69" s="88" t="str">
        <f t="shared" si="21"/>
        <v>OPEX ELECTROMECANICO</v>
      </c>
      <c r="I69" s="89">
        <f t="shared" si="28"/>
        <v>8001001003</v>
      </c>
      <c r="J69" s="90"/>
      <c r="K69" s="104"/>
      <c r="L69" s="179"/>
      <c r="M69" s="180"/>
      <c r="N69" s="112"/>
      <c r="O69" s="101"/>
      <c r="P69" s="102"/>
      <c r="Q69" s="103"/>
      <c r="R69" s="102"/>
      <c r="S69" s="103"/>
      <c r="T69" s="106"/>
      <c r="U69" s="106"/>
      <c r="V69" s="106"/>
      <c r="W69" s="183"/>
      <c r="X69" s="181">
        <f t="shared" si="37"/>
        <v>3650963000</v>
      </c>
      <c r="Y69" s="181">
        <f t="shared" si="38"/>
        <v>3650963000</v>
      </c>
      <c r="Z69" s="181">
        <f t="shared" si="39"/>
        <v>3650963000</v>
      </c>
    </row>
    <row r="70" spans="1:28" s="107" customFormat="1" ht="17.25" customHeight="1">
      <c r="A70" s="86">
        <v>22</v>
      </c>
      <c r="B70" s="87">
        <f t="shared" si="22"/>
        <v>9</v>
      </c>
      <c r="C70" s="87">
        <f t="shared" si="23"/>
        <v>0</v>
      </c>
      <c r="D70" s="87">
        <f t="shared" si="24"/>
        <v>0</v>
      </c>
      <c r="E70" s="87">
        <f t="shared" si="25"/>
        <v>0</v>
      </c>
      <c r="F70" s="88" t="str">
        <f t="shared" si="26"/>
        <v>TRAMO ESTACIÓN INTERMEDIA LA VICTORIA A ESTACION DE RETORNO JUAN REY ALTERNATIVA 3</v>
      </c>
      <c r="G70" s="88" t="str">
        <f t="shared" si="27"/>
        <v>COMPONENTE ELECTROMECANICO</v>
      </c>
      <c r="H70" s="88" t="str">
        <f t="shared" si="21"/>
        <v>OPEX ELECTROMECANICO</v>
      </c>
      <c r="I70" s="89">
        <f t="shared" si="28"/>
        <v>9000000000</v>
      </c>
      <c r="J70" s="90" t="s">
        <v>52</v>
      </c>
      <c r="K70" s="91" t="s">
        <v>53</v>
      </c>
      <c r="L70" s="92"/>
      <c r="M70" s="92"/>
      <c r="N70" s="93"/>
      <c r="O70" s="113"/>
      <c r="P70" s="114"/>
      <c r="Q70" s="110"/>
      <c r="R70" s="188">
        <f>+V70</f>
        <v>3650963000</v>
      </c>
      <c r="S70" s="110"/>
      <c r="T70" s="189"/>
      <c r="U70" s="189"/>
      <c r="V70" s="96">
        <f>+X70</f>
        <v>3650963000</v>
      </c>
      <c r="W70" s="183"/>
      <c r="X70" s="181">
        <f t="shared" si="37"/>
        <v>3650963000</v>
      </c>
      <c r="Y70" s="181">
        <f t="shared" si="38"/>
        <v>3650963000</v>
      </c>
      <c r="Z70" s="181">
        <f t="shared" si="39"/>
        <v>3650963000</v>
      </c>
    </row>
    <row r="71" spans="1:28" s="107" customFormat="1" ht="17.25" customHeight="1">
      <c r="A71" s="86">
        <v>21</v>
      </c>
      <c r="B71" s="87">
        <f t="shared" si="22"/>
        <v>9</v>
      </c>
      <c r="C71" s="87">
        <f t="shared" si="23"/>
        <v>1</v>
      </c>
      <c r="D71" s="87">
        <f t="shared" si="24"/>
        <v>0</v>
      </c>
      <c r="E71" s="87">
        <f t="shared" si="25"/>
        <v>0</v>
      </c>
      <c r="F71" s="88" t="str">
        <f t="shared" si="26"/>
        <v>TRAMO ESTACIÓN INTERMEDIA LA VICTORIA A ESTACION DE RETORNO JUAN REY ALTERNATIVA 3</v>
      </c>
      <c r="G71" s="88" t="str">
        <f t="shared" si="27"/>
        <v>COMPONENTE ELECTROMECANICO</v>
      </c>
      <c r="H71" s="88" t="str">
        <f t="shared" si="21"/>
        <v>OPEX ELECTROMECANICO</v>
      </c>
      <c r="I71" s="89">
        <f t="shared" si="28"/>
        <v>9001000000</v>
      </c>
      <c r="J71" s="90" t="s">
        <v>52</v>
      </c>
      <c r="K71" s="98"/>
      <c r="L71" s="100" t="s">
        <v>39</v>
      </c>
      <c r="M71" s="199"/>
      <c r="N71" s="191"/>
      <c r="O71" s="203"/>
      <c r="P71" s="204"/>
      <c r="Q71" s="195"/>
      <c r="R71" s="204"/>
      <c r="S71" s="195"/>
      <c r="T71" s="106"/>
      <c r="U71" s="99">
        <f>+Y71</f>
        <v>3650963000</v>
      </c>
      <c r="V71" s="106"/>
      <c r="W71" s="183"/>
      <c r="X71" s="181">
        <f t="shared" ref="X71:X102" si="48">+IF(C74&gt;C75,Q74,X72+Q73)</f>
        <v>3650963000</v>
      </c>
      <c r="Y71" s="181">
        <f t="shared" ref="Y71:Y102" si="49">+IF(D73&gt;D74,Q73,Y72+Q73)</f>
        <v>3650963000</v>
      </c>
      <c r="Z71" s="181">
        <f t="shared" si="39"/>
        <v>3650963000</v>
      </c>
    </row>
    <row r="72" spans="1:28" s="107" customFormat="1" ht="17.25" customHeight="1">
      <c r="A72" s="86"/>
      <c r="B72" s="87">
        <f t="shared" si="22"/>
        <v>9</v>
      </c>
      <c r="C72" s="87">
        <f t="shared" si="23"/>
        <v>1</v>
      </c>
      <c r="D72" s="87">
        <f t="shared" si="24"/>
        <v>1</v>
      </c>
      <c r="E72" s="87">
        <f t="shared" si="25"/>
        <v>0</v>
      </c>
      <c r="F72" s="88" t="str">
        <f t="shared" si="26"/>
        <v>TRAMO ESTACIÓN INTERMEDIA LA VICTORIA A ESTACION DE RETORNO JUAN REY ALTERNATIVA 3</v>
      </c>
      <c r="G72" s="88" t="str">
        <f t="shared" si="27"/>
        <v>COMPONENTE ELECTROMECANICO</v>
      </c>
      <c r="H72" s="88" t="str">
        <f t="shared" si="21"/>
        <v>OPEX ELECTROMECANICO</v>
      </c>
      <c r="I72" s="89">
        <f t="shared" si="28"/>
        <v>9001001000</v>
      </c>
      <c r="J72" s="90"/>
      <c r="K72" s="98"/>
      <c r="L72" s="100"/>
      <c r="M72" s="190" t="s">
        <v>74</v>
      </c>
      <c r="N72" s="191"/>
      <c r="O72" s="197"/>
      <c r="P72" s="198"/>
      <c r="Q72" s="195"/>
      <c r="R72" s="194"/>
      <c r="S72" s="195"/>
      <c r="T72" s="99">
        <f>+Z72</f>
        <v>3650963000</v>
      </c>
      <c r="U72" s="106"/>
      <c r="V72" s="106"/>
      <c r="W72" s="183"/>
      <c r="X72" s="181">
        <f t="shared" si="48"/>
        <v>2221043000</v>
      </c>
      <c r="Y72" s="181">
        <f t="shared" si="49"/>
        <v>2221043000</v>
      </c>
      <c r="Z72" s="181">
        <f t="shared" ref="Z72:Z103" si="50">+IF(E73&gt;E74,Q73,Z73+Q73)</f>
        <v>3650963000</v>
      </c>
    </row>
    <row r="73" spans="1:28" s="97" customFormat="1" ht="17.25" customHeight="1">
      <c r="A73" s="86">
        <v>8</v>
      </c>
      <c r="B73" s="87">
        <f t="shared" si="22"/>
        <v>9</v>
      </c>
      <c r="C73" s="87">
        <f t="shared" si="23"/>
        <v>1</v>
      </c>
      <c r="D73" s="87">
        <f t="shared" si="24"/>
        <v>1</v>
      </c>
      <c r="E73" s="87">
        <f t="shared" si="25"/>
        <v>1</v>
      </c>
      <c r="F73" s="88" t="str">
        <f t="shared" si="26"/>
        <v>TRAMO ESTACIÓN INTERMEDIA LA VICTORIA A ESTACION DE RETORNO JUAN REY ALTERNATIVA 3</v>
      </c>
      <c r="G73" s="88" t="str">
        <f t="shared" si="27"/>
        <v>COMPONENTE ELECTROMECANICO</v>
      </c>
      <c r="H73" s="88" t="str">
        <f t="shared" ref="H73:H80" si="51">+IF(G73=G72,IF(M73="",H72,M73),H75)</f>
        <v>OPEX ELECTROMECANICO</v>
      </c>
      <c r="I73" s="89">
        <f t="shared" si="28"/>
        <v>9001001001</v>
      </c>
      <c r="J73" s="90" t="s">
        <v>52</v>
      </c>
      <c r="K73" s="98"/>
      <c r="L73" s="100"/>
      <c r="M73" s="100"/>
      <c r="N73" s="112" t="s">
        <v>57</v>
      </c>
      <c r="O73" s="101" t="s">
        <v>72</v>
      </c>
      <c r="P73" s="102">
        <v>1</v>
      </c>
      <c r="Q73" s="103">
        <f>+Memoria!E30</f>
        <v>1429920000</v>
      </c>
      <c r="R73" s="187">
        <f t="shared" ref="R73:R75" si="52">+S73</f>
        <v>1429920000</v>
      </c>
      <c r="S73" s="103">
        <f t="shared" ref="S73:S75" si="53">+P73*Q73</f>
        <v>1429920000</v>
      </c>
      <c r="T73" s="99"/>
      <c r="U73" s="99"/>
      <c r="V73" s="99"/>
      <c r="W73" s="182"/>
      <c r="X73" s="181">
        <f>+IF(C76&gt;C77,S76,X74+Q75)</f>
        <v>720148000</v>
      </c>
      <c r="Y73" s="181">
        <f t="shared" si="49"/>
        <v>720148000</v>
      </c>
      <c r="Z73" s="181">
        <f t="shared" si="50"/>
        <v>2221043000</v>
      </c>
    </row>
    <row r="74" spans="1:28" s="107" customFormat="1" ht="17.25" customHeight="1">
      <c r="A74" s="86">
        <v>9</v>
      </c>
      <c r="B74" s="87">
        <f t="shared" ref="B74:B80" si="54">+IF(K74="",B73,B73+1)</f>
        <v>9</v>
      </c>
      <c r="C74" s="87">
        <f t="shared" ref="C74:C80" si="55">+IF(B74=B73,IF(L74="",C73,C73+1),0)</f>
        <v>1</v>
      </c>
      <c r="D74" s="87">
        <f t="shared" ref="D74:D80" si="56">+IF(C74=C73,IF(M74="",D73,D73+1),0)</f>
        <v>1</v>
      </c>
      <c r="E74" s="87">
        <f t="shared" ref="E74:E80" si="57">+IF(D74=D73,IF(N74="",E73,E73+1),0)</f>
        <v>2</v>
      </c>
      <c r="F74" s="88" t="str">
        <f t="shared" ref="F74:F80" si="58">+IF(K74="",F73,K74)</f>
        <v>TRAMO ESTACIÓN INTERMEDIA LA VICTORIA A ESTACION DE RETORNO JUAN REY ALTERNATIVA 3</v>
      </c>
      <c r="G74" s="88" t="str">
        <f t="shared" ref="G74:G80" si="59">+IF(L74="",G73,L74)</f>
        <v>COMPONENTE ELECTROMECANICO</v>
      </c>
      <c r="H74" s="88" t="str">
        <f t="shared" si="51"/>
        <v>OPEX ELECTROMECANICO</v>
      </c>
      <c r="I74" s="89">
        <f t="shared" ref="I74:I80" si="60">+E74+D74*1000+C74*1000000+B74*1000000000</f>
        <v>9001001002</v>
      </c>
      <c r="J74" s="90" t="s">
        <v>52</v>
      </c>
      <c r="K74" s="104"/>
      <c r="L74" s="105"/>
      <c r="M74" s="105"/>
      <c r="N74" s="112" t="s">
        <v>58</v>
      </c>
      <c r="O74" s="101" t="s">
        <v>72</v>
      </c>
      <c r="P74" s="102">
        <v>1</v>
      </c>
      <c r="Q74" s="103">
        <f>+Memoria!E31</f>
        <v>1500895000</v>
      </c>
      <c r="R74" s="187">
        <f t="shared" si="52"/>
        <v>1500895000</v>
      </c>
      <c r="S74" s="103">
        <f t="shared" si="53"/>
        <v>1500895000</v>
      </c>
      <c r="T74" s="106"/>
      <c r="U74" s="106"/>
      <c r="V74" s="106"/>
      <c r="W74" s="183"/>
      <c r="X74" s="181">
        <f t="shared" ref="X74:X75" si="61">+IF(C77&gt;C78,S77,X75+S76)</f>
        <v>0</v>
      </c>
      <c r="Y74" s="181">
        <f t="shared" ref="Y74:Y75" si="62">+IF(D76&gt;D77,S76,Y75+S76)</f>
        <v>0</v>
      </c>
      <c r="Z74" s="181">
        <f t="shared" si="50"/>
        <v>720148000</v>
      </c>
    </row>
    <row r="75" spans="1:28" s="107" customFormat="1" ht="17.25" customHeight="1">
      <c r="A75" s="86">
        <v>10</v>
      </c>
      <c r="B75" s="87">
        <f t="shared" si="54"/>
        <v>9</v>
      </c>
      <c r="C75" s="87">
        <f t="shared" si="55"/>
        <v>1</v>
      </c>
      <c r="D75" s="87">
        <f t="shared" si="56"/>
        <v>1</v>
      </c>
      <c r="E75" s="87">
        <f t="shared" si="57"/>
        <v>3</v>
      </c>
      <c r="F75" s="88" t="str">
        <f t="shared" si="58"/>
        <v>TRAMO ESTACIÓN INTERMEDIA LA VICTORIA A ESTACION DE RETORNO JUAN REY ALTERNATIVA 3</v>
      </c>
      <c r="G75" s="88" t="str">
        <f t="shared" si="59"/>
        <v>COMPONENTE ELECTROMECANICO</v>
      </c>
      <c r="H75" s="88" t="str">
        <f t="shared" si="51"/>
        <v>OPEX ELECTROMECANICO</v>
      </c>
      <c r="I75" s="89">
        <f t="shared" si="60"/>
        <v>9001001003</v>
      </c>
      <c r="J75" s="90" t="s">
        <v>52</v>
      </c>
      <c r="K75" s="104"/>
      <c r="L75" s="105"/>
      <c r="M75" s="100"/>
      <c r="N75" s="112" t="s">
        <v>59</v>
      </c>
      <c r="O75" s="101" t="s">
        <v>72</v>
      </c>
      <c r="P75" s="102">
        <v>1</v>
      </c>
      <c r="Q75" s="103">
        <f>+Memoria!E32</f>
        <v>720148000</v>
      </c>
      <c r="R75" s="187">
        <f t="shared" si="52"/>
        <v>720148000</v>
      </c>
      <c r="S75" s="103">
        <f t="shared" si="53"/>
        <v>720148000</v>
      </c>
      <c r="T75" s="106"/>
      <c r="U75" s="106"/>
      <c r="V75" s="106"/>
      <c r="W75" s="183"/>
      <c r="X75" s="181">
        <f t="shared" si="61"/>
        <v>0</v>
      </c>
      <c r="Y75" s="181">
        <f t="shared" si="62"/>
        <v>0</v>
      </c>
      <c r="Z75" s="181">
        <f t="shared" ref="Z75" si="63">+IF(E76&gt;E77,S76,Z76+S76)</f>
        <v>0</v>
      </c>
    </row>
    <row r="76" spans="1:28" s="50" customFormat="1" hidden="1">
      <c r="A76" s="38"/>
      <c r="B76" s="87">
        <f t="shared" si="54"/>
        <v>9</v>
      </c>
      <c r="C76" s="87">
        <f t="shared" si="55"/>
        <v>1</v>
      </c>
      <c r="D76" s="87">
        <f t="shared" si="56"/>
        <v>1</v>
      </c>
      <c r="E76" s="87">
        <f t="shared" si="57"/>
        <v>3</v>
      </c>
      <c r="F76" s="88" t="str">
        <f t="shared" si="58"/>
        <v>TRAMO ESTACIÓN INTERMEDIA LA VICTORIA A ESTACION DE RETORNO JUAN REY ALTERNATIVA 3</v>
      </c>
      <c r="G76" s="88" t="str">
        <f t="shared" si="59"/>
        <v>COMPONENTE ELECTROMECANICO</v>
      </c>
      <c r="H76" s="88" t="str">
        <f t="shared" si="51"/>
        <v>OPEX ELECTROMECANICO</v>
      </c>
      <c r="I76" s="89">
        <f t="shared" si="60"/>
        <v>9001001003</v>
      </c>
      <c r="J76" s="120"/>
      <c r="K76" s="121"/>
      <c r="L76" s="122"/>
      <c r="M76" s="123"/>
      <c r="N76" s="123"/>
      <c r="O76" s="121"/>
      <c r="P76" s="124"/>
      <c r="Q76" s="124"/>
      <c r="R76" s="124"/>
      <c r="S76" s="124"/>
      <c r="T76" s="125"/>
      <c r="U76" s="125"/>
      <c r="V76" s="125"/>
      <c r="W76" s="125"/>
      <c r="X76" s="125"/>
      <c r="Y76" s="125"/>
      <c r="AA76"/>
      <c r="AB76"/>
    </row>
    <row r="77" spans="1:28" s="50" customFormat="1" hidden="1">
      <c r="A77" s="38"/>
      <c r="B77" s="87">
        <f t="shared" si="54"/>
        <v>9</v>
      </c>
      <c r="C77" s="87">
        <f t="shared" si="55"/>
        <v>1</v>
      </c>
      <c r="D77" s="87">
        <f t="shared" si="56"/>
        <v>1</v>
      </c>
      <c r="E77" s="87">
        <f t="shared" si="57"/>
        <v>3</v>
      </c>
      <c r="F77" s="88" t="str">
        <f t="shared" si="58"/>
        <v>TRAMO ESTACIÓN INTERMEDIA LA VICTORIA A ESTACION DE RETORNO JUAN REY ALTERNATIVA 3</v>
      </c>
      <c r="G77" s="88" t="str">
        <f t="shared" si="59"/>
        <v>COMPONENTE ELECTROMECANICO</v>
      </c>
      <c r="H77" s="88" t="str">
        <f t="shared" si="51"/>
        <v>OPEX ELECTROMECANICO</v>
      </c>
      <c r="I77" s="89">
        <f t="shared" si="60"/>
        <v>9001001003</v>
      </c>
      <c r="J77" s="120"/>
      <c r="K77" s="121"/>
      <c r="L77" s="122"/>
      <c r="M77" s="123"/>
      <c r="N77" s="123"/>
      <c r="O77" s="121"/>
      <c r="P77" s="124"/>
      <c r="Q77" s="124"/>
      <c r="R77" s="124"/>
      <c r="S77" s="124"/>
      <c r="T77" s="125"/>
      <c r="U77" s="125"/>
      <c r="V77" s="125"/>
      <c r="W77" s="125"/>
      <c r="X77" s="125"/>
      <c r="Y77" s="125"/>
      <c r="AA77"/>
      <c r="AB77"/>
    </row>
    <row r="78" spans="1:28" s="50" customFormat="1" hidden="1">
      <c r="A78" s="38"/>
      <c r="B78" s="87">
        <f t="shared" si="54"/>
        <v>9</v>
      </c>
      <c r="C78" s="87">
        <f t="shared" si="55"/>
        <v>1</v>
      </c>
      <c r="D78" s="87">
        <f t="shared" si="56"/>
        <v>1</v>
      </c>
      <c r="E78" s="87">
        <f t="shared" si="57"/>
        <v>3</v>
      </c>
      <c r="F78" s="88" t="str">
        <f t="shared" si="58"/>
        <v>TRAMO ESTACIÓN INTERMEDIA LA VICTORIA A ESTACION DE RETORNO JUAN REY ALTERNATIVA 3</v>
      </c>
      <c r="G78" s="88" t="str">
        <f t="shared" si="59"/>
        <v>COMPONENTE ELECTROMECANICO</v>
      </c>
      <c r="H78" s="88" t="str">
        <f t="shared" si="51"/>
        <v>OPEX ELECTROMECANICO</v>
      </c>
      <c r="I78" s="89">
        <f t="shared" si="60"/>
        <v>9001001003</v>
      </c>
      <c r="J78" s="120"/>
      <c r="K78" s="121"/>
      <c r="L78" s="122"/>
      <c r="M78" s="123"/>
      <c r="N78" s="123"/>
      <c r="O78" s="121"/>
      <c r="P78" s="124"/>
      <c r="Q78" s="124"/>
      <c r="R78" s="124"/>
      <c r="S78" s="124"/>
      <c r="T78" s="125"/>
      <c r="U78" s="125"/>
      <c r="V78" s="125"/>
      <c r="W78" s="125"/>
      <c r="X78" s="125"/>
      <c r="Y78" s="125"/>
      <c r="AA78"/>
      <c r="AB78"/>
    </row>
    <row r="79" spans="1:28" s="50" customFormat="1" hidden="1">
      <c r="A79" s="38"/>
      <c r="B79" s="87">
        <f t="shared" si="54"/>
        <v>9</v>
      </c>
      <c r="C79" s="87">
        <f t="shared" si="55"/>
        <v>1</v>
      </c>
      <c r="D79" s="87">
        <f t="shared" si="56"/>
        <v>1</v>
      </c>
      <c r="E79" s="87">
        <f t="shared" si="57"/>
        <v>3</v>
      </c>
      <c r="F79" s="88" t="str">
        <f t="shared" si="58"/>
        <v>TRAMO ESTACIÓN INTERMEDIA LA VICTORIA A ESTACION DE RETORNO JUAN REY ALTERNATIVA 3</v>
      </c>
      <c r="G79" s="88" t="str">
        <f t="shared" si="59"/>
        <v>COMPONENTE ELECTROMECANICO</v>
      </c>
      <c r="H79" s="88" t="str">
        <f t="shared" si="51"/>
        <v>OPEX ELECTROMECANICO</v>
      </c>
      <c r="I79" s="89">
        <f t="shared" si="60"/>
        <v>9001001003</v>
      </c>
      <c r="J79" s="120"/>
      <c r="K79" s="121"/>
      <c r="L79" s="122"/>
      <c r="M79" s="123"/>
      <c r="N79" s="123"/>
      <c r="O79" s="121"/>
      <c r="P79" s="124"/>
      <c r="Q79" s="124"/>
      <c r="R79" s="124"/>
      <c r="S79" s="124"/>
      <c r="T79" s="125"/>
      <c r="U79" s="125"/>
      <c r="V79" s="125"/>
      <c r="W79" s="125"/>
      <c r="X79" s="125"/>
      <c r="Y79" s="125"/>
      <c r="AA79"/>
      <c r="AB79"/>
    </row>
    <row r="80" spans="1:28" s="50" customFormat="1" hidden="1">
      <c r="A80" s="38"/>
      <c r="B80" s="87">
        <f t="shared" si="54"/>
        <v>9</v>
      </c>
      <c r="C80" s="87">
        <f t="shared" si="55"/>
        <v>1</v>
      </c>
      <c r="D80" s="87">
        <f t="shared" si="56"/>
        <v>1</v>
      </c>
      <c r="E80" s="87">
        <f t="shared" si="57"/>
        <v>3</v>
      </c>
      <c r="F80" s="88" t="str">
        <f t="shared" si="58"/>
        <v>TRAMO ESTACIÓN INTERMEDIA LA VICTORIA A ESTACION DE RETORNO JUAN REY ALTERNATIVA 3</v>
      </c>
      <c r="G80" s="88" t="str">
        <f t="shared" si="59"/>
        <v>COMPONENTE ELECTROMECANICO</v>
      </c>
      <c r="H80" s="88" t="str">
        <f t="shared" si="51"/>
        <v>OPEX ELECTROMECANICO</v>
      </c>
      <c r="I80" s="89">
        <f t="shared" si="60"/>
        <v>9001001003</v>
      </c>
      <c r="J80" s="120"/>
      <c r="K80" s="121"/>
      <c r="L80" s="122"/>
      <c r="M80" s="123"/>
      <c r="N80" s="123"/>
      <c r="O80" s="121"/>
      <c r="P80" s="124"/>
      <c r="Q80" s="124"/>
      <c r="R80" s="124"/>
      <c r="S80" s="124"/>
      <c r="T80" s="125"/>
      <c r="U80" s="125"/>
      <c r="V80" s="125"/>
      <c r="W80" s="125"/>
      <c r="X80" s="125"/>
      <c r="Y80" s="125"/>
      <c r="AA80"/>
      <c r="AB80"/>
    </row>
    <row r="81" spans="1:28" s="50" customFormat="1">
      <c r="A81" s="38"/>
      <c r="B81" s="117"/>
      <c r="C81" s="87"/>
      <c r="D81" s="117"/>
      <c r="E81" s="117"/>
      <c r="F81" s="118"/>
      <c r="G81" s="117"/>
      <c r="H81" s="117"/>
      <c r="I81" s="119"/>
      <c r="J81" s="120"/>
      <c r="K81" s="121"/>
      <c r="L81" s="122"/>
      <c r="M81" s="123"/>
      <c r="N81" s="123"/>
      <c r="O81" s="121"/>
      <c r="P81" s="124"/>
      <c r="Q81" s="124"/>
      <c r="R81" s="124"/>
      <c r="S81" s="124"/>
      <c r="T81" s="125"/>
      <c r="U81" s="125"/>
      <c r="V81" s="125"/>
      <c r="W81" s="125"/>
      <c r="X81" s="125"/>
      <c r="Y81" s="125"/>
      <c r="AA81"/>
      <c r="AB81"/>
    </row>
    <row r="82" spans="1:28" s="50" customFormat="1">
      <c r="A82" s="38"/>
      <c r="B82" s="117"/>
      <c r="C82" s="87"/>
      <c r="D82" s="117"/>
      <c r="E82" s="117"/>
      <c r="F82" s="118"/>
      <c r="G82" s="117"/>
      <c r="H82" s="117"/>
      <c r="I82" s="119"/>
      <c r="J82" s="120"/>
      <c r="K82" s="121"/>
      <c r="L82" s="122"/>
      <c r="M82" s="123"/>
      <c r="N82" s="123"/>
      <c r="O82" s="121"/>
      <c r="P82" s="124"/>
      <c r="Q82" s="124"/>
      <c r="R82" s="124"/>
      <c r="S82" s="124"/>
      <c r="T82" s="125"/>
      <c r="U82" s="125"/>
      <c r="V82" s="125"/>
      <c r="W82" s="125"/>
      <c r="X82" s="125"/>
      <c r="Y82" s="125"/>
      <c r="AA82"/>
      <c r="AB82"/>
    </row>
    <row r="83" spans="1:28" s="50" customFormat="1">
      <c r="A83" s="38"/>
      <c r="B83" s="117"/>
      <c r="C83" s="87"/>
      <c r="D83" s="117"/>
      <c r="E83" s="117"/>
      <c r="F83" s="118"/>
      <c r="G83" s="117"/>
      <c r="H83" s="117"/>
      <c r="I83" s="119"/>
      <c r="J83" s="120"/>
      <c r="K83" s="121"/>
      <c r="L83" s="122"/>
      <c r="M83" s="123"/>
      <c r="N83" s="123"/>
      <c r="O83" s="121"/>
      <c r="P83" s="124"/>
      <c r="Q83" s="124"/>
      <c r="R83" s="124"/>
      <c r="S83" s="124"/>
      <c r="T83" s="125"/>
      <c r="U83" s="125"/>
      <c r="V83" s="125"/>
      <c r="W83" s="125"/>
      <c r="X83" s="125"/>
      <c r="Y83" s="125"/>
      <c r="AA83"/>
      <c r="AB83"/>
    </row>
    <row r="84" spans="1:28" s="50" customFormat="1">
      <c r="A84" s="38"/>
      <c r="B84" s="126"/>
      <c r="C84" s="87"/>
      <c r="D84" s="126"/>
      <c r="E84" s="126"/>
      <c r="F84" s="127"/>
      <c r="G84" s="126"/>
      <c r="H84" s="126"/>
      <c r="I84" s="119"/>
      <c r="J84" s="120"/>
      <c r="K84" s="121"/>
      <c r="L84" s="219" t="s">
        <v>54</v>
      </c>
      <c r="M84" s="220"/>
      <c r="N84" s="220"/>
      <c r="O84" s="221"/>
      <c r="P84" s="222"/>
      <c r="Q84" s="222"/>
      <c r="R84" s="223" t="s">
        <v>55</v>
      </c>
      <c r="S84" s="210"/>
      <c r="T84" s="129"/>
      <c r="U84" s="129"/>
      <c r="V84" s="129"/>
      <c r="W84" s="185"/>
      <c r="X84" s="130"/>
      <c r="Y84" s="130"/>
      <c r="AA84"/>
      <c r="AB84"/>
    </row>
    <row r="85" spans="1:28" s="50" customFormat="1">
      <c r="A85" s="131"/>
      <c r="B85" s="126"/>
      <c r="C85" s="126"/>
      <c r="D85" s="126"/>
      <c r="E85" s="126"/>
      <c r="F85" s="127"/>
      <c r="G85" s="126"/>
      <c r="H85" s="126"/>
      <c r="I85" s="132"/>
      <c r="J85" s="133"/>
      <c r="K85"/>
      <c r="L85" s="107"/>
      <c r="M85" s="107"/>
      <c r="N85" s="211"/>
      <c r="O85" s="212"/>
      <c r="P85" s="213"/>
      <c r="Q85" s="213"/>
      <c r="R85" s="214"/>
      <c r="S85" s="213"/>
      <c r="T85" s="137"/>
      <c r="U85"/>
      <c r="V85"/>
      <c r="W85" s="107"/>
      <c r="X85" s="107"/>
      <c r="Y85" s="107"/>
    </row>
    <row r="86" spans="1:28" s="50" customFormat="1" ht="17.100000000000001" customHeight="1">
      <c r="A86" s="131"/>
      <c r="B86" s="126"/>
      <c r="C86" s="126"/>
      <c r="D86" s="126"/>
      <c r="E86" s="126"/>
      <c r="F86" s="127"/>
      <c r="G86" s="126"/>
      <c r="H86" s="126"/>
      <c r="I86" s="132"/>
      <c r="J86" s="138" t="s">
        <v>40</v>
      </c>
      <c r="K86" s="130"/>
      <c r="L86" s="128"/>
      <c r="M86" s="209"/>
      <c r="N86" s="215" t="str">
        <f t="shared" ref="N86:N94" si="64">+VLOOKUP(J86,$J$6:$O$419,2,)</f>
        <v>TRAMO PORTAL 20 DE JULIO A ESTACIÓN INTERMEDIA LA VICTORIA ALTERNATIVA 1</v>
      </c>
      <c r="O86" s="216"/>
      <c r="P86" s="216"/>
      <c r="Q86" s="216"/>
      <c r="R86" s="217">
        <f t="shared" ref="R86:R94" si="65">+SUMIF($J$6:$J$76,J86,$S$6:$S$76)</f>
        <v>3977397000</v>
      </c>
      <c r="S86" s="209"/>
      <c r="T86" s="129"/>
      <c r="U86" s="129"/>
      <c r="V86" s="129"/>
      <c r="W86" s="185"/>
      <c r="X86" s="107"/>
      <c r="Y86" s="107"/>
    </row>
    <row r="87" spans="1:28" s="50" customFormat="1" ht="17.100000000000001" customHeight="1">
      <c r="A87" s="131"/>
      <c r="B87" s="126"/>
      <c r="C87" s="126"/>
      <c r="D87" s="126"/>
      <c r="E87" s="126"/>
      <c r="F87" s="127"/>
      <c r="G87" s="126"/>
      <c r="H87" s="126"/>
      <c r="I87" s="132"/>
      <c r="J87" s="138" t="s">
        <v>6</v>
      </c>
      <c r="K87" s="130"/>
      <c r="L87" s="128"/>
      <c r="M87" s="209"/>
      <c r="N87" s="215" t="str">
        <f t="shared" si="64"/>
        <v>TRAMO PORTAL 20 DE JULIO A ESTACIÓN INTERMEDIA LA VICTORIA ALTERNATIVA 4</v>
      </c>
      <c r="O87" s="216"/>
      <c r="P87" s="216"/>
      <c r="Q87" s="216"/>
      <c r="R87" s="217">
        <f t="shared" si="65"/>
        <v>4167821000</v>
      </c>
      <c r="S87" s="209"/>
      <c r="T87" s="129"/>
      <c r="U87" s="129"/>
      <c r="V87" s="129"/>
      <c r="W87" s="185"/>
      <c r="X87" s="107"/>
      <c r="Y87" s="107"/>
    </row>
    <row r="88" spans="1:28" s="50" customFormat="1" ht="17.100000000000001" customHeight="1">
      <c r="A88" s="131"/>
      <c r="B88" s="126"/>
      <c r="C88" s="126"/>
      <c r="D88" s="126"/>
      <c r="E88" s="126"/>
      <c r="F88" s="127"/>
      <c r="G88" s="126"/>
      <c r="H88" s="126"/>
      <c r="I88" s="132"/>
      <c r="J88" s="138" t="s">
        <v>5</v>
      </c>
      <c r="K88" s="130"/>
      <c r="L88" s="128"/>
      <c r="M88" s="209"/>
      <c r="N88" s="215" t="str">
        <f t="shared" si="64"/>
        <v>TRAMO PORTAL 20 DE JULIO A ESTACIÓN INTERMEDIA LA VICTORIA ALTERNATIVA 6</v>
      </c>
      <c r="O88" s="216"/>
      <c r="P88" s="216"/>
      <c r="Q88" s="216"/>
      <c r="R88" s="218">
        <f t="shared" si="65"/>
        <v>4174035000</v>
      </c>
      <c r="S88" s="209"/>
      <c r="T88" s="129"/>
      <c r="U88" s="129"/>
      <c r="V88" s="129"/>
      <c r="W88" s="185"/>
      <c r="X88" s="107"/>
      <c r="Y88" s="107"/>
    </row>
    <row r="89" spans="1:28" s="50" customFormat="1" ht="17.100000000000001" customHeight="1">
      <c r="A89" s="131"/>
      <c r="B89" s="126"/>
      <c r="C89" s="126"/>
      <c r="D89" s="126"/>
      <c r="E89" s="126"/>
      <c r="F89" s="127"/>
      <c r="G89" s="126"/>
      <c r="H89" s="126"/>
      <c r="I89" s="132"/>
      <c r="J89" s="138" t="s">
        <v>43</v>
      </c>
      <c r="K89" s="130"/>
      <c r="L89" s="128"/>
      <c r="M89" s="209"/>
      <c r="N89" s="215" t="str">
        <f t="shared" si="64"/>
        <v>TRAMO ESTACIÓN INTERMEDIA LA VICTORIA A ESTACION DE RETORNO ALTAMIRA ALTERNATIVA 2</v>
      </c>
      <c r="O89" s="216"/>
      <c r="P89" s="216"/>
      <c r="Q89" s="216"/>
      <c r="R89" s="217">
        <f t="shared" si="65"/>
        <v>3503637000</v>
      </c>
      <c r="S89" s="209"/>
      <c r="T89" s="129"/>
      <c r="U89" s="129"/>
      <c r="V89" s="129"/>
      <c r="W89" s="185"/>
      <c r="X89" s="107"/>
      <c r="Y89" s="107"/>
      <c r="AA89"/>
      <c r="AB89"/>
    </row>
    <row r="90" spans="1:28" s="50" customFormat="1" ht="17.100000000000001" customHeight="1">
      <c r="A90" s="131"/>
      <c r="B90" s="126"/>
      <c r="C90" s="126"/>
      <c r="D90" s="126"/>
      <c r="E90" s="126"/>
      <c r="F90" s="127"/>
      <c r="G90" s="126"/>
      <c r="H90" s="126"/>
      <c r="I90" s="132"/>
      <c r="J90" s="138" t="s">
        <v>46</v>
      </c>
      <c r="K90" s="130"/>
      <c r="L90" s="128"/>
      <c r="M90" s="209"/>
      <c r="N90" s="215" t="str">
        <f t="shared" si="64"/>
        <v>TRAMO ESTACIÓN INTERMEDIA LA VICTORIA A ESTACION DE RETORNO ALTAMIRA ALTERNATIVA 3</v>
      </c>
      <c r="O90" s="216"/>
      <c r="P90" s="216"/>
      <c r="Q90" s="216"/>
      <c r="R90" s="217">
        <f t="shared" si="65"/>
        <v>3540933000</v>
      </c>
      <c r="S90" s="209"/>
      <c r="T90" s="129"/>
      <c r="U90" s="129"/>
      <c r="V90" s="129"/>
      <c r="W90" s="185"/>
      <c r="X90" s="107"/>
      <c r="Y90" s="107"/>
      <c r="AA90"/>
      <c r="AB90"/>
    </row>
    <row r="91" spans="1:28" s="50" customFormat="1" ht="17.100000000000001" customHeight="1">
      <c r="A91" s="131"/>
      <c r="B91" s="126"/>
      <c r="C91" s="126"/>
      <c r="D91" s="126"/>
      <c r="E91" s="126"/>
      <c r="F91" s="127"/>
      <c r="G91" s="126"/>
      <c r="H91" s="126"/>
      <c r="I91" s="132"/>
      <c r="J91" s="138" t="s">
        <v>7</v>
      </c>
      <c r="K91" s="130"/>
      <c r="L91" s="128"/>
      <c r="M91" s="209"/>
      <c r="N91" s="215" t="str">
        <f t="shared" si="64"/>
        <v>TRAMO ESTACIÓN INTERMEDIA LA VICTORIA A ESTACION DE RETORNO ALTAMIRA ALTERNATIVA 5</v>
      </c>
      <c r="O91" s="216"/>
      <c r="P91" s="216"/>
      <c r="Q91" s="216"/>
      <c r="R91" s="218">
        <f t="shared" si="65"/>
        <v>3327806000</v>
      </c>
      <c r="S91" s="209"/>
      <c r="T91" s="129"/>
      <c r="U91" s="129"/>
      <c r="V91" s="129"/>
      <c r="W91" s="185"/>
      <c r="X91" s="107"/>
      <c r="Y91" s="107"/>
    </row>
    <row r="92" spans="1:28" s="50" customFormat="1" ht="17.100000000000001" customHeight="1">
      <c r="A92" s="131"/>
      <c r="B92" s="126"/>
      <c r="C92" s="126"/>
      <c r="D92" s="126"/>
      <c r="E92" s="126"/>
      <c r="F92" s="127"/>
      <c r="G92" s="126"/>
      <c r="H92" s="126"/>
      <c r="I92" s="132"/>
      <c r="J92" s="138" t="s">
        <v>48</v>
      </c>
      <c r="K92" s="130"/>
      <c r="L92" s="128"/>
      <c r="M92" s="209"/>
      <c r="N92" s="215" t="str">
        <f t="shared" si="64"/>
        <v>TRAMO ESTACIÓN INTERMEDIA LA VICTORIA A ESTACION DE RETORNO JUAN REY ALTERNATIVA 1</v>
      </c>
      <c r="O92" s="216"/>
      <c r="P92" s="216"/>
      <c r="Q92" s="216"/>
      <c r="R92" s="217">
        <f t="shared" si="65"/>
        <v>4065845000</v>
      </c>
      <c r="S92" s="209"/>
      <c r="T92" s="129"/>
      <c r="U92" s="129"/>
      <c r="V92" s="129"/>
      <c r="W92" s="185"/>
      <c r="X92" s="107"/>
      <c r="Y92" s="107"/>
      <c r="AA92"/>
      <c r="AB92"/>
    </row>
    <row r="93" spans="1:28" s="50" customFormat="1" ht="17.100000000000001" customHeight="1">
      <c r="A93" s="131"/>
      <c r="B93" s="126"/>
      <c r="C93" s="126"/>
      <c r="D93" s="126"/>
      <c r="E93" s="126"/>
      <c r="F93" s="127"/>
      <c r="G93" s="126"/>
      <c r="H93" s="126"/>
      <c r="I93" s="132"/>
      <c r="J93" s="138" t="s">
        <v>50</v>
      </c>
      <c r="K93" s="130"/>
      <c r="L93" s="128"/>
      <c r="M93" s="209"/>
      <c r="N93" s="215" t="str">
        <f t="shared" si="64"/>
        <v>TRAMO ESTACIÓN INTERMEDIA LA VICTORIA A ESTACION DE RETORNO JUAN REY ALTERNATIVA 2</v>
      </c>
      <c r="O93" s="216"/>
      <c r="P93" s="216"/>
      <c r="Q93" s="216"/>
      <c r="R93" s="217">
        <f t="shared" si="65"/>
        <v>3854994000</v>
      </c>
      <c r="S93" s="209"/>
      <c r="T93" s="129"/>
      <c r="U93" s="129"/>
      <c r="V93" s="129"/>
      <c r="W93" s="185"/>
      <c r="X93" s="107"/>
      <c r="Y93" s="107"/>
      <c r="AA93"/>
      <c r="AB93"/>
    </row>
    <row r="94" spans="1:28" s="50" customFormat="1" ht="17.100000000000001" customHeight="1">
      <c r="A94" s="131"/>
      <c r="B94" s="126"/>
      <c r="C94" s="126"/>
      <c r="D94" s="126"/>
      <c r="E94" s="126"/>
      <c r="F94" s="127"/>
      <c r="G94" s="126"/>
      <c r="H94" s="126"/>
      <c r="I94" s="132"/>
      <c r="J94" s="138" t="s">
        <v>52</v>
      </c>
      <c r="K94" s="130"/>
      <c r="L94" s="128"/>
      <c r="M94" s="209"/>
      <c r="N94" s="215" t="str">
        <f t="shared" si="64"/>
        <v>TRAMO ESTACIÓN INTERMEDIA LA VICTORIA A ESTACION DE RETORNO JUAN REY ALTERNATIVA 3</v>
      </c>
      <c r="O94" s="216"/>
      <c r="P94" s="216"/>
      <c r="Q94" s="216"/>
      <c r="R94" s="217">
        <f t="shared" si="65"/>
        <v>3650963000</v>
      </c>
      <c r="S94" s="209"/>
      <c r="T94" s="129"/>
      <c r="U94" s="129"/>
      <c r="V94" s="129"/>
      <c r="W94" s="185"/>
      <c r="X94" s="107"/>
      <c r="Y94" s="107"/>
      <c r="AA94"/>
      <c r="AB94"/>
    </row>
    <row r="98" spans="19:22" hidden="1">
      <c r="S98" s="136">
        <f>+SUM(S6:S76)</f>
        <v>34263431000</v>
      </c>
      <c r="T98" s="139">
        <f t="shared" ref="T98:V98" si="66">+SUM(T6:T76)</f>
        <v>34263431000</v>
      </c>
      <c r="U98" s="139">
        <f t="shared" si="66"/>
        <v>34263431000</v>
      </c>
      <c r="V98" s="139">
        <f t="shared" si="66"/>
        <v>34263431000</v>
      </c>
    </row>
  </sheetData>
  <autoFilter ref="A5:AA80"/>
  <mergeCells count="1">
    <mergeCell ref="K4:N4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view="pageBreakPreview" zoomScaleNormal="100" zoomScaleSheetLayoutView="100" workbookViewId="0">
      <pane ySplit="9" topLeftCell="A16" activePane="bottomLeft" state="frozen"/>
      <selection pane="bottomLeft" activeCell="B14" sqref="B14:B16"/>
    </sheetView>
  </sheetViews>
  <sheetFormatPr baseColWidth="10" defaultRowHeight="16.5"/>
  <cols>
    <col min="1" max="1" width="11.28515625" style="140" customWidth="1"/>
    <col min="2" max="2" width="38.28515625" style="141" bestFit="1" customWidth="1"/>
    <col min="3" max="5" width="20" style="144" bestFit="1" customWidth="1"/>
    <col min="6" max="16384" width="11.42578125" style="140"/>
  </cols>
  <sheetData>
    <row r="2" spans="2:6" s="1" customFormat="1" ht="12.75">
      <c r="B2" s="37"/>
      <c r="E2" s="2"/>
      <c r="F2" s="2"/>
    </row>
    <row r="3" spans="2:6" s="1" customFormat="1" ht="12.75">
      <c r="B3" s="162" t="s">
        <v>0</v>
      </c>
      <c r="E3" s="2"/>
      <c r="F3" s="2"/>
    </row>
    <row r="4" spans="2:6" s="1" customFormat="1" ht="12.75">
      <c r="B4" s="164" t="s">
        <v>1</v>
      </c>
      <c r="E4" s="2"/>
      <c r="F4" s="2"/>
    </row>
    <row r="5" spans="2:6" s="1" customFormat="1" ht="12.75">
      <c r="B5" s="163"/>
      <c r="E5" s="2"/>
      <c r="F5" s="2"/>
    </row>
    <row r="6" spans="2:6" s="1" customFormat="1" ht="12.75">
      <c r="B6" s="165" t="s">
        <v>2</v>
      </c>
      <c r="E6" s="2"/>
      <c r="F6" s="2"/>
    </row>
    <row r="7" spans="2:6" s="1" customFormat="1" ht="12.75">
      <c r="B7" s="163"/>
      <c r="E7" s="2"/>
      <c r="F7" s="2"/>
    </row>
    <row r="8" spans="2:6" s="1" customFormat="1" ht="12.75">
      <c r="E8" s="2"/>
      <c r="F8" s="2"/>
    </row>
    <row r="9" spans="2:6">
      <c r="B9" s="166"/>
      <c r="C9" s="167" t="s">
        <v>68</v>
      </c>
    </row>
    <row r="10" spans="2:6">
      <c r="B10" s="166"/>
      <c r="C10" s="167"/>
    </row>
    <row r="11" spans="2:6">
      <c r="B11" s="169" t="s">
        <v>69</v>
      </c>
      <c r="C11" s="167"/>
    </row>
    <row r="13" spans="2:6" ht="35.25" customHeight="1">
      <c r="B13" s="168" t="s">
        <v>56</v>
      </c>
      <c r="C13" s="161" t="s">
        <v>65</v>
      </c>
      <c r="D13" s="161" t="s">
        <v>66</v>
      </c>
      <c r="E13" s="161" t="s">
        <v>67</v>
      </c>
    </row>
    <row r="14" spans="2:6">
      <c r="B14" s="157" t="s">
        <v>57</v>
      </c>
      <c r="C14" s="158">
        <v>1429920000</v>
      </c>
      <c r="D14" s="158">
        <v>1429920000</v>
      </c>
      <c r="E14" s="158">
        <v>1429920000</v>
      </c>
    </row>
    <row r="15" spans="2:6">
      <c r="B15" s="147" t="s">
        <v>58</v>
      </c>
      <c r="C15" s="148">
        <v>1589491000</v>
      </c>
      <c r="D15" s="148">
        <v>1638728000</v>
      </c>
      <c r="E15" s="148">
        <v>1660103000</v>
      </c>
    </row>
    <row r="16" spans="2:6">
      <c r="B16" s="147" t="s">
        <v>59</v>
      </c>
      <c r="C16" s="148">
        <v>957986000</v>
      </c>
      <c r="D16" s="148">
        <v>1099173000</v>
      </c>
      <c r="E16" s="148">
        <v>1084012000</v>
      </c>
    </row>
    <row r="17" spans="2:5" ht="33">
      <c r="B17" s="149" t="s">
        <v>60</v>
      </c>
      <c r="C17" s="150">
        <v>3977397000</v>
      </c>
      <c r="D17" s="150">
        <v>4167821000</v>
      </c>
      <c r="E17" s="150">
        <v>4174035000</v>
      </c>
    </row>
    <row r="18" spans="2:5">
      <c r="B18" s="143"/>
      <c r="C18" s="145"/>
      <c r="D18" s="145"/>
      <c r="E18" s="145"/>
    </row>
    <row r="19" spans="2:5">
      <c r="B19" s="169" t="s">
        <v>70</v>
      </c>
    </row>
    <row r="21" spans="2:5" ht="27.75" customHeight="1">
      <c r="B21" s="159" t="s">
        <v>61</v>
      </c>
      <c r="C21" s="160" t="s">
        <v>62</v>
      </c>
      <c r="D21" s="160" t="s">
        <v>64</v>
      </c>
      <c r="E21" s="160" t="s">
        <v>63</v>
      </c>
    </row>
    <row r="22" spans="2:5" ht="28.5">
      <c r="B22" s="155" t="s">
        <v>57</v>
      </c>
      <c r="C22" s="156">
        <v>1429920000</v>
      </c>
      <c r="D22" s="156">
        <v>1429920000</v>
      </c>
      <c r="E22" s="156">
        <v>1429920000</v>
      </c>
    </row>
    <row r="23" spans="2:5" ht="28.5">
      <c r="B23" s="151" t="s">
        <v>58</v>
      </c>
      <c r="C23" s="152">
        <v>1400947000</v>
      </c>
      <c r="D23" s="152">
        <v>1438243000</v>
      </c>
      <c r="E23" s="152">
        <v>1359670000</v>
      </c>
    </row>
    <row r="24" spans="2:5">
      <c r="B24" s="151" t="s">
        <v>59</v>
      </c>
      <c r="C24" s="152">
        <v>672770000</v>
      </c>
      <c r="D24" s="152">
        <v>672770000</v>
      </c>
      <c r="E24" s="152">
        <v>538216000</v>
      </c>
    </row>
    <row r="25" spans="2:5" ht="30">
      <c r="B25" s="153" t="s">
        <v>60</v>
      </c>
      <c r="C25" s="154">
        <v>3503637000</v>
      </c>
      <c r="D25" s="154">
        <v>3540933000</v>
      </c>
      <c r="E25" s="154">
        <v>3327806000</v>
      </c>
    </row>
    <row r="26" spans="2:5">
      <c r="B26" s="142"/>
      <c r="C26" s="146"/>
      <c r="D26" s="146"/>
      <c r="E26" s="146"/>
    </row>
    <row r="27" spans="2:5">
      <c r="B27" s="169" t="s">
        <v>71</v>
      </c>
    </row>
    <row r="29" spans="2:5" ht="27.75" customHeight="1">
      <c r="B29" s="159" t="s">
        <v>61</v>
      </c>
      <c r="C29" s="160" t="s">
        <v>65</v>
      </c>
      <c r="D29" s="160" t="s">
        <v>62</v>
      </c>
      <c r="E29" s="160" t="s">
        <v>64</v>
      </c>
    </row>
    <row r="30" spans="2:5" ht="28.5">
      <c r="B30" s="155" t="s">
        <v>57</v>
      </c>
      <c r="C30" s="156">
        <v>1429920000</v>
      </c>
      <c r="D30" s="156">
        <v>1429920000</v>
      </c>
      <c r="E30" s="156">
        <v>1429920000</v>
      </c>
    </row>
    <row r="31" spans="2:5" ht="28.5">
      <c r="B31" s="151" t="s">
        <v>58</v>
      </c>
      <c r="C31" s="152">
        <v>1658040000</v>
      </c>
      <c r="D31" s="152">
        <v>1587428000</v>
      </c>
      <c r="E31" s="152">
        <v>1500895000</v>
      </c>
    </row>
    <row r="32" spans="2:5">
      <c r="B32" s="151" t="s">
        <v>59</v>
      </c>
      <c r="C32" s="152">
        <v>977885000</v>
      </c>
      <c r="D32" s="152">
        <v>837646000</v>
      </c>
      <c r="E32" s="152">
        <v>720148000</v>
      </c>
    </row>
    <row r="33" spans="2:5" ht="30">
      <c r="B33" s="153" t="s">
        <v>60</v>
      </c>
      <c r="C33" s="154">
        <v>4065845000</v>
      </c>
      <c r="D33" s="154">
        <v>3854994000</v>
      </c>
      <c r="E33" s="154">
        <v>3650963000</v>
      </c>
    </row>
  </sheetData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Ppto. Ejecutivo_T1+T2</vt:lpstr>
      <vt:lpstr>PptoFactibilidad-ElectMec. C.D.</vt:lpstr>
      <vt:lpstr>Memoria</vt:lpstr>
      <vt:lpstr>Memoria!_Toc68688435</vt:lpstr>
      <vt:lpstr>Memoria!Área_de_impresión</vt:lpstr>
      <vt:lpstr>'Ppto. Ejecutivo_T1+T2'!Área_de_impresión</vt:lpstr>
      <vt:lpstr>'PptoFactibilidad-ElectMec. C.D.'!TABLA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Enrique Perez Pardo</dc:creator>
  <cp:lastModifiedBy>Jorge Enrique Perez Pardo</cp:lastModifiedBy>
  <dcterms:created xsi:type="dcterms:W3CDTF">2021-05-11T02:42:46Z</dcterms:created>
  <dcterms:modified xsi:type="dcterms:W3CDTF">2021-05-13T16:06:46Z</dcterms:modified>
</cp:coreProperties>
</file>