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jpuib\Documents\00_Estudios y Diseños Informes\Costos y Presupuestos\Urbanismo y Arquitectura\"/>
    </mc:Choice>
  </mc:AlternateContent>
  <xr:revisionPtr revIDLastSave="0" documentId="13_ncr:1_{45BB4E18-57C6-420B-B020-4E59AB6735C4}" xr6:coauthVersionLast="47" xr6:coauthVersionMax="47" xr10:uidLastSave="{00000000-0000-0000-0000-000000000000}"/>
  <bookViews>
    <workbookView xWindow="-28920" yWindow="-1560" windowWidth="29040" windowHeight="15720" tabRatio="938" xr2:uid="{00000000-000D-0000-FFFF-FFFF00000000}"/>
  </bookViews>
  <sheets>
    <sheet name="Cantidades" sheetId="1" r:id="rId1"/>
    <sheet name="ESP_PART_ARQ" sheetId="6" r:id="rId2"/>
    <sheet name="RESUMEN PUERTAS PORTAL 20 JUL " sheetId="3" r:id="rId3"/>
    <sheet name="RESUMEN PUERTAS LA VICTORIA" sheetId="4" r:id="rId4"/>
    <sheet name="RESUMEN PUERTAS ALTAMIRA" sheetId="5" r:id="rId5"/>
  </sheets>
  <externalReferences>
    <externalReference r:id="rId6"/>
  </externalReferences>
  <definedNames>
    <definedName name="_xlnm._FilterDatabase" localSheetId="0" hidden="1">Cantidades!$A$8:$Q$303</definedName>
    <definedName name="_xlnm._FilterDatabase" localSheetId="1" hidden="1">ESP_PART_ARQ!$A$1:$AC$148</definedName>
    <definedName name="_xlnm.Print_Area" localSheetId="0">Cantidades!$A$1:$K$29</definedName>
    <definedName name="_xlnm.Print_Titles" localSheetId="0">Cantidades!$1:$7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64" i="1" l="1"/>
  <c r="N264" i="1" s="1"/>
  <c r="O264" i="1" s="1"/>
  <c r="M303" i="1"/>
  <c r="M302" i="1"/>
  <c r="M301" i="1"/>
  <c r="M300" i="1"/>
  <c r="M298" i="1"/>
  <c r="M294" i="1"/>
  <c r="M293" i="1"/>
  <c r="M292" i="1"/>
  <c r="M290" i="1"/>
  <c r="M289" i="1"/>
  <c r="M286" i="1"/>
  <c r="M281" i="1"/>
  <c r="M280" i="1"/>
  <c r="M273" i="1"/>
  <c r="M272" i="1"/>
  <c r="M271" i="1"/>
  <c r="M270" i="1"/>
  <c r="M268" i="1"/>
  <c r="M267" i="1"/>
  <c r="M266" i="1"/>
  <c r="M256" i="1"/>
  <c r="M255" i="1"/>
  <c r="M254" i="1"/>
  <c r="M253" i="1"/>
  <c r="M251" i="1"/>
  <c r="M250" i="1"/>
  <c r="M248" i="1"/>
  <c r="M242" i="1"/>
  <c r="M241" i="1"/>
  <c r="M240" i="1"/>
  <c r="M239" i="1"/>
  <c r="M238" i="1"/>
  <c r="M237" i="1"/>
  <c r="M235" i="1"/>
  <c r="M233" i="1"/>
  <c r="M232" i="1"/>
  <c r="M231" i="1"/>
  <c r="M230" i="1"/>
  <c r="M229" i="1"/>
  <c r="M227" i="1"/>
  <c r="M226" i="1"/>
  <c r="M223" i="1"/>
  <c r="M221" i="1"/>
  <c r="M220" i="1"/>
  <c r="M219" i="1"/>
  <c r="M218" i="1"/>
  <c r="M212" i="1"/>
  <c r="M211" i="1"/>
  <c r="M210" i="1"/>
  <c r="M209" i="1"/>
  <c r="M208" i="1"/>
  <c r="M206" i="1"/>
  <c r="M203" i="1"/>
  <c r="M202" i="1"/>
  <c r="M201" i="1"/>
  <c r="M200" i="1"/>
  <c r="M198" i="1"/>
  <c r="M193" i="1"/>
  <c r="M192" i="1"/>
  <c r="M190" i="1"/>
  <c r="M189" i="1"/>
  <c r="M186" i="1"/>
  <c r="M181" i="1"/>
  <c r="M180" i="1"/>
  <c r="M174" i="1"/>
  <c r="M173" i="1"/>
  <c r="M172" i="1"/>
  <c r="M171" i="1"/>
  <c r="M170" i="1"/>
  <c r="M169" i="1"/>
  <c r="M168" i="1"/>
  <c r="M167" i="1"/>
  <c r="M160" i="1"/>
  <c r="M159" i="1"/>
  <c r="M158" i="1"/>
  <c r="M154" i="1"/>
  <c r="M151" i="1"/>
  <c r="M145" i="1"/>
  <c r="M144" i="1"/>
  <c r="M143" i="1"/>
  <c r="M142" i="1"/>
  <c r="M141" i="1"/>
  <c r="M140" i="1"/>
  <c r="M138" i="1"/>
  <c r="M137" i="1"/>
  <c r="M136" i="1"/>
  <c r="M135" i="1"/>
  <c r="M134" i="1"/>
  <c r="M133" i="1"/>
  <c r="M132" i="1"/>
  <c r="M131" i="1"/>
  <c r="M130" i="1"/>
  <c r="M128" i="1"/>
  <c r="M126" i="1"/>
  <c r="M125" i="1"/>
  <c r="M124" i="1"/>
  <c r="M123" i="1"/>
  <c r="M120" i="1"/>
  <c r="M118" i="1"/>
  <c r="M116" i="1"/>
  <c r="M115" i="1"/>
  <c r="M114" i="1"/>
  <c r="M113" i="1"/>
  <c r="M111" i="1"/>
  <c r="M108" i="1"/>
  <c r="M107" i="1"/>
  <c r="M106" i="1"/>
  <c r="M105" i="1"/>
  <c r="M104" i="1"/>
  <c r="M102" i="1"/>
  <c r="M94" i="1"/>
  <c r="M89" i="1"/>
  <c r="M84" i="1"/>
  <c r="M83" i="1"/>
  <c r="M77" i="1"/>
  <c r="M76" i="1"/>
  <c r="M75" i="1"/>
  <c r="M69" i="1"/>
  <c r="M68" i="1"/>
  <c r="M64" i="1"/>
  <c r="M63" i="1"/>
  <c r="M60" i="1"/>
  <c r="M58" i="1"/>
  <c r="M51" i="1"/>
  <c r="M50" i="1"/>
  <c r="M49" i="1"/>
  <c r="M48" i="1"/>
  <c r="M47" i="1"/>
  <c r="M46" i="1"/>
  <c r="M45" i="1"/>
  <c r="M44" i="1"/>
  <c r="M42" i="1"/>
  <c r="M41" i="1"/>
  <c r="M39" i="1"/>
  <c r="M38" i="1"/>
  <c r="M37" i="1"/>
  <c r="M35" i="1"/>
  <c r="M34" i="1"/>
  <c r="M33" i="1"/>
  <c r="M28" i="1"/>
  <c r="M27" i="1"/>
  <c r="M25" i="1"/>
  <c r="M22" i="1"/>
  <c r="M20" i="1"/>
  <c r="M17" i="1"/>
  <c r="M16" i="1"/>
  <c r="M15" i="1"/>
  <c r="M14" i="1"/>
  <c r="M13" i="1"/>
  <c r="M11" i="1"/>
  <c r="M10" i="1"/>
  <c r="M12" i="1"/>
  <c r="M18" i="1"/>
  <c r="M19" i="1"/>
  <c r="M21" i="1"/>
  <c r="M23" i="1"/>
  <c r="M24" i="1"/>
  <c r="M29" i="1"/>
  <c r="M30" i="1"/>
  <c r="M31" i="1"/>
  <c r="M32" i="1"/>
  <c r="M36" i="1"/>
  <c r="M40" i="1"/>
  <c r="M43" i="1"/>
  <c r="M52" i="1"/>
  <c r="M53" i="1"/>
  <c r="M54" i="1"/>
  <c r="M55" i="1"/>
  <c r="M56" i="1"/>
  <c r="M57" i="1"/>
  <c r="M59" i="1"/>
  <c r="M61" i="1"/>
  <c r="M62" i="1"/>
  <c r="M65" i="1"/>
  <c r="M66" i="1"/>
  <c r="M67" i="1"/>
  <c r="M70" i="1"/>
  <c r="M71" i="1"/>
  <c r="M72" i="1"/>
  <c r="M73" i="1"/>
  <c r="M74" i="1"/>
  <c r="M78" i="1"/>
  <c r="M79" i="1"/>
  <c r="M80" i="1"/>
  <c r="M81" i="1"/>
  <c r="M82" i="1"/>
  <c r="M85" i="1"/>
  <c r="M86" i="1"/>
  <c r="M87" i="1"/>
  <c r="M88" i="1"/>
  <c r="M90" i="1"/>
  <c r="M91" i="1"/>
  <c r="M92" i="1"/>
  <c r="M93" i="1"/>
  <c r="M95" i="1"/>
  <c r="M96" i="1"/>
  <c r="M97" i="1"/>
  <c r="M98" i="1"/>
  <c r="M99" i="1"/>
  <c r="M100" i="1"/>
  <c r="M101" i="1"/>
  <c r="M103" i="1"/>
  <c r="M109" i="1"/>
  <c r="M110" i="1"/>
  <c r="M112" i="1"/>
  <c r="M117" i="1"/>
  <c r="M119" i="1"/>
  <c r="M121" i="1"/>
  <c r="M122" i="1"/>
  <c r="M127" i="1"/>
  <c r="M129" i="1"/>
  <c r="M139" i="1"/>
  <c r="M146" i="1"/>
  <c r="M147" i="1"/>
  <c r="M148" i="1"/>
  <c r="M149" i="1"/>
  <c r="M150" i="1"/>
  <c r="M152" i="1"/>
  <c r="M153" i="1"/>
  <c r="M155" i="1"/>
  <c r="M156" i="1"/>
  <c r="M157" i="1"/>
  <c r="M161" i="1"/>
  <c r="M162" i="1"/>
  <c r="M163" i="1"/>
  <c r="M164" i="1"/>
  <c r="M165" i="1"/>
  <c r="M166" i="1"/>
  <c r="M175" i="1"/>
  <c r="M176" i="1"/>
  <c r="M177" i="1"/>
  <c r="M178" i="1"/>
  <c r="M179" i="1"/>
  <c r="M182" i="1"/>
  <c r="M183" i="1"/>
  <c r="M184" i="1"/>
  <c r="M185" i="1"/>
  <c r="M187" i="1"/>
  <c r="M188" i="1"/>
  <c r="M191" i="1"/>
  <c r="M194" i="1"/>
  <c r="M195" i="1"/>
  <c r="M196" i="1"/>
  <c r="M197" i="1"/>
  <c r="M199" i="1"/>
  <c r="M204" i="1"/>
  <c r="M205" i="1"/>
  <c r="M207" i="1"/>
  <c r="M213" i="1"/>
  <c r="M214" i="1"/>
  <c r="M215" i="1"/>
  <c r="M216" i="1"/>
  <c r="M222" i="1"/>
  <c r="M224" i="1"/>
  <c r="M225" i="1"/>
  <c r="M228" i="1"/>
  <c r="M234" i="1"/>
  <c r="M236" i="1"/>
  <c r="M243" i="1"/>
  <c r="M244" i="1"/>
  <c r="M245" i="1"/>
  <c r="M246" i="1"/>
  <c r="M247" i="1"/>
  <c r="M249" i="1"/>
  <c r="M252" i="1"/>
  <c r="M257" i="1"/>
  <c r="M258" i="1"/>
  <c r="M259" i="1"/>
  <c r="M260" i="1"/>
  <c r="M261" i="1"/>
  <c r="M262" i="1"/>
  <c r="M263" i="1"/>
  <c r="M265" i="1"/>
  <c r="M269" i="1"/>
  <c r="M274" i="1"/>
  <c r="M275" i="1"/>
  <c r="M276" i="1"/>
  <c r="M277" i="1"/>
  <c r="M278" i="1"/>
  <c r="M279" i="1"/>
  <c r="M282" i="1"/>
  <c r="M283" i="1"/>
  <c r="M284" i="1"/>
  <c r="M285" i="1"/>
  <c r="M287" i="1"/>
  <c r="M288" i="1"/>
  <c r="M291" i="1"/>
  <c r="M295" i="1"/>
  <c r="M296" i="1"/>
  <c r="M297" i="1"/>
  <c r="M299" i="1"/>
  <c r="M9" i="1"/>
  <c r="J217" i="1"/>
  <c r="M217" i="1" s="1"/>
  <c r="I91" i="6"/>
  <c r="I59" i="6"/>
  <c r="I57" i="6"/>
  <c r="I56" i="6"/>
  <c r="I53" i="6"/>
  <c r="I52" i="6"/>
  <c r="I51" i="6"/>
  <c r="I50" i="6"/>
  <c r="I49" i="6"/>
  <c r="I48" i="6"/>
  <c r="I46" i="6"/>
  <c r="I45" i="6"/>
  <c r="I44" i="6"/>
  <c r="I43" i="6"/>
  <c r="I42" i="6"/>
  <c r="I41" i="6"/>
  <c r="I40" i="6"/>
  <c r="I39" i="6"/>
  <c r="I38" i="6"/>
  <c r="I37" i="6"/>
  <c r="I36" i="6"/>
  <c r="I34" i="6"/>
  <c r="I33" i="6"/>
  <c r="I32" i="6"/>
  <c r="I31" i="6"/>
  <c r="I30" i="6"/>
  <c r="I29" i="6"/>
  <c r="I28" i="6"/>
  <c r="I27" i="6"/>
  <c r="I26" i="6"/>
  <c r="I25" i="6"/>
  <c r="I24" i="6"/>
  <c r="I23" i="6"/>
  <c r="I22" i="6"/>
  <c r="I21" i="6"/>
  <c r="I20" i="6"/>
  <c r="I19" i="6"/>
  <c r="I17" i="6"/>
  <c r="I15" i="6"/>
  <c r="I14" i="6"/>
  <c r="I13" i="6"/>
  <c r="I12" i="6"/>
  <c r="I11" i="6"/>
  <c r="I10" i="6"/>
  <c r="I9" i="6"/>
  <c r="J7" i="6"/>
  <c r="I7" i="6"/>
  <c r="J5" i="6"/>
  <c r="I5" i="6"/>
  <c r="J4" i="6"/>
  <c r="I4" i="6"/>
  <c r="J3" i="6"/>
  <c r="I3" i="6"/>
  <c r="N42" i="1" l="1"/>
  <c r="O42" i="1" s="1"/>
  <c r="N265" i="1"/>
  <c r="O265" i="1" s="1"/>
  <c r="N259" i="1"/>
  <c r="O259" i="1" s="1"/>
  <c r="N219" i="1"/>
  <c r="O219" i="1" s="1"/>
  <c r="N51" i="1"/>
  <c r="O51" i="1" s="1"/>
  <c r="N132" i="1"/>
  <c r="O132" i="1" s="1"/>
  <c r="N152" i="1"/>
  <c r="O152" i="1" s="1"/>
  <c r="N263" i="1"/>
  <c r="O263" i="1" s="1"/>
  <c r="N282" i="1"/>
  <c r="O282" i="1" s="1"/>
  <c r="N179" i="1"/>
  <c r="O179" i="1" s="1"/>
  <c r="N175" i="1"/>
  <c r="O175" i="1" s="1"/>
  <c r="N156" i="1"/>
  <c r="O156" i="1" s="1"/>
  <c r="N139" i="1"/>
  <c r="O139" i="1" s="1"/>
  <c r="N125" i="1"/>
  <c r="O125" i="1" s="1"/>
  <c r="N81" i="1"/>
  <c r="O81" i="1" s="1"/>
  <c r="N62" i="1"/>
  <c r="O62" i="1" s="1"/>
  <c r="N46" i="1"/>
  <c r="O46" i="1" s="1"/>
  <c r="N107" i="1"/>
  <c r="O107" i="1" s="1"/>
  <c r="N254" i="1"/>
  <c r="O254" i="1" s="1"/>
  <c r="N202" i="1"/>
  <c r="O202" i="1" s="1"/>
  <c r="N129" i="1"/>
  <c r="O129" i="1" s="1"/>
  <c r="N37" i="1"/>
  <c r="O37" i="1" s="1"/>
  <c r="N41" i="1"/>
  <c r="O41" i="1" s="1"/>
  <c r="N148" i="1"/>
  <c r="O148" i="1" s="1"/>
  <c r="N66" i="1"/>
  <c r="O66" i="1" s="1"/>
  <c r="N24" i="1"/>
  <c r="O24" i="1" s="1"/>
  <c r="N10" i="1"/>
  <c r="O10" i="1" s="1"/>
  <c r="N300" i="1"/>
  <c r="O300" i="1" s="1"/>
  <c r="N272" i="1"/>
  <c r="O272" i="1" s="1"/>
  <c r="N247" i="1"/>
  <c r="O247" i="1" s="1"/>
  <c r="N210" i="1"/>
  <c r="O210" i="1" s="1"/>
  <c r="N198" i="1"/>
  <c r="O198" i="1" s="1"/>
  <c r="N187" i="1"/>
  <c r="O187" i="1" s="1"/>
  <c r="N159" i="1"/>
  <c r="O159" i="1" s="1"/>
  <c r="N144" i="1"/>
  <c r="O144" i="1" s="1"/>
  <c r="N123" i="1"/>
  <c r="O123" i="1" s="1"/>
  <c r="N114" i="1"/>
  <c r="O114" i="1" s="1"/>
  <c r="N104" i="1"/>
  <c r="O104" i="1" s="1"/>
  <c r="N101" i="1"/>
  <c r="O101" i="1" s="1"/>
  <c r="N97" i="1"/>
  <c r="O97" i="1" s="1"/>
  <c r="N84" i="1"/>
  <c r="O84" i="1" s="1"/>
  <c r="N76" i="1"/>
  <c r="O76" i="1" s="1"/>
  <c r="N68" i="1"/>
  <c r="O68" i="1" s="1"/>
  <c r="N64" i="1"/>
  <c r="O64" i="1" s="1"/>
  <c r="N44" i="1"/>
  <c r="O44" i="1" s="1"/>
  <c r="N35" i="1"/>
  <c r="O35" i="1" s="1"/>
  <c r="N31" i="1"/>
  <c r="O31" i="1" s="1"/>
  <c r="N28" i="1"/>
  <c r="O28" i="1" s="1"/>
  <c r="N18" i="1"/>
  <c r="O18" i="1" s="1"/>
  <c r="N13" i="1"/>
  <c r="O13" i="1" s="1"/>
  <c r="N27" i="1"/>
  <c r="O27" i="1" s="1"/>
  <c r="N39" i="1"/>
  <c r="O39" i="1" s="1"/>
  <c r="N47" i="1"/>
  <c r="O47" i="1" s="1"/>
  <c r="N49" i="1"/>
  <c r="O49" i="1" s="1"/>
  <c r="N60" i="1"/>
  <c r="O60" i="1" s="1"/>
  <c r="N69" i="1"/>
  <c r="O69" i="1" s="1"/>
  <c r="N106" i="1"/>
  <c r="O106" i="1" s="1"/>
  <c r="N111" i="1"/>
  <c r="O111" i="1" s="1"/>
  <c r="N124" i="1"/>
  <c r="O124" i="1" s="1"/>
  <c r="N143" i="1"/>
  <c r="O143" i="1" s="1"/>
  <c r="N158" i="1"/>
  <c r="O158" i="1" s="1"/>
  <c r="N200" i="1"/>
  <c r="O200" i="1" s="1"/>
  <c r="N203" i="1"/>
  <c r="O203" i="1" s="1"/>
  <c r="N209" i="1"/>
  <c r="O209" i="1" s="1"/>
  <c r="N220" i="1"/>
  <c r="O220" i="1" s="1"/>
  <c r="N227" i="1"/>
  <c r="O227" i="1" s="1"/>
  <c r="N239" i="1"/>
  <c r="O239" i="1" s="1"/>
  <c r="N241" i="1"/>
  <c r="O241" i="1" s="1"/>
  <c r="N250" i="1"/>
  <c r="O250" i="1" s="1"/>
  <c r="N255" i="1"/>
  <c r="O255" i="1" s="1"/>
  <c r="N268" i="1"/>
  <c r="O268" i="1" s="1"/>
  <c r="N286" i="1"/>
  <c r="O286" i="1" s="1"/>
  <c r="N293" i="1"/>
  <c r="O293" i="1" s="1"/>
  <c r="N301" i="1"/>
  <c r="O301" i="1" s="1"/>
  <c r="N297" i="1"/>
  <c r="O297" i="1" s="1"/>
  <c r="N303" i="1"/>
  <c r="O303" i="1" s="1"/>
  <c r="N290" i="1"/>
  <c r="O290" i="1" s="1"/>
  <c r="N243" i="1"/>
  <c r="O243" i="1" s="1"/>
  <c r="N238" i="1"/>
  <c r="O238" i="1" s="1"/>
  <c r="N233" i="1"/>
  <c r="O233" i="1" s="1"/>
  <c r="N201" i="1"/>
  <c r="O201" i="1" s="1"/>
  <c r="N194" i="1"/>
  <c r="O194" i="1" s="1"/>
  <c r="N173" i="1"/>
  <c r="O173" i="1" s="1"/>
  <c r="N154" i="1"/>
  <c r="O154" i="1" s="1"/>
  <c r="N141" i="1"/>
  <c r="O141" i="1" s="1"/>
  <c r="N135" i="1"/>
  <c r="O135" i="1" s="1"/>
  <c r="N302" i="1"/>
  <c r="O302" i="1" s="1"/>
  <c r="N278" i="1"/>
  <c r="O278" i="1" s="1"/>
  <c r="N274" i="1"/>
  <c r="O274" i="1" s="1"/>
  <c r="N256" i="1"/>
  <c r="O256" i="1" s="1"/>
  <c r="N251" i="1"/>
  <c r="O251" i="1" s="1"/>
  <c r="N235" i="1"/>
  <c r="O235" i="1" s="1"/>
  <c r="N229" i="1"/>
  <c r="O229" i="1" s="1"/>
  <c r="N221" i="1"/>
  <c r="O221" i="1" s="1"/>
  <c r="N213" i="1"/>
  <c r="O213" i="1" s="1"/>
  <c r="N208" i="1"/>
  <c r="O208" i="1" s="1"/>
  <c r="N181" i="1"/>
  <c r="O181" i="1" s="1"/>
  <c r="N169" i="1"/>
  <c r="O169" i="1" s="1"/>
  <c r="N138" i="1"/>
  <c r="O138" i="1" s="1"/>
  <c r="N133" i="1"/>
  <c r="O133" i="1" s="1"/>
  <c r="N126" i="1"/>
  <c r="O126" i="1" s="1"/>
  <c r="N113" i="1"/>
  <c r="O113" i="1" s="1"/>
  <c r="N108" i="1"/>
  <c r="O108" i="1" s="1"/>
  <c r="N63" i="1"/>
  <c r="O63" i="1" s="1"/>
  <c r="N58" i="1"/>
  <c r="O58" i="1" s="1"/>
  <c r="N54" i="1"/>
  <c r="O54" i="1" s="1"/>
  <c r="N48" i="1"/>
  <c r="O48" i="1" s="1"/>
  <c r="N43" i="1"/>
  <c r="O43" i="1" s="1"/>
  <c r="N34" i="1"/>
  <c r="O34" i="1" s="1"/>
  <c r="N14" i="1"/>
  <c r="O14" i="1" s="1"/>
  <c r="N50" i="1"/>
  <c r="O50" i="1" s="1"/>
  <c r="N281" i="1"/>
  <c r="O281" i="1" s="1"/>
  <c r="N253" i="1"/>
  <c r="O253" i="1" s="1"/>
  <c r="N248" i="1"/>
  <c r="O248" i="1" s="1"/>
  <c r="N242" i="1"/>
  <c r="O242" i="1" s="1"/>
  <c r="N240" i="1"/>
  <c r="O240" i="1" s="1"/>
  <c r="N223" i="1"/>
  <c r="O223" i="1" s="1"/>
  <c r="N218" i="1"/>
  <c r="O218" i="1" s="1"/>
  <c r="N211" i="1"/>
  <c r="O211" i="1" s="1"/>
  <c r="N206" i="1"/>
  <c r="O206" i="1" s="1"/>
  <c r="N183" i="1"/>
  <c r="O183" i="1" s="1"/>
  <c r="N166" i="1"/>
  <c r="O166" i="1" s="1"/>
  <c r="N164" i="1"/>
  <c r="O164" i="1" s="1"/>
  <c r="N160" i="1"/>
  <c r="O160" i="1" s="1"/>
  <c r="N151" i="1"/>
  <c r="O151" i="1" s="1"/>
  <c r="N145" i="1"/>
  <c r="O145" i="1" s="1"/>
  <c r="N142" i="1"/>
  <c r="O142" i="1" s="1"/>
  <c r="N137" i="1"/>
  <c r="O137" i="1" s="1"/>
  <c r="N131" i="1"/>
  <c r="O131" i="1" s="1"/>
  <c r="N119" i="1"/>
  <c r="O119" i="1" s="1"/>
  <c r="N115" i="1"/>
  <c r="O115" i="1" s="1"/>
  <c r="N105" i="1"/>
  <c r="O105" i="1" s="1"/>
  <c r="N93" i="1"/>
  <c r="O93" i="1" s="1"/>
  <c r="N89" i="1"/>
  <c r="O89" i="1" s="1"/>
  <c r="N85" i="1"/>
  <c r="O85" i="1" s="1"/>
  <c r="N72" i="1"/>
  <c r="O72" i="1" s="1"/>
  <c r="N70" i="1"/>
  <c r="O70" i="1" s="1"/>
  <c r="N11" i="1"/>
  <c r="O11" i="1" s="1"/>
  <c r="N16" i="1"/>
  <c r="O16" i="1" s="1"/>
  <c r="N25" i="1"/>
  <c r="O25" i="1" s="1"/>
  <c r="N217" i="1"/>
  <c r="O217" i="1" s="1"/>
  <c r="M26" i="1"/>
  <c r="N26" i="1" s="1"/>
  <c r="O26" i="1" s="1"/>
  <c r="N9" i="1"/>
  <c r="O9" i="1" s="1"/>
  <c r="N20" i="1"/>
  <c r="O20" i="1" s="1"/>
  <c r="N215" i="1"/>
  <c r="O215" i="1" s="1"/>
  <c r="N205" i="1"/>
  <c r="O205" i="1" s="1"/>
  <c r="N172" i="1"/>
  <c r="O172" i="1" s="1"/>
  <c r="N140" i="1"/>
  <c r="O140" i="1" s="1"/>
  <c r="N118" i="1"/>
  <c r="O118" i="1" s="1"/>
  <c r="N112" i="1"/>
  <c r="O112" i="1" s="1"/>
  <c r="N96" i="1"/>
  <c r="O96" i="1" s="1"/>
  <c r="N61" i="1"/>
  <c r="O61" i="1" s="1"/>
  <c r="N45" i="1"/>
  <c r="O45" i="1" s="1"/>
  <c r="N40" i="1"/>
  <c r="O40" i="1" s="1"/>
  <c r="N174" i="1"/>
  <c r="O174" i="1" s="1"/>
  <c r="N109" i="1"/>
  <c r="O109" i="1" s="1"/>
  <c r="N100" i="1"/>
  <c r="O100" i="1" s="1"/>
  <c r="N88" i="1"/>
  <c r="O88" i="1" s="1"/>
  <c r="N80" i="1"/>
  <c r="O80" i="1" s="1"/>
  <c r="N57" i="1"/>
  <c r="O57" i="1" s="1"/>
  <c r="N36" i="1"/>
  <c r="O36" i="1" s="1"/>
  <c r="N295" i="1"/>
  <c r="O295" i="1" s="1"/>
  <c r="N288" i="1"/>
  <c r="O288" i="1" s="1"/>
  <c r="N280" i="1"/>
  <c r="O280" i="1" s="1"/>
  <c r="N267" i="1"/>
  <c r="O267" i="1" s="1"/>
  <c r="N261" i="1"/>
  <c r="O261" i="1" s="1"/>
  <c r="N245" i="1"/>
  <c r="O245" i="1" s="1"/>
  <c r="N236" i="1"/>
  <c r="O236" i="1" s="1"/>
  <c r="N231" i="1"/>
  <c r="O231" i="1" s="1"/>
  <c r="N225" i="1"/>
  <c r="O225" i="1" s="1"/>
  <c r="N214" i="1"/>
  <c r="O214" i="1" s="1"/>
  <c r="N212" i="1"/>
  <c r="O212" i="1" s="1"/>
  <c r="N196" i="1"/>
  <c r="O196" i="1" s="1"/>
  <c r="N185" i="1"/>
  <c r="O185" i="1" s="1"/>
  <c r="N177" i="1"/>
  <c r="O177" i="1" s="1"/>
  <c r="N171" i="1"/>
  <c r="O171" i="1" s="1"/>
  <c r="N162" i="1"/>
  <c r="O162" i="1" s="1"/>
  <c r="N150" i="1"/>
  <c r="O150" i="1" s="1"/>
  <c r="N146" i="1"/>
  <c r="O146" i="1" s="1"/>
  <c r="N121" i="1"/>
  <c r="O121" i="1" s="1"/>
  <c r="N83" i="1"/>
  <c r="O83" i="1" s="1"/>
  <c r="N22" i="1"/>
  <c r="O22" i="1" s="1"/>
  <c r="N19" i="1"/>
  <c r="O19" i="1" s="1"/>
  <c r="N190" i="1"/>
  <c r="O190" i="1" s="1"/>
  <c r="N168" i="1"/>
  <c r="O168" i="1" s="1"/>
  <c r="N134" i="1"/>
  <c r="O134" i="1" s="1"/>
  <c r="N116" i="1"/>
  <c r="O116" i="1" s="1"/>
  <c r="N92" i="1"/>
  <c r="O92" i="1" s="1"/>
  <c r="N65" i="1"/>
  <c r="O65" i="1" s="1"/>
  <c r="N53" i="1"/>
  <c r="O53" i="1" s="1"/>
  <c r="N30" i="1"/>
  <c r="O30" i="1" s="1"/>
  <c r="N298" i="1"/>
  <c r="O298" i="1" s="1"/>
  <c r="N294" i="1"/>
  <c r="O294" i="1" s="1"/>
  <c r="N287" i="1"/>
  <c r="O287" i="1" s="1"/>
  <c r="N283" i="1"/>
  <c r="O283" i="1" s="1"/>
  <c r="N279" i="1"/>
  <c r="O279" i="1" s="1"/>
  <c r="N275" i="1"/>
  <c r="O275" i="1" s="1"/>
  <c r="N273" i="1"/>
  <c r="O273" i="1" s="1"/>
  <c r="N269" i="1"/>
  <c r="O269" i="1" s="1"/>
  <c r="N266" i="1"/>
  <c r="O266" i="1" s="1"/>
  <c r="N260" i="1"/>
  <c r="O260" i="1" s="1"/>
  <c r="N252" i="1"/>
  <c r="O252" i="1" s="1"/>
  <c r="N244" i="1"/>
  <c r="O244" i="1" s="1"/>
  <c r="N237" i="1"/>
  <c r="O237" i="1" s="1"/>
  <c r="N234" i="1"/>
  <c r="O234" i="1" s="1"/>
  <c r="N230" i="1"/>
  <c r="O230" i="1" s="1"/>
  <c r="N226" i="1"/>
  <c r="O226" i="1" s="1"/>
  <c r="N224" i="1"/>
  <c r="O224" i="1" s="1"/>
  <c r="N216" i="1"/>
  <c r="O216" i="1" s="1"/>
  <c r="N207" i="1"/>
  <c r="O207" i="1" s="1"/>
  <c r="N204" i="1"/>
  <c r="O204" i="1" s="1"/>
  <c r="N199" i="1"/>
  <c r="O199" i="1" s="1"/>
  <c r="N195" i="1"/>
  <c r="O195" i="1" s="1"/>
  <c r="N191" i="1"/>
  <c r="O191" i="1" s="1"/>
  <c r="N188" i="1"/>
  <c r="O188" i="1" s="1"/>
  <c r="N184" i="1"/>
  <c r="O184" i="1" s="1"/>
  <c r="N180" i="1"/>
  <c r="O180" i="1" s="1"/>
  <c r="N176" i="1"/>
  <c r="O176" i="1" s="1"/>
  <c r="N170" i="1"/>
  <c r="O170" i="1" s="1"/>
  <c r="N167" i="1"/>
  <c r="O167" i="1" s="1"/>
  <c r="N161" i="1"/>
  <c r="O161" i="1" s="1"/>
  <c r="N157" i="1"/>
  <c r="O157" i="1" s="1"/>
  <c r="N153" i="1"/>
  <c r="O153" i="1" s="1"/>
  <c r="N149" i="1"/>
  <c r="O149" i="1" s="1"/>
  <c r="N136" i="1"/>
  <c r="O136" i="1" s="1"/>
  <c r="N127" i="1"/>
  <c r="O127" i="1" s="1"/>
  <c r="N120" i="1"/>
  <c r="O120" i="1" s="1"/>
  <c r="N117" i="1"/>
  <c r="O117" i="1" s="1"/>
  <c r="N110" i="1"/>
  <c r="O110" i="1" s="1"/>
  <c r="N102" i="1"/>
  <c r="O102" i="1" s="1"/>
  <c r="N98" i="1"/>
  <c r="O98" i="1" s="1"/>
  <c r="N94" i="1"/>
  <c r="O94" i="1" s="1"/>
  <c r="N90" i="1"/>
  <c r="O90" i="1" s="1"/>
  <c r="N86" i="1"/>
  <c r="O86" i="1" s="1"/>
  <c r="N82" i="1"/>
  <c r="O82" i="1" s="1"/>
  <c r="N78" i="1"/>
  <c r="O78" i="1" s="1"/>
  <c r="N77" i="1"/>
  <c r="O77" i="1" s="1"/>
  <c r="N73" i="1"/>
  <c r="O73" i="1" s="1"/>
  <c r="N71" i="1"/>
  <c r="O71" i="1" s="1"/>
  <c r="N67" i="1"/>
  <c r="O67" i="1" s="1"/>
  <c r="N59" i="1"/>
  <c r="O59" i="1" s="1"/>
  <c r="N55" i="1"/>
  <c r="O55" i="1" s="1"/>
  <c r="N38" i="1"/>
  <c r="O38" i="1" s="1"/>
  <c r="N32" i="1"/>
  <c r="O32" i="1" s="1"/>
  <c r="N29" i="1"/>
  <c r="O29" i="1" s="1"/>
  <c r="N21" i="1"/>
  <c r="O21" i="1" s="1"/>
  <c r="N128" i="1"/>
  <c r="O128" i="1" s="1"/>
  <c r="N17" i="1"/>
  <c r="O17" i="1" s="1"/>
  <c r="N292" i="1"/>
  <c r="O292" i="1" s="1"/>
  <c r="N285" i="1"/>
  <c r="O285" i="1" s="1"/>
  <c r="N277" i="1"/>
  <c r="O277" i="1" s="1"/>
  <c r="N271" i="1"/>
  <c r="O271" i="1" s="1"/>
  <c r="N258" i="1"/>
  <c r="O258" i="1" s="1"/>
  <c r="N228" i="1"/>
  <c r="O228" i="1" s="1"/>
  <c r="N222" i="1"/>
  <c r="O222" i="1" s="1"/>
  <c r="N189" i="1"/>
  <c r="O189" i="1" s="1"/>
  <c r="N299" i="1"/>
  <c r="O299" i="1" s="1"/>
  <c r="N291" i="1"/>
  <c r="O291" i="1" s="1"/>
  <c r="N284" i="1"/>
  <c r="O284" i="1" s="1"/>
  <c r="N276" i="1"/>
  <c r="O276" i="1" s="1"/>
  <c r="N270" i="1"/>
  <c r="O270" i="1" s="1"/>
  <c r="N257" i="1"/>
  <c r="O257" i="1" s="1"/>
  <c r="N249" i="1"/>
  <c r="O249" i="1" s="1"/>
  <c r="N193" i="1"/>
  <c r="O193" i="1" s="1"/>
  <c r="N186" i="1"/>
  <c r="O186" i="1" s="1"/>
  <c r="N130" i="1"/>
  <c r="O130" i="1" s="1"/>
  <c r="N75" i="1"/>
  <c r="O75" i="1" s="1"/>
  <c r="N33" i="1"/>
  <c r="O33" i="1" s="1"/>
  <c r="N15" i="1"/>
  <c r="O15" i="1" s="1"/>
  <c r="N296" i="1"/>
  <c r="O296" i="1" s="1"/>
  <c r="N289" i="1"/>
  <c r="O289" i="1" s="1"/>
  <c r="N262" i="1"/>
  <c r="O262" i="1" s="1"/>
  <c r="N246" i="1"/>
  <c r="O246" i="1" s="1"/>
  <c r="N232" i="1"/>
  <c r="O232" i="1" s="1"/>
  <c r="N192" i="1"/>
  <c r="O192" i="1" s="1"/>
  <c r="N197" i="1"/>
  <c r="O197" i="1" s="1"/>
  <c r="N182" i="1"/>
  <c r="O182" i="1" s="1"/>
  <c r="N178" i="1"/>
  <c r="O178" i="1" s="1"/>
  <c r="N165" i="1"/>
  <c r="O165" i="1" s="1"/>
  <c r="N163" i="1"/>
  <c r="O163" i="1" s="1"/>
  <c r="N155" i="1"/>
  <c r="O155" i="1" s="1"/>
  <c r="N147" i="1"/>
  <c r="O147" i="1" s="1"/>
  <c r="N122" i="1"/>
  <c r="O122" i="1" s="1"/>
  <c r="N103" i="1"/>
  <c r="O103" i="1" s="1"/>
  <c r="N99" i="1"/>
  <c r="O99" i="1" s="1"/>
  <c r="N95" i="1"/>
  <c r="O95" i="1" s="1"/>
  <c r="N91" i="1"/>
  <c r="O91" i="1" s="1"/>
  <c r="N87" i="1"/>
  <c r="O87" i="1" s="1"/>
  <c r="N79" i="1"/>
  <c r="O79" i="1" s="1"/>
  <c r="N74" i="1"/>
  <c r="O74" i="1" s="1"/>
  <c r="N56" i="1"/>
  <c r="O56" i="1" s="1"/>
  <c r="N52" i="1"/>
  <c r="O52" i="1" s="1"/>
  <c r="N23" i="1"/>
  <c r="O23" i="1" s="1"/>
  <c r="N12" i="1"/>
  <c r="O12" i="1" s="1"/>
</calcChain>
</file>

<file path=xl/sharedStrings.xml><?xml version="1.0" encoding="utf-8"?>
<sst xmlns="http://schemas.openxmlformats.org/spreadsheetml/2006/main" count="3698" uniqueCount="968">
  <si>
    <t>RESUMEN CANTIDADES POR ESPECIALIDAD</t>
  </si>
  <si>
    <t>ESPECIALIDAD</t>
  </si>
  <si>
    <t>RESPONSABLE</t>
  </si>
  <si>
    <t>CÓDIGO</t>
  </si>
  <si>
    <t>UNIDAD</t>
  </si>
  <si>
    <t>FO-AC-07</t>
  </si>
  <si>
    <t xml:space="preserve">CANTIDAD </t>
  </si>
  <si>
    <t>N° ITEM</t>
  </si>
  <si>
    <r>
      <t xml:space="preserve">CÓDIGO 
ÍTEM IDU
</t>
    </r>
    <r>
      <rPr>
        <sz val="10"/>
        <rFont val="Times New Roman"/>
        <family val="1"/>
      </rPr>
      <t>(Si no existe dejar en Blanco)</t>
    </r>
  </si>
  <si>
    <r>
      <t xml:space="preserve">DESCRIPCIÓN
</t>
    </r>
    <r>
      <rPr>
        <sz val="10"/>
        <rFont val="Times New Roman"/>
        <family val="1"/>
      </rPr>
      <t>(Colocar la descripción del ítem tomado de la lista ítems IDU. Si no existe colocar la descripción completa del ítem nuevo)</t>
    </r>
  </si>
  <si>
    <r>
      <t xml:space="preserve">OBSERVACIONES 
</t>
    </r>
    <r>
      <rPr>
        <sz val="10"/>
        <rFont val="Times New Roman"/>
        <family val="1"/>
      </rPr>
      <t>(Colocar el documento de referencia de donde se tomo la cantidad. Ej: plano, reporte, etc.)</t>
    </r>
  </si>
  <si>
    <t>SUBESPECIALIDAD</t>
  </si>
  <si>
    <t>ABSCISA FINAL</t>
  </si>
  <si>
    <t xml:space="preserve">TRAMO </t>
  </si>
  <si>
    <r>
      <t xml:space="preserve">PROCESO
</t>
    </r>
    <r>
      <rPr>
        <sz val="12"/>
        <rFont val="Times New Roman"/>
        <family val="1"/>
      </rPr>
      <t>CANTIDADES DE OBRA</t>
    </r>
    <r>
      <rPr>
        <b/>
        <sz val="12"/>
        <rFont val="Times New Roman"/>
        <family val="1"/>
      </rPr>
      <t xml:space="preserve"> </t>
    </r>
  </si>
  <si>
    <r>
      <rPr>
        <b/>
        <sz val="12"/>
        <rFont val="Times New Roman"/>
        <family val="1"/>
      </rPr>
      <t>FORMATO</t>
    </r>
    <r>
      <rPr>
        <sz val="12"/>
        <rFont val="Times New Roman"/>
        <family val="1"/>
      </rPr>
      <t xml:space="preserve">
Contrato IDU  1630 de 16 de dicembre de 2020
AJUSTES, ACTUALIZACIÓN Y COMPLEMENTACIÓN DE LA FACTIBILIDAD Y ESTUDIOS Y DISEÑOS
DEL CABLE AÉREO EN SAN CRISTÓBAL, EN BOGOTÁ D.C.</t>
    </r>
  </si>
  <si>
    <t>PUNTO INICIAL INICIAL</t>
  </si>
  <si>
    <t>ALTERNATIVA</t>
  </si>
  <si>
    <t>ESTACIÓN DE SALIDA</t>
  </si>
  <si>
    <t>ESTACIÓN DE LLEGADA</t>
  </si>
  <si>
    <t>ESTRUCTURAS</t>
  </si>
  <si>
    <t>M2</t>
  </si>
  <si>
    <t>ARQUITECTURA</t>
  </si>
  <si>
    <t>MAMPOSTERÍA MUROS DIVISORIOS</t>
  </si>
  <si>
    <t>ARQ101</t>
  </si>
  <si>
    <t>Mamposteria en bloque de concreto 12x19x39, revitado, y ranurado  cada 5 hiladas, incluye mortero de pega premezclado , tipo indural  o similar equivalente.</t>
  </si>
  <si>
    <t>ARQ102</t>
  </si>
  <si>
    <t>Suministro, transporte e instalación muro en placa de tabla yeso ½” tipo drywall, gyplac, o similar equivalente, masillado y pintado color blanco. Incluye: perfilería galvanizada para soporte, chazos, cintas de unión o ensamble entre elementos, cortes, filetes y todo lo necesario para su Correcta instalación y acabado estético.</t>
  </si>
  <si>
    <t>Construcción de Dovela Fundida en Grouting 3000psi para mampostería estructural incluye anclaje de 1/2" , ventana de inspección,  incluye acero de refuerzo , según norma NSR-10</t>
  </si>
  <si>
    <t>ARQ201</t>
  </si>
  <si>
    <t>M3</t>
  </si>
  <si>
    <t>PAÑETES, ENCHAPES Y PINTURAS</t>
  </si>
  <si>
    <t>ARQ301</t>
  </si>
  <si>
    <r>
      <t>Mortero Impermeabilizante de nivelación para</t>
    </r>
    <r>
      <rPr>
        <sz val="8"/>
        <color rgb="FFFF0000"/>
        <rFont val="Calibri"/>
        <family val="2"/>
        <scheme val="minor"/>
      </rPr>
      <t xml:space="preserve"> piso (pisos de baños, cocinas, zonas humedas,  y vigas canal )</t>
    </r>
    <r>
      <rPr>
        <sz val="8"/>
        <color theme="1"/>
        <rFont val="Calibri"/>
        <family val="2"/>
        <scheme val="minor"/>
      </rPr>
      <t xml:space="preserve">  Tipo SikaTop Seal-107 , o similar equivalente. Incluye suministro e instalación</t>
    </r>
  </si>
  <si>
    <t>Pañete liso 1:4 para muros. (incluye suministro e instalación), o similar equivalente.</t>
  </si>
  <si>
    <t xml:space="preserve">Pañete liso o Rústico 1:4 para muros. Lavado o Rústico. (incluye suministro e instalación), </t>
  </si>
  <si>
    <t>PORTAL 20 DE JULIO</t>
  </si>
  <si>
    <t>Mortero Impermeabilizante para paredes ( baños, cocinas, zonas humedas,  y vigas canal )  Tipo SikaTop Seal-107 , o similar equivalente. Incluye suministro e instalación</t>
  </si>
  <si>
    <t>ARQ302</t>
  </si>
  <si>
    <t>Estuco plastico en muros, o similar equivalente. Incluye sumunistro e instalación.</t>
  </si>
  <si>
    <t>Pintura vinilo tipo 1, color blanco (3 manos), o similar equivalente.</t>
  </si>
  <si>
    <t>3.5</t>
  </si>
  <si>
    <t>3.6</t>
  </si>
  <si>
    <t>ARQ303</t>
  </si>
  <si>
    <t>Enchape en cerámica  egeo color  blanco de 30x60 (incluye suministro e instalación horizontal), o similar equivalente.</t>
  </si>
  <si>
    <t>3.7</t>
  </si>
  <si>
    <t>ARQ304</t>
  </si>
  <si>
    <t>Mesón en Granito Negro San Gabriel nacional con regruese hacia la cara frontal, e=4cm. (suministro e instalación), o similar equivalente.</t>
  </si>
  <si>
    <t>ML</t>
  </si>
  <si>
    <t>PISOS EN CONCRETO</t>
  </si>
  <si>
    <t>ARQ401</t>
  </si>
  <si>
    <t>Piso en concreto esmaltado y endurecido de f'c=3.000psi - espesor = 0.06m, pulido y brillado con helicóptero, utilizar endurecedor de cuarzo superficial en una proporción de 4.0kg x m2 y fibra de flexa nylon fiber en una dosis de 600grxm3, o similar equivalente.</t>
  </si>
  <si>
    <t>ACABADOS EN PISOS</t>
  </si>
  <si>
    <t>5.1</t>
  </si>
  <si>
    <t>ARQ501</t>
  </si>
  <si>
    <r>
      <rPr>
        <sz val="8"/>
        <color rgb="FFFF0000"/>
        <rFont val="Calibri"/>
        <family val="2"/>
        <scheme val="minor"/>
      </rPr>
      <t>Baldosa de granito de mármol tipo alfa de 0.30x0.30m - Blanco Huila fondo blanco Grano 1</t>
    </r>
    <r>
      <rPr>
        <sz val="8"/>
        <color theme="1"/>
        <rFont val="Calibri"/>
        <family val="2"/>
        <scheme val="minor"/>
      </rPr>
      <t>,  que cumpla con las normas ntc 2849 y tráfico intenso. instalación según especificaciones del fabricante. incluye mortero de nivelación de espesor  medio 0.03m y mortero de afinado, mortero de pega, colocación de piezas, corte de piezas, tratamiento de juntas cada 6x6 piezas, o similar equivalente. Incluye suministro, transporte,  instalación , destronque, pulida y brillada..</t>
    </r>
  </si>
  <si>
    <t>5.2</t>
  </si>
  <si>
    <t>ARQ502</t>
  </si>
  <si>
    <r>
      <t>Piso Técnico Elevado</t>
    </r>
    <r>
      <rPr>
        <sz val="8"/>
        <color rgb="FFFF0000"/>
        <rFont val="Calibri"/>
        <family val="2"/>
        <scheme val="minor"/>
      </rPr>
      <t xml:space="preserve"> (≤60cm)</t>
    </r>
    <r>
      <rPr>
        <sz val="8"/>
        <color theme="1"/>
        <rFont val="Calibri"/>
        <family val="2"/>
        <scheme val="minor"/>
      </rPr>
      <t xml:space="preserve"> para Área de </t>
    </r>
    <r>
      <rPr>
        <sz val="8"/>
        <color rgb="FFFF0000"/>
        <rFont val="Calibri"/>
        <family val="2"/>
        <scheme val="minor"/>
      </rPr>
      <t>cuarto de control y potencia</t>
    </r>
    <r>
      <rPr>
        <sz val="8"/>
        <color theme="1"/>
        <rFont val="Calibri"/>
        <family val="2"/>
        <scheme val="minor"/>
      </rPr>
      <t>. Color y dimensiones acorde con los planos y especificaciones técnicas del proveedor, o similar equivalente. Incluye (componentes del sistema, suministro e instalación).</t>
    </r>
  </si>
  <si>
    <t>5.3</t>
  </si>
  <si>
    <t>ARQ503</t>
  </si>
  <si>
    <r>
      <rPr>
        <sz val="8"/>
        <color rgb="FFFF0000"/>
        <rFont val="Calibri"/>
        <family val="2"/>
        <scheme val="minor"/>
      </rPr>
      <t>Piso en rejilla metálica tipo industrial  pesado de configuración 1"x1"</t>
    </r>
    <r>
      <rPr>
        <sz val="8"/>
        <color theme="1"/>
        <rFont val="Calibri"/>
        <family val="2"/>
        <scheme val="minor"/>
      </rPr>
      <t xml:space="preserve">,  para plataformas y descansos de escaleras de mantenimiento, según especificaciones y recomedación técnicas del proveedor , Incluye (suministro, </t>
    </r>
    <r>
      <rPr>
        <sz val="8"/>
        <color rgb="FFFF0000"/>
        <rFont val="Calibri"/>
        <family val="2"/>
        <scheme val="minor"/>
      </rPr>
      <t>rejillas,</t>
    </r>
    <r>
      <rPr>
        <sz val="8"/>
        <color theme="1"/>
        <rFont val="Calibri"/>
        <family val="2"/>
        <scheme val="minor"/>
      </rPr>
      <t xml:space="preserve">  estructuras de apoyo , fijaciones , accesorios e instalación), o similar equivalente.</t>
    </r>
  </si>
  <si>
    <t>5.4</t>
  </si>
  <si>
    <t>ARQ504</t>
  </si>
  <si>
    <t xml:space="preserve">Zócalo en concreto fundido en sitio 0.15 cm x 0.21 cm, o similar equivalente </t>
  </si>
  <si>
    <t>5.5</t>
  </si>
  <si>
    <t>ARQ505</t>
  </si>
  <si>
    <t xml:space="preserve">Zócalo en concreto fundido en sitio 0.12 cm x 0.21 cm, o similar equivalente </t>
  </si>
  <si>
    <t>5.6</t>
  </si>
  <si>
    <t>Zocalo media caña en granito de marmol prefabricado para interiores 10x10x100 cm (incluye suministro de la unidad,material de pega  e intalación ), o similar equivalente.</t>
  </si>
  <si>
    <t>5.7</t>
  </si>
  <si>
    <t>ARQ506</t>
  </si>
  <si>
    <t>Guarda escoba en granito Blanco Huila fondo blanco Grano 1 de formato 0.10 cm x 0.30 cm (incluye suministro e instalación), o similar equivalente.</t>
  </si>
  <si>
    <t>5.8</t>
  </si>
  <si>
    <t>ARQ507</t>
  </si>
  <si>
    <t>Junta metálica constructiva multipropósito serie 400, tipo Decodepot modelo J471, o similar equivalente.</t>
  </si>
  <si>
    <t>5.9</t>
  </si>
  <si>
    <t>ARQ508</t>
  </si>
  <si>
    <t>Junta metálica constructiva multipropósito serie 400, tipo Decodepot modelo J421, o similar equivalente.</t>
  </si>
  <si>
    <t>5.10</t>
  </si>
  <si>
    <t>ARQ509</t>
  </si>
  <si>
    <r>
      <t xml:space="preserve">Piso en granito </t>
    </r>
    <r>
      <rPr>
        <sz val="8"/>
        <color rgb="FFFF0000"/>
        <rFont val="Calibri"/>
        <family val="2"/>
        <scheme val="minor"/>
      </rPr>
      <t>Blanco Huila fondo blanco Grano 1 esmerilado, vaciado y pulido en Sitio e=1.5cm Incluye juntas de dilatación</t>
    </r>
    <r>
      <rPr>
        <sz val="8"/>
        <color theme="1"/>
        <rFont val="Calibri"/>
        <family val="2"/>
        <scheme val="minor"/>
      </rPr>
      <t>, color blanco (incluye suministro e instalación) para escalera.</t>
    </r>
  </si>
  <si>
    <t>5.11</t>
  </si>
  <si>
    <t>ARQ510</t>
  </si>
  <si>
    <t>Cinta Antideslizante de Alto Trafico  Adhesiva para escaleras ; de color negro con banda central reflectiva de color amarillo que ilumina al contacto con la luz directa; Adhesivo resistente al encogimiento y al desprendimiento. Base polimérica con capa superior de minerales abrasivos de alto tráfico. Incluye (suministro e instalación).</t>
  </si>
  <si>
    <t>5.12</t>
  </si>
  <si>
    <t>ARQ511</t>
  </si>
  <si>
    <t>Franjas Guía  en resina prefabricada termoflexible, con endurecimiento y curado rápido vertidas insitu sobre encofrado con medidas estandar según norma NTC 5610 , o similar equivalente. Incluye (suministro, fijación,  instalación y curado)</t>
  </si>
  <si>
    <t>5.13</t>
  </si>
  <si>
    <t>ARQ512</t>
  </si>
  <si>
    <t>Franjas Alerta  en resina prefabricada termoflexible, con endurecimiento y curado rápido vertidas insitu sobre encofrado con medidas estandar según norma NTC 5610 , o similar equivalente. Incluye (suministro, fijación,  instalación y curado)</t>
  </si>
  <si>
    <t>5.14</t>
  </si>
  <si>
    <r>
      <t xml:space="preserve"> </t>
    </r>
    <r>
      <rPr>
        <sz val="8"/>
        <color rgb="FFFF0000"/>
        <rFont val="Calibri"/>
        <family val="2"/>
        <scheme val="minor"/>
      </rPr>
      <t xml:space="preserve">Banca </t>
    </r>
    <r>
      <rPr>
        <sz val="8"/>
        <color theme="1"/>
        <rFont val="Calibri"/>
        <family val="2"/>
        <scheme val="minor"/>
      </rPr>
      <t>en concreto de 3000 PSI 0.10 x 0.15 (suministro e instalación), o similar equivalente.</t>
    </r>
  </si>
  <si>
    <t>5.15</t>
  </si>
  <si>
    <t>ARQ513</t>
  </si>
  <si>
    <t>Bocapuerta en granito blanco huila esmerilado, ancho 12cm  vaciado y pulido en sitio. Incluye suministro,  pega e instalción)</t>
  </si>
  <si>
    <t>5.16</t>
  </si>
  <si>
    <t>ARQ514</t>
  </si>
  <si>
    <t xml:space="preserve">Zócalo en concreto fundido en sitio 0.10 cm x 0.15 cm, o similar equivalente </t>
  </si>
  <si>
    <t>Baldosa de granito de mármol tipo alfa de 0.30x0.30m - Blanco Huila fondo blanco Grano 1,  que cumpla con las normas ntc 2849 y tráfico intenso. instalación según especificaciones del fabricante. incluye mortero de nivelación de espesor  medio 0.03m y mortero de afinado, mortero de pega, colocación de piezas, corte de piezas, tratamiento de juntas cada 6x6 piezas, o similar equivalente. Incluye suministro, transporte,  instalación , destronque, pulida y brillada..</t>
  </si>
  <si>
    <t>Piso Técnico Elevado (≤60cm) para Área de cuarto de control y potencia. Color y dimensiones acorde con los planos y especificaciones técnicas del proveedor, o similar equivalente. Incluye (componentes del sistema, suministro e instalación).</t>
  </si>
  <si>
    <t>Piso en rejilla metálica tipo industrial  pesado de configuración 1"x1",  para plataformas y descansos de escaleras de mantenimiento, según especificaciones y recomedación técnicas del proveedor , Incluye (suministro, rejillas,  estructuras de apoyo , fijaciones , accesorios e instalación), o similar equivalente.</t>
  </si>
  <si>
    <t>Piso en granito Blanco Huila fondo blanco Grano 1 esmerilado, vaciado y pulido en Sitio e=1.5cm Incluye juntas de dilatación, color blanco (incluye suministro e instalación) para escalera.</t>
  </si>
  <si>
    <t xml:space="preserve"> Banca en concreto de 3000 PSI 0.10 x 0.15 (suministro e instalación), o similar equivalente.</t>
  </si>
  <si>
    <t>CUBIERTAS, CIELO RASO, ACABADOS, IMPERMEABILIZACIÓN</t>
  </si>
  <si>
    <t>6.1</t>
  </si>
  <si>
    <t>Cubierta Metálica en Aluzinc tipo "sandwich con aislamiento termo-acústico en poliuretano de alta densidad autoextinguible" Cal 24 espesor 60mm, Color Ral 7047 (Anodizado Claro).  Prepintada por las dos caras, cara inferior con perforaciones (2,5mm),  o similar equivalente. Incluye  suministro, trasiego, instalación, clips de fijación , accesorios,  cumbreras, y remates de cubierta.</t>
  </si>
  <si>
    <t>6.2</t>
  </si>
  <si>
    <t>ARQ601</t>
  </si>
  <si>
    <t>Sistema de acristalamiento y techos de policarbonato sunglaze, tipo sunglaze tm 4/600, grosor  4 mm, ancho 585 mm (sistema de 600 mm), altura 21 mm, (suministro e instalación), o similar equivalente.</t>
  </si>
  <si>
    <t>6.3</t>
  </si>
  <si>
    <t>ARQ602</t>
  </si>
  <si>
    <r>
      <rPr>
        <sz val="8"/>
        <color rgb="FFFF0000"/>
        <rFont val="Calibri"/>
        <family val="2"/>
        <scheme val="minor"/>
      </rPr>
      <t xml:space="preserve">Cubierta </t>
    </r>
    <r>
      <rPr>
        <sz val="8"/>
        <color theme="1"/>
        <rFont val="Calibri"/>
        <family val="2"/>
        <scheme val="minor"/>
      </rPr>
      <t xml:space="preserve"> Stick Serie 45 Alumina,   Aluminio a la vista, anodizado color natural y vidrio laminado templado de 5mm+5mm+75micras de PVB -Transparencia, Color y Textura a convenir- según norma NSR-10, (incluye suministro, accesorios, anclajes, estructura de apoyo e instalación), o,  similar equivalente. </t>
    </r>
  </si>
  <si>
    <r>
      <t xml:space="preserve">Suministro, transporte e instalación de cielos falsos en placa de tabla yeso ½” tipo dry wall, gyplac (D+PLUS),  masillado y pintado color blanco, o similar equivalente. Incluye, </t>
    </r>
    <r>
      <rPr>
        <sz val="8"/>
        <color rgb="FFFF0000"/>
        <rFont val="Calibri"/>
        <family val="2"/>
        <scheme val="minor"/>
      </rPr>
      <t xml:space="preserve">perfilería galvanizada </t>
    </r>
    <r>
      <rPr>
        <sz val="8"/>
        <rFont val="Calibri"/>
        <family val="2"/>
        <scheme val="minor"/>
      </rPr>
      <t xml:space="preserve"> pa</t>
    </r>
    <r>
      <rPr>
        <sz val="8"/>
        <color theme="1"/>
        <rFont val="Calibri"/>
        <family val="2"/>
        <scheme val="minor"/>
      </rPr>
      <t>ra soporte, chazos, cintas de unión o ensamble entre elementos, cortes, filos y todo lo necesario para su correcta instalación y acabado estético.</t>
    </r>
  </si>
  <si>
    <r>
      <t xml:space="preserve">Suministro, transporte e instalación de cielos falsos en placa de tabla yeso ½” tipo dry wall, gyplac, o similar equivalente, masillado y pintado color blanco. Incluye: </t>
    </r>
    <r>
      <rPr>
        <sz val="8"/>
        <color rgb="FFFF0000"/>
        <rFont val="Calibri"/>
        <family val="2"/>
        <scheme val="minor"/>
      </rPr>
      <t>perfilería galvanizada</t>
    </r>
    <r>
      <rPr>
        <sz val="8"/>
        <color theme="1"/>
        <rFont val="Calibri"/>
        <family val="2"/>
        <scheme val="minor"/>
      </rPr>
      <t xml:space="preserve">  para soporte, chazos, cintas de unión o ensamble entre elementos, cortes, filetes y todo lo necesario para su Correcta instalación y acabado estético.</t>
    </r>
  </si>
  <si>
    <t>6.6</t>
  </si>
  <si>
    <r>
      <t xml:space="preserve">Panel de </t>
    </r>
    <r>
      <rPr>
        <b/>
        <sz val="8"/>
        <color rgb="FFFF0000"/>
        <rFont val="Calibri"/>
        <family val="2"/>
        <scheme val="minor"/>
      </rPr>
      <t>fibrocemento Machimbrado</t>
    </r>
    <r>
      <rPr>
        <sz val="8"/>
        <color theme="1"/>
        <rFont val="Calibri"/>
        <family val="2"/>
        <scheme val="minor"/>
      </rPr>
      <t xml:space="preserve">  textura madera e=14mm. Sobre cara interior y exterior de la subestructura metálica de cubierta, fachas y parapetos, tipo plycem o similar equivalente. Incluye  suministro, trasiego, instalación, clips de fijación , accesorios, sellos y remates.</t>
    </r>
  </si>
  <si>
    <t>6.7</t>
  </si>
  <si>
    <t>ARQ603</t>
  </si>
  <si>
    <r>
      <rPr>
        <b/>
        <sz val="8"/>
        <color rgb="FFFF0000"/>
        <rFont val="Calibri"/>
        <family val="2"/>
        <scheme val="minor"/>
      </rPr>
      <t>Tapa con marco para inspección de redes en cielo raso</t>
    </r>
    <r>
      <rPr>
        <sz val="8"/>
        <color theme="1"/>
        <rFont val="Calibri"/>
        <family val="2"/>
        <scheme val="minor"/>
      </rPr>
      <t>; compuesta de lámina de yeso e.=3/8”, con pintura vinilo acrílica plástica lavable tipo 1, aplicado en tres capas; marco y contramarco en perfiles de pvc tipo “h” fijados con tornillos autoperforantes. Medidas a &lt;= 60cm, l &lt;= 60cm.</t>
    </r>
  </si>
  <si>
    <t>6.8</t>
  </si>
  <si>
    <t>ARQ604</t>
  </si>
  <si>
    <t>Canaleta en lámina galvanizada Calibre 18, ancho 30cm, grafada,  soldada  y pintada con aticorrosivo y color final Ral 7047. Incluye suministro e instalación</t>
  </si>
  <si>
    <t>6.9</t>
  </si>
  <si>
    <t>Flanche lateral, remate de cubierta en lamina galvanizada calibre 18, grafada, soldada y pintada con aticorrosivo y color final Ral 7047. Desarrollo 0.60mts max, , o similar equivalente. Incluye suministro e instalación) (No incluye andamio)</t>
  </si>
  <si>
    <t>6.10</t>
  </si>
  <si>
    <t>Manto Impermeabilizante con aluminio reflectivo autoadhesivvo . Incluye suministro e instalación.</t>
  </si>
  <si>
    <t>6.11</t>
  </si>
  <si>
    <t>ARQ605</t>
  </si>
  <si>
    <t>Cubierta Corredera , o,  de acceso al techo con tragaluz corredizo, o similar equivalente.</t>
  </si>
  <si>
    <t>UN</t>
  </si>
  <si>
    <t>Suministro, transporte e instalación de cielos falsos en placa de tabla yeso ½” tipo dry wall, gyplac (D+PLUS),  masillado y pintado color blanco, o similar equivalente. Incluye, perfilería galvanizada  para soporte, chazos, cintas de unión o ensamble entre elementos, cortes, filos y todo lo necesario para su correcta instalación y acabado estético.</t>
  </si>
  <si>
    <r>
      <t xml:space="preserve">Panel de </t>
    </r>
    <r>
      <rPr>
        <b/>
        <sz val="11"/>
        <rFont val="Leelawadee"/>
        <family val="2"/>
      </rPr>
      <t>fibrocemento Machimbrado</t>
    </r>
    <r>
      <rPr>
        <sz val="11"/>
        <rFont val="Leelawadee"/>
        <family val="2"/>
      </rPr>
      <t xml:space="preserve">  textura madera e=14mm. Sobre cara interior y exterior de la subestructura metálica de cubierta, fachas y parapetos, tipo plycem o similar equivalente. Incluye  suministro, trasiego, instalación, clips de fijación , accesorios, sellos y remates.</t>
    </r>
  </si>
  <si>
    <t>FACHADAS Y ACABADOS ARQUITECTÓNICOS</t>
  </si>
  <si>
    <t>7.1</t>
  </si>
  <si>
    <t>ARQ701</t>
  </si>
  <si>
    <t>Fachada Stick Serie 45 Alumina,   Aluminio a la vista, anodizado color natural y vidrio laminado templado de 4mm+4mm+75micras de PVB -Transparencia y Textura a convenir- según norma NSR-10, (incluye suministro, ventanas  y puertas proyectantes, herrajes,  accesorios, anclajes, estructura de apoyo e instalación), o,  similar equivalente.</t>
  </si>
  <si>
    <t>7.2</t>
  </si>
  <si>
    <t>ARQ702</t>
  </si>
  <si>
    <r>
      <rPr>
        <sz val="8"/>
        <color rgb="FFFF0000"/>
        <rFont val="Calibri"/>
        <family val="2"/>
        <scheme val="minor"/>
      </rPr>
      <t>Modulo de persiana en celosia de acero galvanizado</t>
    </r>
    <r>
      <rPr>
        <sz val="8"/>
        <color theme="1"/>
        <rFont val="Calibri"/>
        <family val="2"/>
        <scheme val="minor"/>
      </rPr>
      <t xml:space="preserve"> Cal 18 </t>
    </r>
    <r>
      <rPr>
        <sz val="8"/>
        <color rgb="FFFF0000"/>
        <rFont val="Calibri"/>
        <family val="2"/>
        <scheme val="minor"/>
      </rPr>
      <t>y estructura metálica de soporte, de color Ral 7035 aluminio adonizado segun muestra , con  fijaciones, anclajes, remates, y accesorios,  o similar equivalente,  segun su ubicación  en modelos BIM, planos y especificaciones técnicas</t>
    </r>
    <r>
      <rPr>
        <sz val="8"/>
        <color theme="1"/>
        <rFont val="Calibri"/>
        <family val="2"/>
        <scheme val="minor"/>
      </rPr>
      <t>. Incluye (montaje, suministro e instalación).</t>
    </r>
  </si>
  <si>
    <t>7.3</t>
  </si>
  <si>
    <t>ARQ703</t>
  </si>
  <si>
    <r>
      <t xml:space="preserve">Sistema de Jardín Vertical Fachada Verde tipo </t>
    </r>
    <r>
      <rPr>
        <sz val="8"/>
        <color rgb="FFFF0000"/>
        <rFont val="Calibri"/>
        <family val="2"/>
        <scheme val="minor"/>
      </rPr>
      <t>Gro-wall 4.5</t>
    </r>
    <r>
      <rPr>
        <sz val="8"/>
        <color theme="1"/>
        <rFont val="Calibri"/>
        <family val="2"/>
        <scheme val="minor"/>
      </rPr>
      <t xml:space="preserve">, con perforaciones para sistema de riego, material en polipropileno reciclado, color negro, incluye estructura de soporte, accesorios, fijación, montaje,  e instalación y demás necesarios para su operación; o similar equivalente. </t>
    </r>
  </si>
  <si>
    <t>7.4</t>
  </si>
  <si>
    <t>ARQ704</t>
  </si>
  <si>
    <r>
      <t xml:space="preserve">Sistema de Jardín Vertical Fachada Verde tipo </t>
    </r>
    <r>
      <rPr>
        <sz val="8"/>
        <color rgb="FFFF0000"/>
        <rFont val="Calibri"/>
        <family val="2"/>
        <scheme val="minor"/>
      </rPr>
      <t>Gro-wall Slimpro</t>
    </r>
    <r>
      <rPr>
        <sz val="8"/>
        <color theme="1"/>
        <rFont val="Calibri"/>
        <family val="2"/>
        <scheme val="minor"/>
      </rPr>
      <t xml:space="preserve">, con perforaciones para sistema de riego, material en polipropileno reciclado, color negro, incluye estructura de soporte, sistema de riego, accesorios, fijación, montaje, construcción e instalación y demás necesarios para su operación; o similar equivalente. </t>
    </r>
  </si>
  <si>
    <t>7.5</t>
  </si>
  <si>
    <t>ARQ705</t>
  </si>
  <si>
    <r>
      <t xml:space="preserve">Sistema de Jardín Vertical Fachada Verde tipo </t>
    </r>
    <r>
      <rPr>
        <sz val="8"/>
        <color rgb="FFFF0000"/>
        <rFont val="Calibri"/>
        <family val="2"/>
        <scheme val="minor"/>
      </rPr>
      <t>Gro-wall Facade</t>
    </r>
    <r>
      <rPr>
        <sz val="8"/>
        <color theme="1"/>
        <rFont val="Calibri"/>
        <family val="2"/>
        <scheme val="minor"/>
      </rPr>
      <t xml:space="preserve">, con perforaciones para sistema de riego, material en polipropileno reciclado, color negro, incluye estructura de soporte, sistema de riego, accesorios, fijación, montaje,  e instalación y demás necesarios para su operación; o similar equivalente. </t>
    </r>
  </si>
  <si>
    <t>7.6</t>
  </si>
  <si>
    <t>ARQ706</t>
  </si>
  <si>
    <r>
      <t xml:space="preserve">Cortasol en panel metalico en Aluzinc tipo </t>
    </r>
    <r>
      <rPr>
        <sz val="8"/>
        <color rgb="FFFF0000"/>
        <rFont val="Calibri"/>
        <family val="2"/>
        <scheme val="minor"/>
      </rPr>
      <t>QUADROBRISE 25/75</t>
    </r>
    <r>
      <rPr>
        <sz val="8"/>
        <color theme="1"/>
        <rFont val="Calibri"/>
        <family val="2"/>
        <scheme val="minor"/>
      </rPr>
      <t xml:space="preserve">, , acabado liso, color roble, y fijación entre ejes </t>
    </r>
    <r>
      <rPr>
        <sz val="8"/>
        <color rgb="FFFF0000"/>
        <rFont val="Calibri"/>
        <family val="2"/>
        <scheme val="minor"/>
      </rPr>
      <t>20cm</t>
    </r>
    <r>
      <rPr>
        <sz val="8"/>
        <color theme="1"/>
        <rFont val="Calibri"/>
        <family val="2"/>
        <scheme val="minor"/>
      </rPr>
      <t xml:space="preserve"> ,  o similar equivalente. Incluye (suministro, fijaciones, accesorios, estructura de apoyo según NSR-10, e instalación)</t>
    </r>
  </si>
  <si>
    <t>ARQ707</t>
  </si>
  <si>
    <t>Soporte Araña 4 Puntos Articulado con Conector a Viga y/o Columna  Tipo Pesado en Acero Inoxidable 304,  acabado liso y color satinado  Ref OGS11-907C-OS, o similar equivalente. Incluye (suministro, fijaciones, accesorios, estructura de apoyo según NSR-10, e instalación).</t>
  </si>
  <si>
    <t>Modulo de persiana en celosia de acero galvanizado Cal 18 y estructura metálica de soporte, de color Ral 7035 aluminio adonizado segun muestra , con  fijaciones, anclajes, remates, y accesorios,  o similar equivalente,  segun su ubicación  en modelos BIM, planos y especificaciones técnicas. Incluye (montaje, suministro e instalación).</t>
  </si>
  <si>
    <t xml:space="preserve">Sistema de Jardín Vertical Fachada Verde tipo Gro-wall 4.5, con perforaciones para sistema de riego, material en polipropileno reciclado, color negro, incluye estructura de soporte, accesorios, fijación, montaje,  e instalación y demás necesarios para su operación; o similar equivalente. </t>
  </si>
  <si>
    <t>Cortasol en panel metalico en Aluzinc tipo QUADROBRISE 25/75, , acabado liso, color roble, y fijación entre ejes 20cm ,  o similar equivalente. Incluye (suministro, fijaciones, accesorios, estructura de apoyo según NSR-10, e instalación)</t>
  </si>
  <si>
    <t>CARPINTERÍA EN ALUMINIO INTERNA</t>
  </si>
  <si>
    <t>8.1</t>
  </si>
  <si>
    <t>ARQ801</t>
  </si>
  <si>
    <t xml:space="preserve">Ventanas Fijas, Ventanas Proyectantes, Puertas Batientes,    con perfileria interior en aluminio tipo Linea Superior Serie 35  anodizado, color natural y vidrio transparente templado  de seguridad, espesor  6-10mm, o similar equivalente. (incluye suministro, accesorios, herrajes, estructura de apoyo e instalación), </t>
  </si>
  <si>
    <t>8.2</t>
  </si>
  <si>
    <t>Persiana en aluminio extruido natural mate o acero galvanizado, (incluye suministro e instalación), o similar equivalente.</t>
  </si>
  <si>
    <t>CARPINTERÍA METALICA</t>
  </si>
  <si>
    <t>9.1</t>
  </si>
  <si>
    <t>ARQ901</t>
  </si>
  <si>
    <t>Puerta según tipo y diseño de detalle (ver planos anexos)</t>
  </si>
  <si>
    <t>9.2</t>
  </si>
  <si>
    <t>ARQ902</t>
  </si>
  <si>
    <t>Divisiones para baños en acero inoxidable y accesorios</t>
  </si>
  <si>
    <t>MUEBLES, ACCESORIOS, APARATOS SANITARIOS Y GRIFERÍA</t>
  </si>
  <si>
    <t>10.1</t>
  </si>
  <si>
    <t>ARQ1001</t>
  </si>
  <si>
    <t>Cocina Integral Milán 2.10 Metros Incluye Mesón Poceta Derecha Con Estufa 4 Puestos A Gas + Campana</t>
  </si>
  <si>
    <t>10.2</t>
  </si>
  <si>
    <t>ARQ1002</t>
  </si>
  <si>
    <t>Mueble de piso y gabinetes estructurados en madecor nordico de 19 mm laminado de alta resistencia formica white oak, o similar equivalente.</t>
  </si>
  <si>
    <t>10.3</t>
  </si>
  <si>
    <t>ARQ1003</t>
  </si>
  <si>
    <t>Mueble en madecor para barra de cocineta. (suministro e instalación), o similar equivalente.</t>
  </si>
  <si>
    <t>10.4</t>
  </si>
  <si>
    <t>ARQ1004</t>
  </si>
  <si>
    <t>Mesón inoxidable con lavaplatos en acero inoxidable de empotrar; griferia de lavaplatos arizona, o similar equivalente.</t>
  </si>
  <si>
    <t>10.5</t>
  </si>
  <si>
    <t>Estufa mixta de sobreponer 4 puestos en acero inoxidable p/cocinetas.(Suministro e instalación), o similar equivalente.</t>
  </si>
  <si>
    <t>10.6</t>
  </si>
  <si>
    <t>ARQ1005</t>
  </si>
  <si>
    <t>Nevera no frost 2 puertas, o similar equivalente.</t>
  </si>
  <si>
    <t>10.7</t>
  </si>
  <si>
    <t>ARQ1006</t>
  </si>
  <si>
    <t>Campana Extractora Horizontal Acero Inoxidable 60 cm CX4562, o similar equivalente.</t>
  </si>
  <si>
    <t>10.8</t>
  </si>
  <si>
    <t>ARQ1007</t>
  </si>
  <si>
    <t>Torniquete antievasión sencillo Ref: TRS 371, automatic-systems, o similar equivalente</t>
  </si>
  <si>
    <t>10.9</t>
  </si>
  <si>
    <t>ARQ1008</t>
  </si>
  <si>
    <t>Torniquete antievasión doble Ref: TRS 373, automatic-systems, o similar equivalente</t>
  </si>
  <si>
    <t>10.10</t>
  </si>
  <si>
    <t>ARQ1009</t>
  </si>
  <si>
    <r>
      <t xml:space="preserve">Puertas automatica retráctiles Ref: </t>
    </r>
    <r>
      <rPr>
        <sz val="8"/>
        <color rgb="FFFF0000"/>
        <rFont val="Calibri"/>
        <family val="2"/>
        <scheme val="minor"/>
      </rPr>
      <t>TGH800 - TGH810</t>
    </r>
    <r>
      <rPr>
        <sz val="8"/>
        <color theme="1"/>
        <rFont val="Calibri"/>
        <family val="2"/>
        <scheme val="minor"/>
      </rPr>
      <t>, o similar equivalente.</t>
    </r>
  </si>
  <si>
    <t>10.11</t>
  </si>
  <si>
    <t>ARQ1010</t>
  </si>
  <si>
    <t>Torniquete sencillo en acero inoxidable, mecanismo de bloqueo (catrax - Digicon),o similar equivalente.</t>
  </si>
  <si>
    <t>10.12</t>
  </si>
  <si>
    <t>Cicloparqueadero  metálico Tipo TA-01 Sencillo Según diseño  de Transmilenio , y detalle especifico suministrado por la entidad, o similar equivalente.</t>
  </si>
  <si>
    <t>10.13</t>
  </si>
  <si>
    <t>Cicloparqueadero  metálico Tipo TA-01 Doble Según diseño  de Transmilenio , y detalle especifico suministrado por la entidad, o similar equivalente.</t>
  </si>
  <si>
    <t>10.14</t>
  </si>
  <si>
    <t xml:space="preserve">Ascensor electrico  de carga frontal para 10 personas, carga (800 KG), paredes y marcos en acero inoxidable (incluye suministro e instalación), o similar equivalente. </t>
  </si>
  <si>
    <t>10.15</t>
  </si>
  <si>
    <t>ARQ1011</t>
  </si>
  <si>
    <t xml:space="preserve">Ascensor electrico  de carga frontal y trasera para 10 personas, carga (800 KG), paredes y marcos en acero inoxidable (incluye suministro e instalación), o similar equivalente. </t>
  </si>
  <si>
    <t>10.16</t>
  </si>
  <si>
    <t>Meson interior taquillas con estructura metálica de soporte y acabado en acero inoxidable mate, con apoyo piso de a=40cm ( suministro e instalación) según cartillan de estaciones tranmilenio, o similar equivalente.</t>
  </si>
  <si>
    <t>10.17</t>
  </si>
  <si>
    <t>Sanitario linea institucional color blanco (valvula antivandalica tipo push metálico, cromado) (suministro e instalación), o similar equivalente.</t>
  </si>
  <si>
    <t>10.18</t>
  </si>
  <si>
    <t>Sanitario linea institucional para discapacitados color blanco (valvula antivandalica tipo push metalico, cromado) (suministro e instalación), o similar equivalente.</t>
  </si>
  <si>
    <t>10.19</t>
  </si>
  <si>
    <t>Orinal mediano de colgar tipo institucional color blanco (valvula antivandalica tipo push metalico, cromado) (suministro e instalación), o similar equivalente.</t>
  </si>
  <si>
    <t>10.20</t>
  </si>
  <si>
    <t>Lavamanos institucional de incrustar (suministro e instalación, incluye grifería tipo push o similar y tubería de conexión), o similar equivalente.</t>
  </si>
  <si>
    <t>10.21</t>
  </si>
  <si>
    <t>Lavamanos de colgar para personas en condición de movilidad reducida, (suministro e instalación, incluye grifería tipo push antivandálico), o similar equivalente.</t>
  </si>
  <si>
    <t>10.22</t>
  </si>
  <si>
    <t>Lavamanos de colgar , (suministro e instalación, incluye grifería tipo push antivandálico), o similar equivalente.</t>
  </si>
  <si>
    <t>10.23</t>
  </si>
  <si>
    <t>Secador electrico para manos tipo manos libre, carcaza ovalada metalica acero inoxidable 304 satinado cal. 1.2 mm motor sin escobillas, ranfo de detección del sensor ajustable, de .10 cm a .30 cm, (suministro e instalación), o similar equivalente.</t>
  </si>
  <si>
    <t>10.24</t>
  </si>
  <si>
    <t>ARQ1012</t>
  </si>
  <si>
    <t>Dispensador de  jabón institucional expuesto con accionamiento tipo push, o similar equivalente.</t>
  </si>
  <si>
    <t>10.25</t>
  </si>
  <si>
    <t>ARQ1013</t>
  </si>
  <si>
    <t>Rejilla  piso clásica en acero inoxidable de 0.10 x 0.10 cm, o similar equivalente.</t>
  </si>
  <si>
    <t>10.26</t>
  </si>
  <si>
    <t>ARQ1014</t>
  </si>
  <si>
    <t>Papelera (Recipiente de desechos para montar en pared) en acero inoxidable 304 tipo institucional (H40*L31*A13)o similar equivalente.</t>
  </si>
  <si>
    <t>10.27</t>
  </si>
  <si>
    <t>ARQ1015</t>
  </si>
  <si>
    <t>Grifería Ducha Mezclador 8 pulgadas, tapón prueba hidráulica, brazo regadera, manijas, regadera, escudo e instructivo. Sin Salida Bañera Piscis Plus.  (suministro e instalación), o similar equivalente.</t>
  </si>
  <si>
    <t>10.28</t>
  </si>
  <si>
    <t>ARQ1016</t>
  </si>
  <si>
    <t>Locker de 2 puestos en lámina cold rolled con acabados en pintura en polvo electrostática, perforaciones de ventilación en puertas, o similar equivalente.</t>
  </si>
  <si>
    <t>10.29</t>
  </si>
  <si>
    <t>Dispensador para papel higienico de sobreponer en la pared para rollo de 200m y 400m en acero inoxidable 304 satinado con llave. (suministro e instalación), o similar equivalente.</t>
  </si>
  <si>
    <t>10.30</t>
  </si>
  <si>
    <t>ARQ1017</t>
  </si>
  <si>
    <t>Estación cambiador de pañal plegable de sobreponer antibacterial en acero inoxidable, o similar equivalente.</t>
  </si>
  <si>
    <t>10.31</t>
  </si>
  <si>
    <t>ARQ1018</t>
  </si>
  <si>
    <t>Barra en "L " de seguridad en acero inoxidable, o similar equivalente.</t>
  </si>
  <si>
    <t>10.32</t>
  </si>
  <si>
    <t>ARQ1019</t>
  </si>
  <si>
    <t>Barra abatible de seguridad en acero inoxidable, o similar equivalente</t>
  </si>
  <si>
    <t>10.33</t>
  </si>
  <si>
    <t>ARQ1020</t>
  </si>
  <si>
    <t>Barra doble brazo de seguridad en acero inoxidable, o similar equivalente</t>
  </si>
  <si>
    <t>10.34</t>
  </si>
  <si>
    <t>ARQ1021</t>
  </si>
  <si>
    <r>
      <t>SUMINISTRO, TRANSPORTE E INSTALACION DE</t>
    </r>
    <r>
      <rPr>
        <sz val="8"/>
        <color rgb="FFFF0000"/>
        <rFont val="Calibri"/>
        <family val="2"/>
        <scheme val="minor"/>
      </rPr>
      <t xml:space="preserve"> PORTA ROLLO PARA BAÑOS DE MOVILIDAD REDUCIDA</t>
    </r>
  </si>
  <si>
    <t>10.35</t>
  </si>
  <si>
    <t>ARQ1022</t>
  </si>
  <si>
    <t>SUMINISTRO E INSTALACIÓN GRIFERIA ANTIVANDALICA DE MESÓN PARA LAVAMANOS TIPO PUSH CROMADA METÁLICA DOCOL REF. 4-AA-110 O EQUIVALENTE</t>
  </si>
  <si>
    <t>10.36</t>
  </si>
  <si>
    <t>ARQ1023</t>
  </si>
  <si>
    <t>SUMINISTRO E INSTALACIÓN GRIFERIA MEZCLADOR PARA LAVAMANOS DE COLGAR GRIVAL O EQUIVALENTE.</t>
  </si>
  <si>
    <t>10.37</t>
  </si>
  <si>
    <t>ARQ1024</t>
  </si>
  <si>
    <t>SUMINISTRO E INSTALACIÓN GRIFERIA MEZCLADOR PARA LAVAPLATOS GRIVAL O EQUIVALENTE.</t>
  </si>
  <si>
    <t>10.38</t>
  </si>
  <si>
    <t>ARQ1025</t>
  </si>
  <si>
    <t>SUMINISTRO, TRANSPORTE E INSTALACION DE LLAVE TERMINAL DE 1/2" METÁLICA
PARA LAVATRAPEROS</t>
  </si>
  <si>
    <t>10.39</t>
  </si>
  <si>
    <t>ARQ1026</t>
  </si>
  <si>
    <r>
      <t xml:space="preserve">SUMINISTRO, TRANSPORTE E INSTALACION DE </t>
    </r>
    <r>
      <rPr>
        <sz val="8"/>
        <color rgb="FFFF0000"/>
        <rFont val="Calibri"/>
        <family val="2"/>
        <scheme val="minor"/>
      </rPr>
      <t>ESPEJO EN VIDRIO DE SEGURIDAD LAMINADO 4+4 FLOTADO</t>
    </r>
    <r>
      <rPr>
        <sz val="8"/>
        <color theme="1"/>
        <rFont val="Calibri"/>
        <family val="2"/>
        <scheme val="minor"/>
      </rPr>
      <t xml:space="preserve">
</t>
    </r>
  </si>
  <si>
    <t>Puertas automatica retráctiles Ref: TGH800 - TGH810, o similar equivalente.</t>
  </si>
  <si>
    <t>SUMINISTRO, TRANSPORTE E INSTALACION DE PORTA ROLLO PARA BAÑOS DE MOVILIDAD REDUCIDA</t>
  </si>
  <si>
    <t xml:space="preserve">SUMINISTRO, TRANSPORTE E INSTALACION DE ESPEJO EN VIDRIO DE SEGURIDAD LAMINADO 4+4 FLOTADO
</t>
  </si>
  <si>
    <t>PASAMANOS Y BARANDAS</t>
  </si>
  <si>
    <t>11.1</t>
  </si>
  <si>
    <t xml:space="preserve">Baranda en vidrio templado opalizado de 10 mm H= 1.00 m y pasamanos cilindrico en acero inoxidable mate de D=1 1/2" edificio acceso (escaleras, rampas, terrazas, torniquetes)(suministro e instalación), o similar equivalente. </t>
  </si>
  <si>
    <t>11.2</t>
  </si>
  <si>
    <t>7312/7314</t>
  </si>
  <si>
    <t>Pasamanos tubular cilindrico en acero inoxidable mate de D=13/4" escalera y rampa de acceso (Suministro e instalación). Similar o equivalente.</t>
  </si>
  <si>
    <t>11.3</t>
  </si>
  <si>
    <t>ARQ1101</t>
  </si>
  <si>
    <t>Pasamanos tubulares cilindricos en acero inoxidable satinado  D=1,5" a 2" (escaleras, rampas, terrazas, torniquetes) incluye suministro, accesorios, fijaciones  e instalación), o similar equivalente.</t>
  </si>
  <si>
    <t>11.4</t>
  </si>
  <si>
    <t>ARQ1102</t>
  </si>
  <si>
    <t xml:space="preserve">Balaustre en lámina PT50*13*1,5mm (escaleras, rampas, terrazas, torniquetes) incluye suministro, accesorios, herrajes, empaques, fijaciones  e instalación), o similar equivalente.  </t>
  </si>
  <si>
    <t>11.5</t>
  </si>
  <si>
    <t>ARQ1103</t>
  </si>
  <si>
    <t xml:space="preserve">Vidrio templado y Laminado de 10 mm (5+5 con PVB) H= 0,60 m  y perforación para fijación a balaustres, (escaleras, rampas, terrazas, torniquetes) incluye suministro, accesorios, herrajes, empaques, fijaciones  e instalación), o similar equivalente. </t>
  </si>
  <si>
    <t>12.1</t>
  </si>
  <si>
    <t>ARQ1201</t>
  </si>
  <si>
    <t>Punto de Anclaje para instalación de lineas de vida Tipo P1048 en acero inoxidable, con fijación estructural de doble perno, o similar equivalente. Incluye (suministro, instalación, accesorios, herrajes y demas necesarios para su correcta instalación y operación)</t>
  </si>
  <si>
    <t>12.2</t>
  </si>
  <si>
    <t>ARQ1202</t>
  </si>
  <si>
    <t>Punto de Anclaje para instalación de lineas de vida Tipo P1050-DUO en acero inoxidable, con fijación estructural de doble perno, o similar equivalente. Incluye (suministro, instalación, accesorios, herrajes y demas necesarios para su correcta instalación y operación)</t>
  </si>
  <si>
    <t>12.3</t>
  </si>
  <si>
    <t>ARQ1203</t>
  </si>
  <si>
    <t>Linea de Vida Fija Horizontal con porte Colapsible ref 1226P (P1049360B) en acero inoxidable, con sistema integrado de absorción de energía, o similar equivalente. Incluye (suministro, instalación, accesorios, grapas para cubierta metálica, herrajes, cable,  puntos de anclaje , curvas, tensores  y demas necesarios para la instalación y correcta operación del sistema)</t>
  </si>
  <si>
    <t>GLB</t>
  </si>
  <si>
    <t>12.4</t>
  </si>
  <si>
    <t>ARQ1204</t>
  </si>
  <si>
    <t>Línea de Vida Horizontal de Pared de Anclaje Fijo, Tipo  1226w  de anclaje fijo – p1009, en acero inoxidable con doble absorbedor diseñado para instalarse en conjunto con los desvíos internos y externos,  o similar equivalente. Incluye (suministro, instalación, accesorios, grapas para cubierta metálica, herrajes, cable,  puntos de anclaje , curvas, tensores  y demas necesarios para la instalación y correcta operación del sistema)</t>
  </si>
  <si>
    <t>12.5</t>
  </si>
  <si>
    <t>ARQ1205</t>
  </si>
  <si>
    <t>Placa estructural tipo araña Ref. 781403, fabricada en acero inoxidable, para puntos de anclaje 360º tipo orbit Ref. 1049360A. Se puede instalar en cubiertas de junta de alzada por medio de grapas de aluminio Ref. 5075AL y/o 5076AL. Recomendado para utilizar en cubiertas que no excedan los 7º de pendiente, o similar equivalente. Incluye (suministro, instalación, accesorios, grapas para cubierta metálica, herrajes y demas necesarios para su instalación y correcta operación)</t>
  </si>
  <si>
    <t>12.6</t>
  </si>
  <si>
    <t>ARQ1206</t>
  </si>
  <si>
    <t>Sistema para detención de caídas e instalación de maquinaría de limpieza de fachadas.Tipo Riel RIEL FU23087  rigido fabricado en aluminio 6061 de alta resistencia con recubrimiento a la corrosión anodizado, o similar equivalente. Incluye (fijaciones,  soportes, curvas, uniones, carros (4) moviles, accesorios, suministro e instalación)</t>
  </si>
  <si>
    <t>12.7</t>
  </si>
  <si>
    <r>
      <t xml:space="preserve">Escalera Tipo Gato </t>
    </r>
    <r>
      <rPr>
        <sz val="8"/>
        <color rgb="FFFF0000"/>
        <rFont val="Calibri"/>
        <family val="2"/>
        <scheme val="minor"/>
      </rPr>
      <t>metálica</t>
    </r>
    <r>
      <rPr>
        <sz val="8"/>
        <color theme="1"/>
        <rFont val="Calibri"/>
        <family val="2"/>
        <scheme val="minor"/>
      </rPr>
      <t xml:space="preserve"> para acceso a cubierta </t>
    </r>
    <r>
      <rPr>
        <sz val="8"/>
        <color rgb="FFFF0000"/>
        <rFont val="Calibri"/>
        <family val="2"/>
        <scheme val="minor"/>
      </rPr>
      <t xml:space="preserve">y espacios de mantenimiento, Incluye </t>
    </r>
    <r>
      <rPr>
        <sz val="8"/>
        <color theme="1"/>
        <rFont val="Calibri"/>
        <family val="2"/>
        <scheme val="minor"/>
      </rPr>
      <t xml:space="preserve">  (Jaula de Seguridad, Sistemas de Acople, Peldaños Antideslizantes y Ergonomicos, Lineas de Vida, Baranda de Retorno,  Herrajes,  Suministro e Instalacion),</t>
    </r>
    <r>
      <rPr>
        <sz val="8"/>
        <color rgb="FFFF0000"/>
        <rFont val="Calibri"/>
        <family val="2"/>
        <scheme val="minor"/>
      </rPr>
      <t xml:space="preserve"> o similar equivalente.</t>
    </r>
  </si>
  <si>
    <t>12.8</t>
  </si>
  <si>
    <t>ARQ1207</t>
  </si>
  <si>
    <t xml:space="preserve">Malla de Protección en Zona de Abordaje (incluye suministro e instalación) según diseño electromecánico. </t>
  </si>
  <si>
    <t>12.9</t>
  </si>
  <si>
    <t>ARQ1208</t>
  </si>
  <si>
    <t>Concreto reforzado según diseño estructural, espesor según planos estructurales,acabado según detalle especifico.</t>
  </si>
  <si>
    <t>12.10</t>
  </si>
  <si>
    <t>ARQ1209</t>
  </si>
  <si>
    <t>Columna en concreto  reforzado según diseño estructural,secciones según planos estructurales.</t>
  </si>
  <si>
    <t>Escalera Tipo Gato metálica para acceso a cubierta y espacios de mantenimiento, Incluye   (Jaula de Seguridad, Sistemas de Acople, Peldaños Antideslizantes y Ergonomicos, Lineas de Vida, Baranda de Retorno,  Herrajes,  Suministro e Instalacion), o similar equivalente.</t>
  </si>
  <si>
    <t>LA VICTORIA</t>
  </si>
  <si>
    <t>ALTAMIRA</t>
  </si>
  <si>
    <t>No</t>
  </si>
  <si>
    <t>CODIGO
A- CSC</t>
  </si>
  <si>
    <t>CODIGO
IDU</t>
  </si>
  <si>
    <t xml:space="preserve">ESPECIFICACIONES </t>
  </si>
  <si>
    <t>UND</t>
  </si>
  <si>
    <t>ENLACE PROVEEDORES</t>
  </si>
  <si>
    <t xml:space="preserve">ITEM </t>
  </si>
  <si>
    <t>NOMBRE</t>
  </si>
  <si>
    <t>ESPECIFICACIÓN</t>
  </si>
  <si>
    <t xml:space="preserve">DESCRIPCIÓN </t>
  </si>
  <si>
    <t xml:space="preserve">ACTIVIDADES PREVIAS </t>
  </si>
  <si>
    <t>PROCEDIMIENTO</t>
  </si>
  <si>
    <t xml:space="preserve">ALCANCE </t>
  </si>
  <si>
    <t>ENSAYOS A REALIZAR</t>
  </si>
  <si>
    <t>TOLERANCIAS DE ACEPTACIÓN</t>
  </si>
  <si>
    <t>MATERIALES</t>
  </si>
  <si>
    <t>EQUIPOS Y HERRAMIENTAS</t>
  </si>
  <si>
    <t>DESPERDICIOS</t>
  </si>
  <si>
    <t>MdeO</t>
  </si>
  <si>
    <t xml:space="preserve">REFERENCIAS Y OTRAS NORMAS </t>
  </si>
  <si>
    <t>MEDIDA Y FORMA DE PAGO</t>
  </si>
  <si>
    <t>NO CONFORMIDAD</t>
  </si>
  <si>
    <t>OTROS</t>
  </si>
  <si>
    <t>MAMPOSTERÍA  MUROS DIVISORIOS</t>
  </si>
  <si>
    <t>Z</t>
  </si>
  <si>
    <t>1.1</t>
  </si>
  <si>
    <t>Muro en ladrillo tolete común, o similar equivalente.</t>
  </si>
  <si>
    <t>https://www.santafe.com.co/</t>
  </si>
  <si>
    <t>1.2</t>
  </si>
  <si>
    <t>https://indural.com/wp-content/uploads/2020/11/Catalogo_2019.pdf</t>
  </si>
  <si>
    <t>Ejecución de muros en bloque de concreto estructural. Bloque de concreto estructural f'u=5.0MPa de 0.19x0.20x0.39m, color gris claro liso. Incluye la ejecución de uniones entre elementos estructurales y no estructurales. La pega debe ser estriada y del mismo color del bloque. Incluye todo lo necesario para su correcta instalación y acabado estético</t>
  </si>
  <si>
    <t>Consultar norma NSR-10
Consultar Planos Arquitectónicos y verificar localización.
Consultar Planos Estructurales y verificar refuerzos y anclajes.
Verificar lotes de fabricación para garantizar texturas y colores uniformes.</t>
  </si>
  <si>
    <t>Limpiar bases y losas y verificar niveles.
Replantear muros de fachada y posteriormente replantear muros interiores.
Prever retrocesos para incrustaciones, cajas e instalaciones técnicas.
Instalar boquilleras y guías.
Preparar morteros de pega y humedecer yacimientos.
El color de la pega debe ser del mismo color del bloque.
Esparcir morteros en áreas de pega.
Sentar bloques sin humedecer y retirar sobrantes de la mezcla.
La pega debe ser estriada.
Instalar refuerzos de acuerdo a las especificaciones de los Planos Estructurales.
Instalar anclajes, chazos, etc.
Ejecutar juntas de control, de construcción y unión de elementos estructurales y no estructurales.
Verificar niveles, plomos y alineamientos.
Limpiar superficies de muros.
Proteger muros contra la intemperie.</t>
  </si>
  <si>
    <t>Para morteros de pega y unidades de mampostería. Ver NSR-10</t>
  </si>
  <si>
    <t>Espesores mínimos de paredes para bloques. NSR 10.
_x0001_ Tolerancias constructivas para muros de mampostería. NSR-10.</t>
  </si>
  <si>
    <t>Bloque de concreto Estructural 19x20x39cm.
_x0001_ Mortero 1:4.
_x0001_ Cal.
_x0001_ Junta elástica en Poliuretano.</t>
  </si>
  <si>
    <t>Herramientas menores.
_x0001_ Andamio tubular 1.5x1.5.
_x0001_ Mezcladora.
_x0001_ Cortadora con disco.</t>
  </si>
  <si>
    <t>Incluido</t>
  </si>
  <si>
    <t xml:space="preserve">Incluida </t>
  </si>
  <si>
    <t>Norma NSR10. _x0001_ Normas NTC y ASTM</t>
  </si>
  <si>
    <t>Se medirá y pagará por metro cuadrado (M2) de bloque de concreto estructural, debidamente aceptado
por la previa verificación de los resultados de los ensayos y del cumplimiento de las tolerancias para
aceptación y de los requisitos mínimos de acabados.
La medida será el resultado de cálculos efectuados sobre Planos Arquitectónicos. Se medirán muros
planos, curvos ó quebrados, de cualquier altura y longitud (muretes, remates, antepechos, etc.). No se
medirán y por tanto no se pagarán elementos por metros lineales. No se medirán y por consiguiente
no se pagarán las aberturas y/o vanos para puertas y ventanas.
El precio unitario al que se pagará será el consignado en el contrato. El costo incluye:
_x0001_ Materiales descritos en el numeral 10.
_x0001_ Equipos descritos en el numeral 11.
_x0001_ Mano de Obra.
_x0001_ Transporte dentro y fuera de la obra.
En este valor se incluye el mortero de pega y los materiales, equipo y mano de obra para ejecución de
juntas entre elementos estructurales y no estructurales</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</si>
  <si>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</si>
  <si>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Fuente FONADE</t>
  </si>
  <si>
    <t>1.3</t>
  </si>
  <si>
    <t>Comprende el suministro e instalación de los muros y contra muros en Dry Wall de 12.7mm-doble cara, espesor de 0.10mts, estos serán ejecutados en los ambientes señalados con las dimensiones y detalles mostrados en los planos, de conformidad con las instrucciones de la Interventoría y acogiéndose en los casos que se indique, a las recomendaciones del fabricante y a las especificaciones consignadas. Incluye todo lo
necesario para su correcta instalación y acabado estético.</t>
  </si>
  <si>
    <t>onsultar norma NSR 98 (D 4.5.10).
_x0001_ Consultar Planos Arquitectónicos y verificar localización.
_x0001_ Consultar Planos Estructurales y verificar refuerzos y anclajes.
_x0001_ Verificar lotes de fabricación para garantizar texturas y colores uniformes</t>
  </si>
  <si>
    <t>Su ejecución será de acuerdo con los diseños secciones, longitudes y espesores mostrados en los planos o con las instrucciones del interventor. Incluye cinta masilla, lijado y pintura final vinilo tipo 1, 2 manos.
La instalación de los muros en láminas Dry Wall lo debe efectuar personal calificado, este personal debe tener todas las herramientas y equipos mínimos necesarios para instalar adecuadamente los paños de Dry Wall.
Estos muros deben prever la instalación de las tuberías para las instalaciones eléctricas hidrosanitarias y de aire acondicionado según como se indica en los planos dichas instalaciones.
El contratista deberá montar toda la perfilería metálica de acuerdo y en estricta conformidad con las especificaciones del fabricante. Únicamente se debe comenzar a instalar las laminas Dry Wall cuando todo el
trabajo húmedo, tal como el concreto, mortero, yeso, estuco etc., se haya terminado y secado por completo. Únicamente se debe comenzar a instalar las láminas Dry Wall cuando el edificio se haya cerrado a las
condiciones climáticas externas y se proporcione una ventilación mecánica adecuada para mantener los límites de las condiciones de 16 a 30 grados centígrados y máximo 70% de humedad relativa.
Las laminas Dry Wall deberán entregarse en el sitio de obra en paquetes cerrados para almacenarse en el ambiente final indicado en el punto anterior. Los paquetes deberán abrirse en el momento de la instalación del sistema y permitir que el material se estabilice en esas condiciones antes de la Instalación.</t>
  </si>
  <si>
    <t>Para unidades de divisiones. Ver NSR-10 Evaluación y aceptación de mampostería</t>
  </si>
  <si>
    <t>Espesores mínimos de paredes para muros en Dry Wall. NSR 98.
_x0001_ Tolerancias constructivas para muros en Dry Wall. NSR 98.</t>
  </si>
  <si>
    <t>Panel de Dry Wall de 12.7mm.
_x0001_ Paral base B.6 - Calb. 26.
_x0001_ Canal base B.6 - Calb. 26.
_x0001_ Tiros y clavos de 5/16" para Dry Wall.
_x0001_ Cinta papel Súpercinta 250 ml.
_x0001_ Masilla Súpermastico x 5gl.
_x0001_ Tornillo 7x7/16".
_x0001_ Tornillo Grabber 6x1".
_x0001_ Viniltex de Pintuco color blanco o equivalente</t>
  </si>
  <si>
    <t>Herramientas menores.
_x0001_ Andamio Tubular 1.5x1.5.</t>
  </si>
  <si>
    <t>Norma NSR 10.
_x0001_ Normas NTC y ASTM</t>
  </si>
  <si>
    <t>Se medirá y pagará por metro cuadrado (M2) de muro en Dry Wall, ejecutado y debidamente aceptado
por la previa verificación de los resultados de los ensayos y del cumplimiento de las tolerancias para
aceptación y de los requisitos mínimos de acabados.
La medida será el resultado de cálculos efectuados sobre Planos Arquitectónicos. No se medirán y por
consiguiente no se pagarán las aberturas y/o vanos para puertas y ventanas. El precio unitario al que se
pagará será el consignado en el contrato. El costo incluye:
_x0001_ Materiales descritos en el numeral 10.
_x0001_ Equipos descritos en el numeral 11.
_x0001_ Mano de Obra.
_x0001_ Transporte dentro y fuera de la obra.
En este valor se incluye el mortero de pega y los materiales, equipo y mano de obra para ejecución de
juntas entre elementos estructurales y no estructurales</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</si>
  <si>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</si>
  <si>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REFORZAMIENTO MAMPOSTERÍA EN CONCRETO.</t>
  </si>
  <si>
    <t>2.1</t>
  </si>
  <si>
    <t>Se refiere este ítem a la mezcla, colocación del mortero de inyección (Grouting) f’c=3.000PSI,en
las celdas del bloque de concreto y curado, para el reforzamiento de la mampostería en bloque
estructural de concreto.</t>
  </si>
  <si>
    <t>Consultar NSR 10.
_x0001_ Consultar refuerzos de muros y unión de elementos estructurales y no estructurales dentro de
los Planos Estructurales.
_x0001_ Verificar la correcta instalación de los refuerzos. Las varillas deberán mantenerse centradas en las
celdas por medio de alambres instalados en las pegas</t>
  </si>
  <si>
    <t>Limpiar e inspeccionar la celda: Tapar vacíos, remover sobrantes de mortero, retirar
desperdicios, limpiar refuerzos.
_x0001_ Verificar que el muro haya alcanzado la resistencia necesaria antes de proceder a realizar
la inyección.
_x0001_ Instalar mordazas ó codales antes de iniciar la inyección, en caso de ser necesario.
_x0001_ Vaciar el mortero en forma continua. En caso de interrupción, ésta no puede ser mayor a una hora.
_x0001_ Consolidar el mortero de inyección por medio de vibrador ó barra. Recompactar poco tiempo
después de haber sido inyectado o consolidado.
_x0001_ Fundir normalmente celdas hasta alturas de 1.20m.
_x0001_ El nivel del mortero de inyección en la celda superior, será 4cms más bajo que el nivel superior de la
celda.
_x0001_ Fundir nuevos tramos a partir del nivel anteriormente fijado.
_x0001_ Ejecutar aperturas de limpieza en la primera hilada para fundir celdas con alturas mayores de
1.20ms.
_x0001_ Verificar el vaciado total de la celda.
_x0001_ Evitar encorozar los muros a las placas superiores hasta tanto no hayan sido cargadas con las
cargas muertas de trabajo más significativas.</t>
  </si>
  <si>
    <t>Toma de muestras y ensayo del mortero de relleno. (NTC 4043 –ASTM C1019)</t>
  </si>
  <si>
    <t>Altura máxima de inyección -NSR-10</t>
  </si>
  <si>
    <t>Concreto de relleno ó inyección (Grouting) de f´c=3.000 psi. (NTC 4048 – ASTM 476)</t>
  </si>
  <si>
    <t>Herramientas menores. _x0001_ Vibrador a gasolina.</t>
  </si>
  <si>
    <t>Norma NSR-10.
_x0001_ Normas NTC y ASTM</t>
  </si>
  <si>
    <t>Se medirá y pagará por metro cúbico (M3) de dovelas cargadas con Grouting ó concreto de inyección ejecutados y debidamente aceptados por la previa verificación de los resultados de los ensayos y del cumplimiento de las tolerancias para aceptación y de los requisitos mínimos de acabados.
La medida será el resultado de cálculos efectuados sobre Planos Estructurales. El precio
unitario al que se pagará será el consignado en el contrato. El costo incluye:
_x0001_ Materiales descritos en el numeral 10.
_x0001_ Equipos descritos en el numeral 11.
_x0001_ Mano de Obra.
_x0001_ Transporte dentro y fuera de la obra.</t>
  </si>
  <si>
    <t>PAÑETES, ENCHAPES Y PINTURAS.</t>
  </si>
  <si>
    <t>3.1</t>
  </si>
  <si>
    <t>3.2</t>
  </si>
  <si>
    <t xml:space="preserve">https://esp.sika.com/content/dam/dms/es01/0/SikaTop%20Seal-107.pdf   </t>
  </si>
  <si>
    <t>https://col.sika.com/dms/getdocument.get/68eb7f2a-8251-315f-a603-bdbddcaea0d4/co-ht_Sika%20101%20Mortero.pdf</t>
  </si>
  <si>
    <t>Ejecución de recubrimientos de muros con capas de mortero impermeabilizado para baños y
cocinas, mortero 1:4, definiendo las superficies de los mismos, a ser acabadas en enchapes de
cerámica de acuerdo a lo señalado en los Planos Constructivos y en los Cuadros de Acabados.</t>
  </si>
  <si>
    <t>Consultar Planos Arquitectónicos.
Consultar Planos Estructurales.
Consultar NSR 10.
Definir y localizar en los Planos Constructivos los muros a ser enchapados en cerámica.
Ejecutar prolongaciones hidráulicas e instalaciones eléctricas.
Instalar incrustaciones de mampostería.
Definir en la totalidad de la mampostería las caras a pañetar</t>
  </si>
  <si>
    <t>Retirar brozas y resaltos significativos.
Realizar nivelación y plomada de muros a pañetar.
Elaborar líneas maestras cada 3m., máximo.
Definir los plomos finos.
Preparar el pañete en proporciones indicadas – Mortero 1:4 con arena de Fina. Impermeabilizar la mezcla con un impermeabilizante integral líquido o en polvo
siguiendo las especificaciones del fabricante.
Arrojar con firmeza la mezcla al muro.
 Instalar boquilleras y guías.
 Mantener los plomos de muros a escuadra formando ángulo recto entre ellos.
 Retapar y alisar el pañete con llana de madera.
 Ejecutar juntas de control, de construcción y unión de elementos estructurales y no
estructurales.
 Moldear los filos.
Verificar niveles, plomos y alineamientos.
 Curar el pañete.
Limpiar superficies de muros.
Proteger muros contra la intemperie</t>
  </si>
  <si>
    <t>Ensayo de plasticidad de la pasta de mortero.
Verificación de uniformidad de la capa de pañete aplicada</t>
  </si>
  <si>
    <t>Pañete impermeabilizado para baños y cocina, totalmente liso e impermeabilizado
integralmente, no se aceptaran resaltos, grietas ni hendiduras en los muros pañetados.
incluye: dilataciones, ranuras, filetes</t>
  </si>
  <si>
    <t>Mortero 1:4 de cemento.
Agua. Impermeabilizante Integral para mortero (Sika-1, Masterseal 501, Toxement 1A,
Omicron, Toxement Polvo).</t>
  </si>
  <si>
    <t>Equipo menor de albañilería.
Andamio tubular 1.5x1.5.</t>
  </si>
  <si>
    <t>Norma NSR 10.
Normas NTC y ASTM</t>
  </si>
  <si>
    <t xml:space="preserve">Se medirá y pagará por metro cuadrado (M2) de pañete liso Impermeabilizado sobre
mampostería ejecutado, ya sea sobre superficies quebradas, curvas, planas, machones,
mochetas ó muretes y cualquiera que sea su altura y longitud. Los filos, dilataciones y
goteras que necesiten ejecutarse deberán incluirse dentro del valor de metro cuadrado de
pañete. Todo lo anterior debidamente aceptado por la previa y aceptación de los requisitos
mínimos de acabados.
La medida será el resultado de cálculos efectuados sobre Planos Arquitectónicos. No se medirá
y por tanto no se pagará ningún tipo de elemento por metro lineal. No se medirán y por tanto no
se pagarán las aberturas y/o vanos para puertas y ventanas. El precio unitario al que se pagará
será el consignado en el contrato. El costo incluye.                         Materiales descritos en el numeral 
Equipos descritos en el numeral .
Mano de Obra.
Transporte dentro y fuera de la obra.
En este valor se incluye el mortero de pega y los materiales, equipo y mano de obra para
ejecución de juntas entre elementos estructurales y no estructurales                                           </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</si>
  <si>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</si>
  <si>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 xml:space="preserve">FONADE </t>
  </si>
  <si>
    <t>7.1.1</t>
  </si>
  <si>
    <t>3.3</t>
  </si>
  <si>
    <t>7.1.2</t>
  </si>
  <si>
    <t>3.4</t>
  </si>
  <si>
    <t>https://corona.co/productos/acabados/estucos/estucor-estuco-plastico/p/318001001?gclid=Cj0KCQiAosmPBhCPARIsAHOen-OG43-NpfRP56N1V6cBk5Tjpx1_BTi8kqCZCPQOrkXVlljh_uOdMOAaAlNkEALw_wcB</t>
  </si>
  <si>
    <t>Vinilo para interiores sobre pañete 3 manos</t>
  </si>
  <si>
    <t>Ejecución de vinilo para interiores sobre pañetes 3 manos.
Aplicación de vinilo viniltex tipo 1 en muros sobre pañetes en tres manos de acuerdo con las
especificaciones de secado entre capas según especificaciones del fabricante, de acuerdo con la
localización y las especificaciones establecidas dentro de los Planos Arquitectónicos y de Detalle</t>
  </si>
  <si>
    <t>Consultar Planos Arquitectónicos y verificar localización.
 Consultar Planos de Detalles.</t>
  </si>
  <si>
    <t>Presentar muestras de color y calidad especificada según planos de detalle para
aprobación de la interventoria.
 Preparar superficies pañetadas y limpias de impurezas para obtener una buena
adherencia del vinilo.
 Resanar previamente con mortero y corregir defectos existentes en pañetes de muros.
 Diluir vinilo viniltex con agua en proporciones especificadas por el fabricante.
 Aplicar vinilo viniltex tipo 1, según especificación del fabricante.
 Dejar secar entre capas de pintura por tiempo según especificaciones del fabricante.</t>
  </si>
  <si>
    <t>Vinilo viniltex de pintuco tipo 1.
 Demás que se requieran para la correcta ejecución del Ítem</t>
  </si>
  <si>
    <t>El necesario para aplicación de vinilo sobre muros</t>
  </si>
  <si>
    <t>Se medirá y pagará por metro cuadrado (m2
) de vinilo sobre muros, debidamente aplicado y
recibido a satisfacción por la interventoría. El valor será el precio unitario estipulado dentro del
contrato e incluye:
 Materiales descritos en el numeral F.
 Equipos y herramientas descritos en el numeral G.
 Desperdicios descritos en el numeral H.
 Mano de obra descrita en el numeral I.
 Transportes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</si>
  <si>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</si>
  <si>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 xml:space="preserve">MILITAR </t>
  </si>
  <si>
    <t>15,1,1</t>
  </si>
  <si>
    <t>https://pintuco.com.co/productos/pintura-vinilo-tipo-1-constructor/</t>
  </si>
  <si>
    <t>Vinilo para interiores sobre pañete y estuco  3 manos.</t>
  </si>
  <si>
    <r>
      <t xml:space="preserve">Ejecución de vinilo para interiores sobre pañetes 3 manos.
Aplicación de vinilo </t>
    </r>
    <r>
      <rPr>
        <sz val="8"/>
        <color rgb="FFFF0000"/>
        <rFont val="Calibri"/>
        <family val="2"/>
        <scheme val="minor"/>
      </rPr>
      <t>viniltex tipo 1</t>
    </r>
    <r>
      <rPr>
        <sz val="8"/>
        <color theme="1"/>
        <rFont val="Calibri"/>
        <family val="2"/>
        <scheme val="minor"/>
      </rPr>
      <t xml:space="preserve"> en muros sobre pañetes en tres manos de acuerdo con las 
especificaciones de secado entre capas según especificaciones del fabricante, de acuerdo con la 
localización y las especificaciones establecidas dentro de los Planos Arquitectónicos y de Detalle.</t>
    </r>
  </si>
  <si>
    <t xml:space="preserve">Consultar Planos Arquitectónicos y verificar localización.
 Consultar Planos de Detalles.
 Presentar muestras de color y calidad especificada según planos de detalle para 
aprobación de la interventoria.
 Preparar superficies pañetadas y estucadas,  limpias de impurezas para obtener una buena 
adherencia del vinilo.
 Resanar y corregir previamente defectos existentes en pañetes de muros. 
</t>
  </si>
  <si>
    <r>
      <t xml:space="preserve"> Diluir vinilo viniltex con agua en proporciones especificadas por el fabricante.
 Aplicar vinilo </t>
    </r>
    <r>
      <rPr>
        <sz val="8"/>
        <color rgb="FFFF0000"/>
        <rFont val="Calibri"/>
        <family val="2"/>
        <scheme val="minor"/>
      </rPr>
      <t>viniltex tipo 1</t>
    </r>
    <r>
      <rPr>
        <sz val="8"/>
        <color theme="1"/>
        <rFont val="Calibri"/>
        <family val="2"/>
        <scheme val="minor"/>
      </rPr>
      <t>, según especificación del fabricante.
 Dejar secar entre capas de pintura por tiempo según especificaciones del fabricante</t>
    </r>
  </si>
  <si>
    <t>Vinilo viniltex de pintuco tipo 1.
 Demás que se requieran para la correcta ejecución del Ítem</t>
  </si>
  <si>
    <t xml:space="preserve"> El necesario para aplicación de vinilo sobre muros.</t>
  </si>
  <si>
    <t>Se medirá y pagará por metro cuadrado (m2
) de vinilo sobre muros, debidamente aplicado y 
recibido a satisfacción por la interventoría. El valor será el precio unitario estipulado dentro del 
contrato e incluye:
 Materiales descritos en el numeral F.
 Equipos y herramientas descritos en el numeral G.
 Desperdicios descritos en el numeral H.
 Mano de obra descrita en el numeral I.
 Transportes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</si>
  <si>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</si>
  <si>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14.2.3</t>
  </si>
  <si>
    <t>https://www.homecenter.com.co/homecenter-co/product/215867/pared-ceramica-egeo-blanco-30x60-cm-caja-108-m2/215867/</t>
  </si>
  <si>
    <t>Requisitos mínimos para enchapes de muros en cerámica plana y unicolor de 25 x25cm, tipo
Corona ó equivalente, de acuerdo con la localización y las especificaciones contenidas
dentro de los Planos Arquitectónicos y de Detalle</t>
  </si>
  <si>
    <t>Consultar Estudio de Suelos.
_x0001_ Consultar Planos Arquitectónicos y verificar localización.
_x0001_ Verificar plomos y niveles.
_x0001_ Verificar en forma cuidadosa la compra de material de un mismo lote de
fabricación, para garantizar un baldosín de primera calidad, de igual tamaño y color.</t>
  </si>
  <si>
    <t>Remojar el material en agua durante 24 horas antes de pegarlo.
_x0001_ Humedecer el pañete.
_x0001_ Plomar y nivelar.
_x0001_ Estampillar con lechada de Pegacor color blanco, cubriendo el 100% de la superficie de la
baldosa.
_x0001_ Iniciar colocación por la hilada inferior.
_x0001_ Plomar y nivelar hilada por hilada.
_x0001_ Enchapar hasta altura indicada en Planos Arquitectónicos.
_x0001_ Emboquillar con Concolor - blanco.
_x0001_ Limpiar con trapo limpio
_x0001_ Dar brillo, pasando estopa
_x0001_ Proteger filos con perfiles ó Wing de aluminio.
_x0001_ No aceptar tabletas y/o baldosas con deformaciones ó aristas en mal estado y
diferente tonalidad.
_x0001_ Dejar remates en rincones ó sectores menos visibles.
_x0001_ Verificar plomos, alineamientos y niveles para aceptación</t>
  </si>
  <si>
    <t>Verificar plomos, alineamientos y niveles para aceptación</t>
  </si>
  <si>
    <t>_x0001_No aceptar tabletas y/o baldosas con deformaciones ó aristas en mal estado y
diferente tonalidad.
_x0001_ Dejar remates en rincones ó sectores menos visibles.
_x0001_ Verificar plomos, alineamientos y niveles para aceptación</t>
  </si>
  <si>
    <r>
      <t>_x0001_</t>
    </r>
    <r>
      <rPr>
        <sz val="8"/>
        <color rgb="FFFF0000"/>
        <rFont val="Calibri"/>
        <family val="2"/>
        <scheme val="minor"/>
      </rPr>
      <t xml:space="preserve"> Cerámica color blanco tipo macedonia de corona o equivalente</t>
    </r>
    <r>
      <rPr>
        <sz val="8"/>
        <color theme="1"/>
        <rFont val="Calibri"/>
        <family val="2"/>
        <scheme val="minor"/>
      </rPr>
      <t xml:space="preserve">
_x0001_ Agua.
_x0001_ Pegacor color blanco.
_x0001_ Refrague con Concolor color blanco.
_x0001_ Wing de aluminio</t>
    </r>
  </si>
  <si>
    <t>_x0001_Herramientas menores de albañilería.
_x0001_ Equipo para vibrado del concreto</t>
  </si>
  <si>
    <t xml:space="preserve">Incluido </t>
  </si>
  <si>
    <t>Incluida</t>
  </si>
  <si>
    <t>Se medirá y pagará por metro cuadrado (M2) de enchape, incluidos filos y remates, debidamente
instalados y recibidos a satisfacción por la Interventoría. La medida se realizará con base en
cálculos realizados sobre Planos Arquitectónicos. El valor será el precio unitario estipulado
dentro del contrato e incluye:
_x0001_ Materiales descritos en el numeral 10.
_x0001_ Equipos descritos en el numeral 11.
_x0001_ Mano de Obra.
_x0001_ Transporte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</si>
  <si>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</si>
  <si>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FONADE</t>
  </si>
  <si>
    <t>7.3.1</t>
  </si>
  <si>
    <t>https://www.homecenter.com.co/homecenter-co/product/404286/meson-granito-negro-san-gabriel-ancho-60-largo-340-a-350/404286/</t>
  </si>
  <si>
    <t>Suministro, transporte e instalación de placas en granito natural para mesones de lavamanos y
laboratorios, Tipo Jaspe nacional ancho=60cm, con salpicadero de ancho=0.07m y gotero de
ancho=0.07m, o equivalente. Enchape en granito pulido para mesones en concreto pulidos, de
acuerdo con la localización y las especificaciones contenidas dentro de los Planos Arquitectónicos y
de Detalle</t>
  </si>
  <si>
    <t>Consultar Planos Arquitectónicos y verificar localización.
_x0001_ Limpiar y nivelar completamente los mesones en concreto.
_x0001_ Extender capa de mortero en proporción 1:3 con espesor variable.
_x0001_ Definir forma del mesón con plantilla de madera</t>
  </si>
  <si>
    <t>Remojar el material en agua durante 24 horas antes de pegarlo.
_x0001_ Instalar placas en granito natural sobre mesones.
_x0001_ Varilla de bronce de 1/2" x 5mm.
_x0001_ Pulir con piedra de Carborundum No.36 hasta obtener superficie lisa y continua a
punto de aprobación de La Interventoría.
_x0001_ Tapar los defectos con cemento blanco.
_x0001_ Pulir por con piedra No.120 para brillar.
_x0001_ Limpiar posteriormente sólo con agua.</t>
  </si>
  <si>
    <t xml:space="preserve">Verificar plomos, alineamientos y niveles para aceptación </t>
  </si>
  <si>
    <t>Placas en granito natural para mesones de lavamanos y laboratorios. Tipo jaspe nacional
ancho=60cm, con salpicadero de ancho=0.07m y gotero de ancho=0.07m, o equivalente.
_x0001_ Dejar remates en rincones ó sectores menos visibles.
_x0001_ Verificar plomos, alineamientos y niveles para aceptación.</t>
  </si>
  <si>
    <t>Placa en grano de mármol calidad jaspe nacional.
_x0001_ Mortero 1:4.
_x0001_ Cemento fresco.
_x0001_ Varilla de bronce de 1/2" x 5mm.</t>
  </si>
  <si>
    <t>_x0001_Herramientas menores de albañilería.
_x0001_ Pulidora con piedra de Carborundum</t>
  </si>
  <si>
    <t>Se medirá y pagará por metro lineal (ML) de mesón en granito fundido y pulido,
debidamente instaladas y recibida a satisfacción por la Interventoría. La medida se realizará
con base en cálculos realizados sobre Planos Arquitectónicos. El valor será el precio unitario
estipulado dentro del contrato e incluye:
_x0001_ Materiales descritos en el numeral 10.
_x0001_ Equipos descritos en el numeral 11.
_x0001_ Mano de Obra.
_x0001_ Transporte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</si>
  <si>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</si>
  <si>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7,4,1</t>
  </si>
  <si>
    <t>PISOS EN CONCRETO.</t>
  </si>
  <si>
    <t>https://www.conpisos.co/pisos</t>
  </si>
  <si>
    <r>
      <t xml:space="preserve">PISO EN CONCRETO ESMALTADO Y ENDURECIDO DE f'c=3.000PSI - </t>
    </r>
    <r>
      <rPr>
        <sz val="8"/>
        <color rgb="FFFF0000"/>
        <rFont val="Calibri"/>
        <family val="2"/>
        <scheme val="minor"/>
      </rPr>
      <t>ESPESOR = 0.06m</t>
    </r>
    <r>
      <rPr>
        <sz val="8"/>
        <color theme="1"/>
        <rFont val="Calibri"/>
        <family val="2"/>
        <scheme val="minor"/>
      </rPr>
      <t>, PULIDO Y BRILLADO CON HELICOPTERO, UTILIZAR ENDURECEDOR DE CUARZO SUPERFICIAL EN UNA PROPORCION DE 4.0KG x M2 Y FIBRA DE FLEXA NYLON FIBER EN UNA DOSIS DE 600grxM3 O EQUIVALENTE.</t>
    </r>
  </si>
  <si>
    <r>
      <t xml:space="preserve">Construcción de pisos en concreto esmaltado y endurecido de </t>
    </r>
    <r>
      <rPr>
        <sz val="8"/>
        <color rgb="FFFF0000"/>
        <rFont val="Calibri"/>
        <family val="2"/>
        <scheme val="minor"/>
      </rPr>
      <t>6,0</t>
    </r>
    <r>
      <rPr>
        <sz val="8"/>
        <color theme="1"/>
        <rFont val="Calibri"/>
        <family val="2"/>
        <scheme val="minor"/>
      </rPr>
      <t xml:space="preserve"> centímetros de espesor,</t>
    </r>
    <r>
      <rPr>
        <sz val="8"/>
        <color rgb="FFFF0000"/>
        <rFont val="Calibri"/>
        <family val="2"/>
        <scheme val="minor"/>
      </rPr>
      <t xml:space="preserve"> E=6.0cm</t>
    </r>
    <r>
      <rPr>
        <sz val="8"/>
        <color theme="1"/>
        <rFont val="Calibri"/>
        <family val="2"/>
        <scheme val="minor"/>
      </rPr>
      <t>, dilatado en aluminio, con color y resistencia igual a f’c=3.000 PSI como parte de las áreas duras del Proyecto. Se ejecutarán a los niveles estipulados en los Planos Constructivos. (No incluye dilatación).</t>
    </r>
  </si>
  <si>
    <t>_x0001_ Consultar Planos Arquitectónicos.
_x0001_ Definir y localizar en los Planos Constructivos los pisos a esmaltar.
_x0001_ Limpiar la superficie de piso.
_x0001_ Verificar niveles estructurales y de acabados.</t>
  </si>
  <si>
    <t>_x0001_Humedecer el área a esmaltar.
_x0001_ Ejecutar maestras horizontales a distancia que las reglas queden apoyadas en sus extremos.
_x0001_ Revisar la nivelación contra los niveles generales de la placa compensando acabados de
diferente espesor.
_x0001_ Colocar malla de refuerzo.
_x0001_ Localizar junta de dilataciones y colocar varilla de aluminio.
_x0001_ Llenar con concreto de 7.0cm mínimo de espesor entre los niveles de las maestras sobre la superficie brusca de la placa, del color que se especifique.
_x0001_ Dejar en reposo durante tres horas, cuando comience fraguado inicial.
_x0001_ Regar manualmente una capa uniforme de endurecedor integral para pisos de concreto en la dosificación recomendada por el fabricante.
_x0001_ Incrustar el endurecedor recorriendo la superficie con llana metálica hasta obtener una superficie homogénea.
_x0001_ Curar el concreto.
_x0001_ Alisar la superficie con llana metálica.
_x0001_ Dejar secar.
_x0001_ Verificar niveles finales para aceptación</t>
  </si>
  <si>
    <t>_x0001_Ensayos para concreto NSR-10</t>
  </si>
  <si>
    <t>Tolerancia elementos en concreto – Tabla No. 4.3.1 NSR 10.
_x0001_ Recubrimiento del refuerzo – Tabla No. 7.7.1 NSR 10.
_x0001_ Contenido mínimo de cemento en la mezcla – Tabla No. 1 NSR 10.</t>
  </si>
  <si>
    <t>_x0001_ Concreto de f’c=3.000 PSI.
_x0001_ Sika piso - Decor o equivalente.
_x0001_ Sika Separol polvo - neutro o equivalente.
_x0001_ Flexa Nylon Fiber o equivalente</t>
  </si>
  <si>
    <t>_x0001_Herramientas menores.
_x0001_ Vibrador a gasolina.
_x0001_ Equipo para pulir y brillar. (helicóptero)</t>
  </si>
  <si>
    <t>Incluidos</t>
  </si>
  <si>
    <t>_x0001_ Norma NSR 10.
_x0001_ Normas NTC y ASTM</t>
  </si>
  <si>
    <t>Se medirá y se pagará por metro cuadrado (M2) de piso en concreto esmaltado y endurecido,
debidamente ejecutados y aprobados por la Interventoría, previa verificación de los resultados de los
ensayos el cumplimiento de las tolerancias para aceptación y de los requisitos mínimos de acabados.
La medida será el resultado de cálculos realizados sobre los planos estructurales. El valor será el
precio unitario estipulado dentro del contrato y su costo incluye:
_x0001_ Materiales descritos en el numeral 10.
_x0001_ Equipos descritos en el numeral 11.
_x0001_ Mano de Obra.
_x0001_ Transporte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</si>
  <si>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</si>
  <si>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ACABADOS PISOS.</t>
  </si>
  <si>
    <t>https://www.alfa.com.co/producto/baldosa-blanco-huila-fondo-blanco-grano-1/?gclid=Cj0KCQiAk4aOBhCTARIsAFWFP9FB-vYH-OjCdsE3lztjDAklvT6qbiBCIzR6CXua3nyJj9SnTvdA0X0aAuNmEALw_wcB</t>
  </si>
  <si>
    <t>SUMINISTRO, TRANSPORTE E INSTALACION DE BALDOSA DE GRANITO DE MARMOL (P5), TIPO ALFA DE 0.30x0.30m - COLOR BLANCO, QUE CUMPLA
CON LAS NORMAS NTC 2849 Y TRÁFICO INTENSO. INSTALACIÓN SEGÚN ESPECIFICACIONES DEL FABRICANTE. INCLUYE MORTERO DE NIVELACIÓN
DE ESPESOR MEDIO 0.05m Y MORTERO DE AFINADO, MORTERO DE PEGA, COLOCACIÓN DE PIEZAS, CORTE DE PIEZAS, TRATAMIENTO DE JUNTAS CADA 6x6 PIEZAS, DESTRONQUE, PULIDA Y BRILLADA.</t>
  </si>
  <si>
    <r>
      <t>Ejecución de Piso En Baldosa en granito de mármol</t>
    </r>
    <r>
      <rPr>
        <sz val="8"/>
        <color rgb="FFFF0000"/>
        <rFont val="Calibri"/>
        <family val="2"/>
        <scheme val="minor"/>
      </rPr>
      <t xml:space="preserve"> (P5)</t>
    </r>
    <r>
      <rPr>
        <sz val="8"/>
        <color theme="1"/>
        <rFont val="Calibri"/>
        <family val="2"/>
        <scheme val="minor"/>
      </rPr>
      <t>, pulido y brillado, en diferentes áreas del proyecto, de
acuerdo con el diseño, la localización y las especificaciones establecidas en los Planos Constructivos y en los
Planos Arquitectónicos y de Detalle.
Baldosa vibroprensada, constituida por una cara fina, compuesta por cemento blanco, marmolinas, granos y pigmentos y
un mortero base, compuesto por cemento gris y arena.
Específicamente en este proyecto se plantea utilizar el formato 30x30cm de espesor E=23mm, con peso por metro
cuadrado de 52Kg.
Características técnicas:
Resistencia a flexión.
- Cara vista: 5.0Mpa
- Revés: 4.2Mpa
Resistencia al impacto: 400mm (mín.)
Resistencia al desgaste: 33.5mm (máx.)
Absorción:
- Cara vista: 6.5%
- Revés: 1.5%
Aspecto físico: Conforme.
Aspecto geométrico: Norma.
Granulometría: Técnica.</t>
    </r>
  </si>
  <si>
    <t>_x0001_ Consultar Planos Arquitectónicos y verificar localización.
_x0001_ Determinar niveles y pendientes de las superficies</t>
  </si>
  <si>
    <t>Recomendaciones de Diseño y Construcción Piso de Concreto :
El espesor del piso de concreto de acuerdo al uso que se le va ha dar no puede ser menor de 7.0cm, (para
losas contra piso o sobre placa no adherida), y debe incluir juntas de contracción y dilatación requeridas para
evitar que haya fisuración aleatoria y se afecte tanto su capacidad de soporte como el aspecto arquitectónico.
‹ El piso de concreto debe tener como mínimo una resistencia a la comprensión de +/- 3.000 psi (a menos que el
cliente haya especificado algo diferente, favor informar) utilizando una metodología de construcción que permita
obtener un piso estilo industrial (bien densificado), y en el acabado final hacer una pasada de llana metálica y dos
más con llama de madera dejando una broza suave sin llegar a quemar el piso (preferiblemente utilizar allanadoras
mecánicas).
‹ Por ningún motivo, se debe afinar el piso de concreto con lechadas cementicias en momentos o días diferentes
al de la fundida, porque queda como una costra de cemento débil así presente un buen aspecto de acabado.
‹ Curar con agua el concreto o mortero durante siete días. No utilizar curadores de membranas ya que crean un
efecto Desmoldante, lo que puede afectar la buena adherencia del piso epóxico.
Evitar todo contacto de agua con la superficie del piso al menos 10 días antes de la Instalación de la Baldosa.
INSTALACION
_x0001_ No se debe instalar por ningún motivo a cielo abierto.
_x0001_ Prepare la mezcla cemento arena en proporciones 1:4 respectivamente.
_x0001_ Esta mezcla se humedece ligeramente y se esparce en un espesor mínimo que debe oscilar entre 2.0 y 3.0 cm.
_x0001_ Aplique sobre esta mezcla una lechada de agua cemento que mejora las condiciones de adherencia del material.
_x0001_ No permita diferencias de nivel entre unidades mayores a 1 mm.
_x0001_ Mantenga la separación entre unidades de 2.0 a 3.0 mm, Con Junta en Wing de aluminio
_x0001_ Una vez terminada la instalación limpie la baldosa de excesos de mezcla y otros contaminantes.
EMBOQUILLADO
_x0001_ Se realiza 24 horas después de instalada la baldosa. En el momento del emboquillado las juntas deben estar
limpias, libres de partículas (polvo, mugre, residuos de cemento, mezcla, etc.).
_x0001_ Se prepara una primera mezcla de ALFABOQUILLA. Llenado: 1 parte de boquilla + 1 parte de agua se extiende la
mezcla de Llenado con un cepillo de caucho en un área aproximada de 10m2.
_x0001_ Para proceder con el sellado, se deja un tiempo prudencial de asentamiento de la boquilla de aproximadamente 45
- 60 minutos. Sellado: 2 partes de boquilla + 1 parte de agua.
_x0001_ Extender la mezcla para emboquillar con un cepillo de caucho garantizando el llenado total de las juntas.
_x0001_ Finalmente se debe esperar un tiempo de siete (7) días mínimo antes de iniciar el proceso de pulimento.
PULIMENTO
_x0001_ Se divide en dos etapas: destronque y pulido final.
_x0001_ El destronque se inicia con esmeriles muy abrasivos en secuencia: 24 ó 36, 60 y 120.
_x0001_ El pulido final requiere de esmeriles más finos en secuencia: 220 y 400;
si se desea, 600 y superiores.
_x0001_ Una vez terminado el pulido, se deben lavar muy bien las áreas y proteger adecuadamente mientras la baldosa
elimina la humedad recibida en el proceso.
_x0001_ No aplique por ningún motivo ácido oxálico para</t>
  </si>
  <si>
    <t>Verificar plomos, alineamientos y niveles para aceptación.
_x0001_ Realizar ensayos de resistencias a flexión, Impacto y absorción</t>
  </si>
  <si>
    <t>Resistencia a flexión.
- Cara vista: 5.0Mpa
- Revés: 4.2Mpa
Resistencia al impacto: 400mm (mín.).
Resistencia al desgaste: 33.5mm (máx.).
Absorción:
- Cara vista: 6.5%
- Revés: 1.5%
Aspecto físico: Conforme.
Aspecto geométrico: Norma.
Granulometría: Técnica</t>
  </si>
  <si>
    <t>Baldosa de granito alfa de 30x30cm P5.
_x0001_ Mortero 1:4.
_x0001_ Junta en Wing de aluminio.
_x0001_ Refrague alfacolor</t>
  </si>
  <si>
    <t>Herramientas menores.
_x0001_ Herramientas para pulido y brillado.</t>
  </si>
  <si>
    <t>incluida</t>
  </si>
  <si>
    <t>_x0001_ Norma NSR 10.
_x0001_ Normas NTC y ASTM.</t>
  </si>
  <si>
    <r>
      <t xml:space="preserve">_x0001_ Se medirá y pagará Piso En Baldosa en granito de mármol </t>
    </r>
    <r>
      <rPr>
        <sz val="8"/>
        <color rgb="FFFF0000"/>
        <rFont val="Calibri"/>
        <family val="2"/>
        <scheme val="minor"/>
      </rPr>
      <t>(P5)</t>
    </r>
    <r>
      <rPr>
        <sz val="8"/>
        <color theme="1"/>
        <rFont val="Calibri"/>
        <family val="2"/>
        <scheme val="minor"/>
      </rPr>
      <t>, pulido y brillado, por metro cuadrado (M2)
de acuerdo con el diseño, la localización y las especificaciones establecidas en los Planos Constructivos y
en los Planos Arquitectónicos y de Detalle. El valor será el precio unitario estipulado dentro del contrato e
incluye:
_x0001_ Materiales descritos en el numeral 10.
_x0001_ Equipos descritos en el numeral 11.
_x0001_ Mano de Obra.
_x0001_ Transporte dentro y fuera de la obra</t>
    </r>
  </si>
  <si>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</si>
  <si>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Pisos Tecnicos Colombia | Pisos Tecnicos Bogota | Pisos Teide</t>
  </si>
  <si>
    <t>https://architectural.hunterdouglas.com.co/uploads/co/documentos/brochure-pisos-tecnicos-elevados-publitas_compressed.pdf</t>
  </si>
  <si>
    <t>Pisos Tecnicos Elevados - TECNI FLOOR:: Pisos tecnicos elevados, Instalacion de pisos tecnicos en Perú (tecni-floor.com)</t>
  </si>
  <si>
    <t>Piso Técnico Elevado, conformado por un sistema de soporte de altura regulable en aluminio y 
baldosas removibles con un revestimiento antiestático</t>
  </si>
  <si>
    <t>Suministro e Instalación de Piso falso Antiestático, conformado por un sistema de soporte de 
altura regulable y baldosas removibles fabricadas en metal galvanizado recubiertas con un 
revestimiento antiestático, para los cuartos de equipos eléctricos del proyecto, de acuerdo con el 
diseño, la localización y las especificaciones establecidas en los Planos Eléctricos y en los Planos 
Arquitectónicos, Constructivos y de Detalle.</t>
  </si>
  <si>
    <t>Consultar Planos Arquitectónicos y verificar localización. 
• Someter muestras del piso a aprobación de la dirección arquitectónica.</t>
  </si>
  <si>
    <t>Instalar siguiendo las recomendaciones del fabricante.</t>
  </si>
  <si>
    <t xml:space="preserve">“Certificado de fuego”, acreditando las normas ASTM-84, E-119, NFPA-253 
• Certificado de la resistencia física de la estructura del piso
• Constancia de disipación estática. </t>
  </si>
  <si>
    <t xml:space="preserve"> Piso Falso Antiestático (sistema de soporte + baldosa) con las características descritas
• Constituido por paneles independientes, antiestáticos y removibles con medidas 
aproximadas de 61x61cm recubiertas de un revestimiento antiestático. 
• Las baldosas deben reposar sobre soportes de altura regulable, tipo pedestal, para 
graduación de altura y fácil nivelación. 
• El sistema de soporte está integrado por pedestales que forman la suspensión de los 
módulos, fabricados en acero y aluminio de alta calidad y resistencia de carga. 
• El pedestal está integrado por un zócalo de aluminio diseñado especialmente para 
introducir un perno roscado y una tuerca que permite nivelar el piso conforme a las 
necesidades de la instalación. A su vez los travesaños son fabricados en lámina galvanizada 
troquelada con un doblez en la parte inferior para dar mayor rigidez a la instalación. Los 
travesaños van atornillados a los pedestales permitiendo un armado sólido de la 
instalación. Se debe colocar un empaque que permita la disipación de energía estática 
entre los módulos. 
• El sistema de soporte irá colocado sobre el piso, el cual debe ser provisto de un sistema 
anti polvo. 
• La altura del piso falso debe ser ajustable. 
• Su resistencia a la carga debe ser equilibrada, entre 500 y 750 kg/m2, calculándose la 
resistencia media a partir de la unidad central del sistema informático. 
• Debe ser robusto e indeformable, resistir a la humedad, a la corrosión y a las cargas mal 
repartidas, sin hundirse ni desplazarse. 
• Las baldosas deben ser totalmente intercambiables y la estructura en conjunto debe estar 
diseñada para evitar la trasmisión de vibraciones.
• Se deben dejar baldosas con rejillas perforadas para entrada de aire acondicionado y 
baldosas rasuradas para el paso de cables. 
• Cada baldosa esta revestida de un material semiaslante cuyas características eléctricas y 
de resistividad asegure el aislamiento de cargas estáticas y la protección de las personas.
• Es necesario dejar un escalón o rampa de acceso al cuarto de equipos para igualar los 
niveles de piso, por seguridad el escalón o rampa deberá ser del mismo material del piso 
falso y estar recubierto con hule estriado perpendicular a la dirección de circulación o 
acceso, y en caso de la rampa tener una elevación menor de 12°. </t>
  </si>
  <si>
    <t>Equipo menor para ornamentación. 
• Equipo para transporte vertical y horizontal</t>
  </si>
  <si>
    <t>• Norma NSR 10 
• Normas NTC y ASTM</t>
  </si>
  <si>
    <t>Se medirá y pagará por metro cuadrado (m²) de piso falso antiestático (sistema de soporte + 
baldosa) instalado y debidamente aceptada por la interventoría previa verificación de los 
resultados de los ensayos y del cumplimiento de las tolerancias para aceptación y de los requisitos 
mínimos de acabados.
La medida será el resultado de cálculos efectuados sobre Planos Arquitectónicos. No se medirán y 
por tanto no se pagarán elementos por metros lineales. El precio unitario al que se pagará será el 
consignado en el contrato. El costo incluye
• Materiales descritos en el numeral 8. 
• Equipos descritos en el numeral 9. 
• Mano de obra.
• Transporte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</si>
  <si>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</si>
  <si>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Rejillas Moldeadas | HORN FRP (horntoptools.com)</t>
  </si>
  <si>
    <t>Piso en rejilla metálica tipo industrial  pesado de configuración 1"x1",  para plataformas y descansos de escaleras de mantenimiento</t>
  </si>
  <si>
    <r>
      <t xml:space="preserve">Ejecución Escalera de Gato en Tubular de 1 1/2", Anclada a la Pared.
Esta especificación corresponde al suministro e instalación de una escalera tipo gato, construidas
en tubular de diámetro 11/2”, en los sitios determinados en los modelos </t>
    </r>
    <r>
      <rPr>
        <sz val="8"/>
        <color rgb="FFFF0000"/>
        <rFont val="Calibri"/>
        <family val="2"/>
        <scheme val="minor"/>
      </rPr>
      <t xml:space="preserve">BIM y planos generales </t>
    </r>
  </si>
  <si>
    <r>
      <rPr>
        <sz val="8"/>
        <color rgb="FFFF0000"/>
        <rFont val="Calibri"/>
        <family val="2"/>
        <scheme val="minor"/>
      </rPr>
      <t> Consultar Modelos BIM y  Planos Arquitectónico</t>
    </r>
    <r>
      <rPr>
        <sz val="8"/>
        <color theme="1"/>
        <rFont val="Calibri"/>
        <family val="2"/>
        <scheme val="minor"/>
      </rPr>
      <t xml:space="preserve">s.
 Definir y localizar en los Planos Constructivos la escalera a construir.
 Verificar niveles de estructura y acabados, y suscribir actas con interventoría 
 </t>
    </r>
    <r>
      <rPr>
        <sz val="8"/>
        <color rgb="FFFF0000"/>
        <rFont val="Calibri"/>
        <family val="2"/>
        <scheme val="minor"/>
      </rPr>
      <t>elaborar planos de taller (a cargo del proveedor)</t>
    </r>
  </si>
  <si>
    <r>
      <t xml:space="preserve"> Replanteo  del espacio y referencias de instalación e Instalar escalera
 Enrasar las superficies hasta quedar completamente lisas y a nivel.
 </t>
    </r>
    <r>
      <rPr>
        <sz val="8"/>
        <color rgb="FFFF0000"/>
        <rFont val="Calibri"/>
        <family val="2"/>
        <scheme val="minor"/>
      </rPr>
      <t>Su acabado final será con 2 manos de pintura anticorrosiva y 2 manos esmalte color gris
 Verificar instalación y funcionamiento para aprobación.</t>
    </r>
    <r>
      <rPr>
        <sz val="8"/>
        <color theme="1"/>
        <rFont val="Calibri"/>
        <family val="2"/>
        <scheme val="minor"/>
      </rPr>
      <t xml:space="preserve">
</t>
    </r>
    <r>
      <rPr>
        <sz val="8"/>
        <color rgb="FFFF0000"/>
        <rFont val="Calibri"/>
        <family val="2"/>
        <scheme val="minor"/>
      </rPr>
      <t>La escalera deberá ir anclada a la pared, cumpliendo con las especificaciones consignadas en el
ítem correspondiente al acero de refuerzo PDR-60. El sistema de anclaje debe ser aprobado por la
Interventoría. Los miembros que componen la escalera metálica deberán ser únicamente en
elementos de acero de sección "U".</t>
    </r>
  </si>
  <si>
    <t>Norma NSR 10.
 Normas NTC y ASTM
_x0001_ Manual técnico del fabricante.
_x0001_ Normas para instalación y fijación de elementos metálicos.</t>
  </si>
  <si>
    <t>Cumplir con dimensiones máximas y tolerancias incluidas en el manual del fabricante</t>
  </si>
  <si>
    <t>Los requeridos para la adecuada ejecución de la actividad</t>
  </si>
  <si>
    <t>Equipo requerido para la adecuada ejecución de la actividad</t>
  </si>
  <si>
    <r>
      <t xml:space="preserve">Se medirá y pagará por </t>
    </r>
    <r>
      <rPr>
        <sz val="8"/>
        <color rgb="FFFF0000"/>
        <rFont val="Calibri"/>
        <family val="2"/>
        <scheme val="minor"/>
      </rPr>
      <t>metro lineal (ml)</t>
    </r>
    <r>
      <rPr>
        <sz val="8"/>
        <color theme="1"/>
        <rFont val="Calibri"/>
        <family val="2"/>
        <scheme val="minor"/>
      </rPr>
      <t xml:space="preserve"> de escalera ejecutada ejecutada y aceptada por la
Interventoría, previa verificación de las tolerancias para aceptación y de los requisitos mínimos
establecidos.
La medida será el resultado de la ejecución real en obra. El valor será el precio unitario estipulado
y su costo incluye:
 Materiales descritos en el numeral F.
 Equipos y herramientas descritos en el numeral G.
 Desperdicios descritos en el numeral H.
 Mano de obra descrita en el numeral I.
 Transporte dentro y fuera de la obra</t>
    </r>
  </si>
  <si>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</si>
  <si>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r>
      <t xml:space="preserve">ZOCALO EN CONCRETO  FUNDIDO EN SITIO
A LA VISTA f'c=3.000 PSI, CON ACABADO DE
FORMALETA LISA TIPO TABLEMAC Y/O SUPER T, DE SECCION </t>
    </r>
    <r>
      <rPr>
        <sz val="8"/>
        <color rgb="FFFF0000"/>
        <rFont val="Calibri"/>
        <family val="2"/>
        <scheme val="minor"/>
      </rPr>
      <t>60x10cm.</t>
    </r>
    <r>
      <rPr>
        <sz val="8"/>
        <color theme="1"/>
        <rFont val="Calibri"/>
        <family val="2"/>
        <scheme val="minor"/>
      </rPr>
      <t xml:space="preserve"> SEGÚN DISEÑO.</t>
    </r>
  </si>
  <si>
    <r>
      <t>Ejecución de</t>
    </r>
    <r>
      <rPr>
        <sz val="8"/>
        <color rgb="FFFF0000"/>
        <rFont val="Calibri"/>
        <family val="2"/>
        <scheme val="minor"/>
      </rPr>
      <t xml:space="preserve"> zocalo de concreto según diseño</t>
    </r>
    <r>
      <rPr>
        <sz val="8"/>
        <color theme="1"/>
        <rFont val="Calibri"/>
        <family val="2"/>
        <scheme val="minor"/>
      </rPr>
      <t xml:space="preserve">, de sección 0.15x0.21m, según localización y dimensiones expresadas en los modelos </t>
    </r>
    <r>
      <rPr>
        <sz val="8"/>
        <color rgb="FFFF0000"/>
        <rFont val="Calibri"/>
        <family val="2"/>
        <scheme val="minor"/>
      </rPr>
      <t>BIM,  Planos Arquitectónicos y Planos Estructurales</t>
    </r>
    <r>
      <rPr>
        <sz val="8"/>
        <color theme="1"/>
        <rFont val="Calibri"/>
        <family val="2"/>
        <scheme val="minor"/>
      </rPr>
      <t>. La formaleta a utilizar debe ser de tablero liso aglomerado tipo Tablemac Súper T. Incluye: Diseño de mezclas, preparación, ensayos, transporte interno, obra falsa, colocación, protección, curado y todos los aditivos que se
consideren necesarios para garantizar la correcta manejabilidad y resistencia de diseño. Con formaletería en Súper T para acabado a la vista, molduras, alambre quemado para amarrar, clavos, vibradores y todo lo necesario para garantizar el correcto armado de la obra falsa y vaciado de la mezcla, según diseño. No incluye refuerzo.</t>
    </r>
  </si>
  <si>
    <t>_x0001_ Consultar Planos Arquitectónicos.
_x0001_ Consultar Planos Estructurales.
_x0001_ Consultar NSR 10.
_x0001_ Estudiar y definir formaletas a emplear para concreto a la vista.
_x0001_ Estudiar y definir métodos de vibrado mecánico.
_x0001_ Estudiar dimensiones y peso para facilitar transporte y manipulación.
_x0001_ Determinar equipos requeridos para transporte y montaje de elementos en su
localización definitiva</t>
  </si>
  <si>
    <t>_x0001_ Limpiar formaletas y preparar moldes.
_x0001_ Aplicar desmoldantes.
_x0001_ Colocar refuerzo de acero para cada elemento.
_x0001_ Verificar refuerzos, traslapos y recubrimientos.
_x0001_ Estudiar y definir dilataciones y modulaciones.
_x0001_ Prever el sistema de anclaje.
_x0001_ Verificar dimensiones, plomos y secciones.
_x0001_ Preparar y Vaciar concreto sobre los moldes.
_x0001_ Vibrar concreto mecánicamente.
_x0001_ Curar elementos prefabricados.
_x0001_ Desencofrar elementos prefabricados.
_x0001_ Verificar plomos y alineamientos.</t>
  </si>
  <si>
    <t>Ensayos para concreto (NSR 10)</t>
  </si>
  <si>
    <t>_x0001_Tolerancias elementos en concreto – Tabla No. 4.3.1.
_x0001_ Recubrimientos del refuerzo – Tabla No. 7.7.1.
_x0001_ Contenido mínimo de cemento en la mezcla.</t>
  </si>
  <si>
    <t>_x0001_Concreto de f’c=3.000 PSI.
_x0001_ Puntilla con cabeza de 2".
_x0001_ Formaleta para bordes Tablemac o equivalente.
_x0001_ Rheofinish 255 cast-off o equivalente</t>
  </si>
  <si>
    <t>_x0001_Herramientas menores.
_x0001_ Vibrador a gasolina</t>
  </si>
  <si>
    <r>
      <t xml:space="preserve">Se medirá y se pagará por </t>
    </r>
    <r>
      <rPr>
        <sz val="8"/>
        <color rgb="FFFF0000"/>
        <rFont val="Calibri"/>
        <family val="2"/>
        <scheme val="minor"/>
      </rPr>
      <t>metro lineal (ML) de Zocalo</t>
    </r>
    <r>
      <rPr>
        <sz val="8"/>
        <color theme="1"/>
        <rFont val="Calibri"/>
        <family val="2"/>
        <scheme val="minor"/>
      </rPr>
      <t xml:space="preserve"> para muebles de Laboratorio de concreto debidamente ejecutado, de acuerdo a los planos de detalle y aceptados por la
Interventoría, previa verificación de los resultados de los ensayos el cumplimiento de las tolerancias para aceptación y de los requisitos mínimos de acabados. La medida será el
resultado de cálculos realizados sobre los Planos Estructurales. El valor será el precio unitario estipulado dentro del contrato y su costo incluye:
_x0001_ Materiales descritos en el numeral 10.
_x0001_ Equipos descritos en el numeral 11.
_x0001_Mano de Obra.
_x0001_ Transporte dentro y fuera de las obras</t>
    </r>
  </si>
  <si>
    <r>
      <t>Ejecución de</t>
    </r>
    <r>
      <rPr>
        <sz val="8"/>
        <color rgb="FFFF0000"/>
        <rFont val="Calibri"/>
        <family val="2"/>
        <scheme val="minor"/>
      </rPr>
      <t xml:space="preserve"> zocalo de concreto según diseño</t>
    </r>
    <r>
      <rPr>
        <sz val="8"/>
        <color theme="1"/>
        <rFont val="Calibri"/>
        <family val="2"/>
        <scheme val="minor"/>
      </rPr>
      <t xml:space="preserve">, de sección 0.15x0.21m, según localización y dimensiones expresadas en los modelos </t>
    </r>
    <r>
      <rPr>
        <sz val="8"/>
        <color rgb="FFFF0000"/>
        <rFont val="Calibri"/>
        <family val="2"/>
        <scheme val="minor"/>
      </rPr>
      <t>BIM,  Planos Arquitectónicos y Planos Estructurales</t>
    </r>
    <r>
      <rPr>
        <sz val="8"/>
        <color theme="1"/>
        <rFont val="Calibri"/>
        <family val="2"/>
        <scheme val="minor"/>
      </rPr>
      <t>. La formaleta a utilizar debe ser de tablero liso
aglomerado tipo Tablemac Súper T. Incluye: Diseño de mezclas, preparación, ensayos, transporte interno, obra falsa, colocación, protección, curado y todos los aditivos que se
consideren necesarios para garantizar la correcta manejabilidad y resistencia de diseño. Con formaletería en Súper T para acabado a la vista, molduras, alambre quemado para amarrar, clavos, vibradores y todo lo necesario para garantizar el correcto armado de la obra falsa y vaciado de la mezcla, según diseño. No incluye refuerzo.</t>
    </r>
  </si>
  <si>
    <t>https://irp.cdn-website.com/460e0e30/files/uploaded/FT_media_ca%C3%B1a.pdf</t>
  </si>
  <si>
    <t>https://www.alfa.com.co/producto/zocalo-media-cana-blanco-huila/</t>
  </si>
  <si>
    <t>Zocalo media caña en granito de marmol prefabricado para interiores 10x10x100 cm, comupuesto por marmol, cemento blanco, pigmentos y marmolina (incluye suministro de la unidad, material de pega  e intalación ), o similar equivalente.</t>
  </si>
  <si>
    <t>Construcción de guardaescoba en media caña en granito pulido fundido en sitio, construido en sitio, de 
acuerdo con la localización y las especificaciones establecidas en los Planos Constructivos y en los 
Planos Arquitectónicos y de Detalle. Incluye emboquillado, destronque, pulida, brillado, sello, 
dilataciones en PVC. Incluye mortero de conformación de media caña.</t>
  </si>
  <si>
    <t xml:space="preserve">Consultar Planos Arquitectónicos y verificar localización.
 Verificar lotes de fabricación para garantizar texturas y colores uniformes que deben 
coincidir con el del piso. 
 Limpiar y nivelar completamente los bordes de media caña. </t>
  </si>
  <si>
    <t>Extender capa de mortero en proporción 1:3 con espesor variable. 
 Colocar dilataciones en PVC cada 2 metros o como marque la dilatación de piso. 
 Llenar los espacios con granos No.2 ½ debidamente preparado y en los colores 
especificados. 
 Definir forma de la mediacaña con rodillo de madera o tubo. 
 Apisonar bien hasta formar superficie homogénea y compacta. 
 Humedecer y mantener por 8 días más después de su aplicación. 
 Pulir con piedra de Carborundum No.36 hasta obtener superficie lisa y continua con el grano 
abierto a punto de aprobación de los arquitectos. 
 Tapar los defectos con cemento blanco. 
 Pulir por segunda vez con piedra No.60 a 80 eliminando huella de la máquina. 
 Pulir por tercera vez con piedra No.120 para brillar. 
 Lavar la superficie con solución de ácido muriático y agua en proporción 1:10. Cuidar de no 
dañar el piso instalado.
 Limpiar posteriormente sólo con agua. 
 Verificar niveles y alineamientos para aceptación.
 Aplicar limpieza y protección. 
 Cubrir para mantener la limpieza. 
 Verificar acabados para aceptación.</t>
  </si>
  <si>
    <t>Granito mármol n°2, siguiendo especificaciones arquitectónicas
 Mortero 1:3 
 ARENA LAVADA DE PEÑA
 CEMENTO GRIS
 AGUA
 Dilatación en PVC.
 Cemento blanco.
 Malla de vena
 Todos los demás necesarios para la correcta ejecución de la actividad</t>
  </si>
  <si>
    <t>Equipo menor de albañilería.
 Equipo para transporte vertical y horizontal.
 Plantilla para mediacaña
 Equipo para mezcla de morteros.
 Pulidora.</t>
  </si>
  <si>
    <t xml:space="preserve">NTC </t>
  </si>
  <si>
    <t>Se medirá y pagará por metro lineal (ml) de mediacaña fundida debidamente aceptado por la 
Interventoría previa verificación de los requisitos mínimos de acabados. Se medirá por metro lineal sin 
importar la forma de la mediacaña. El precio unitario al que se pagará será el consignado en el contrato. 
El costo incluye: 
 Materiales descritos en el numeral 8.
 Equipos descritos en el numeral 9.
 Mano de obra.
 Transporte dentro y fuera de la obra.
En este valor se incluye el mortero de pega y los materiales, equipo y mano de obra para ejecución de 
juntas entre elementos estructurales y no estructurales.</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</si>
  <si>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</si>
  <si>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POL</t>
  </si>
  <si>
    <t>SUMINISTRO, TRANSPORTE E INSTALACION DE GUARADA ESCOBA EN GRANITO DE MARMOL (P1), TIPO ALFA DE 0.10x0.30m - COLOR BLANCO, QUE CUMPLA CON LAS NORMAS NTC 2849 Y TRÁFICO INTENSO. INSTALACIÓN SEGÚN ESPECIFICACIONES DEL FABRICANTE. INCLUYE MORTERO DE NIVELACIÓN
DE ESPESOR MEDIO 0.05m Y MORTERO DE AFINADO, MORTERO DE PEGA, COLOCACIÓN DE PIEZAS, CORTE DE PIEZAS, TRATAMIENTO DE JUNTAS CADA 6x6 PIEZAS, DESTRONQUE, PULIDA Y BRILLADA.</t>
  </si>
  <si>
    <r>
      <t xml:space="preserve">Ejecución de </t>
    </r>
    <r>
      <rPr>
        <sz val="8"/>
        <color rgb="FFFF0000"/>
        <rFont val="Calibri"/>
        <family val="2"/>
        <scheme val="minor"/>
      </rPr>
      <t>Guarda Escoba</t>
    </r>
    <r>
      <rPr>
        <sz val="8"/>
        <color theme="1"/>
        <rFont val="Calibri"/>
        <family val="2"/>
        <scheme val="minor"/>
      </rPr>
      <t xml:space="preserve"> en Baldosa en granito de mármol (P5), pulido y brillado, en diferentes áreas del proyecto, de acuerdo con el diseño, la localización y las especificaciones establecidas en los Planos Constructivos y en los Planos Arquitectónicos y de Detalle. Baldosa vibroprensada, constituida por una cara fina, compuesta por cemento blanco, marmolinas, granos y pigmentos</t>
    </r>
    <r>
      <rPr>
        <sz val="8"/>
        <color rgb="FFFF0000"/>
        <rFont val="Calibri"/>
        <family val="2"/>
        <scheme val="minor"/>
      </rPr>
      <t xml:space="preserve"> y un mortero base, compuesto por cemento gris y arena.
Específicamente en este proyecto se plantea utilizar el formato 30x30cm de espesor E=23mm, con peso por metro
cuadrado de 52Kg.</t>
    </r>
  </si>
  <si>
    <t xml:space="preserve"> _x0001_Consultar Planos Arquitectónicos y verificar localización.
_x0001_ Determinar niveles y pendientes de las</t>
  </si>
  <si>
    <r>
      <t xml:space="preserve">El espesor del piso de concreto de acuerdo al uso que se le va ha dar no puede ser menor de 7.0cm, (para
losas contra piso o sobre placa no adherida), y debe incluir juntas de contracción y dilatación requeridas para evitar que haya fisuración aleatoria y se afecte tanto su capacidad de soporte como el aspecto arquitectónico.
</t>
    </r>
    <r>
      <rPr>
        <sz val="8"/>
        <color rgb="FFFF0000"/>
        <rFont val="Calibri"/>
        <family val="2"/>
        <scheme val="minor"/>
      </rPr>
      <t>‹ El piso de concreto debe tener como mínimo una resistencia a la comprensión de +/- 3.000 psi (a menos que elcliente haya especificado algo diferente, favor informar)</t>
    </r>
    <r>
      <rPr>
        <sz val="8"/>
        <color theme="1"/>
        <rFont val="Calibri"/>
        <family val="2"/>
        <scheme val="minor"/>
      </rPr>
      <t xml:space="preserve"> utilizando una metodología de construcción que permita obtener un piso estilo industrial (bien densificado), y en el acabado final hacer una pasada de llana metálica y dos
más con llama de madera dejando una broza suave sin llegar a quemar el piso (preferiblemente utilizar allanadorasmecánicas).
‹ Por ningún motivo, se debe afinar el piso de concreto con lechadas cementicias en momentos o días diferentesal de la fundida, porque queda como una costra de cemento débil así presente un buen aspecto de acabado.
‹ Curar con agua el concreto o mortero durante siete días. No utilizar curadores de membranas ya que crean unefecto Desmoldante, lo que puede afectar la buena adherencia del piso epóxico.Evitar todo contacto de agua con la superficie del piso al menos 10 días antes de la Instalación de la Baldosa</t>
    </r>
  </si>
  <si>
    <t>_x0001_ Verificar plomos, alineamientos y niveles para aceptación.
_x0001_ Realizar ensayos de resistencias a flexión, Impacto y absorción</t>
  </si>
  <si>
    <t>Resistencia a flexión.
- Cara vista: 5.0Mpa
- Revés: 4.2Mpa
Resistencia al impacto: 400mm (mín.).
Resistencia al desgaste: 33.5mm (máx.).
Absorción:
- Cara vista: 6.5%
- Revés: 1.5%
Aspecto físico: Conforme.
Aspecto geométrico: Norma.
Granulometría: Técnica.</t>
  </si>
  <si>
    <t xml:space="preserve"> Baldosa de granito alfa de 30x30cm P5.
_x0001_ Mortero 1:4.
_x0001_ Junta en Wing de aluminio.
_x0001_ Refrague alfacolor</t>
  </si>
  <si>
    <t>_x0001_Herramientas menores.
_x0001_ Herramientas para pulido y brillado</t>
  </si>
  <si>
    <t>_x0001_Norma NSR 10.
_x0001_ Normas NTC y ASTM</t>
  </si>
  <si>
    <r>
      <t xml:space="preserve">Se medirá y pagará Piso En Baldosa en granito de mármol (P5), pulido y brillado, por metro </t>
    </r>
    <r>
      <rPr>
        <sz val="8"/>
        <color rgb="FFFF0000"/>
        <rFont val="Calibri"/>
        <family val="2"/>
        <scheme val="minor"/>
      </rPr>
      <t>cuadrado (M2)</t>
    </r>
    <r>
      <rPr>
        <sz val="8"/>
        <color theme="1"/>
        <rFont val="Calibri"/>
        <family val="2"/>
        <scheme val="minor"/>
      </rPr>
      <t xml:space="preserve">
de acuerdo con el diseño, la localización y las especificaciones establecidas en los Planos Constructivos y
en los Planos Arquitectónicos y de Detalle. El valor será el precio unitario estipulado dentro del contrato e
incluye:
_x0001_ Materiales descritos en el numeral 10.
_x0001_ Equipos descritos en el numeral 11.
_x0001_ Mano de Obra.
_x0001_ Transporte dentro y fuera de la obra</t>
    </r>
  </si>
  <si>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</si>
  <si>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https://deco-depot.com/linea-arquitectonica-serie-400-sistemas-multi-proposito/</t>
  </si>
  <si>
    <t>https://rehabtec.co/productos/juntas-para-edificacion/</t>
  </si>
  <si>
    <t>https://deco-depot.com/juntas-metalicas/</t>
  </si>
  <si>
    <r>
      <t xml:space="preserve">Piso en granito pulido fondo blanco fundido en sitio, grano de mármol No. 3 colores gris y negro tipo Alfa. Bordes a nivel con acabados piso. Incluye
dilatación en </t>
    </r>
    <r>
      <rPr>
        <sz val="8"/>
        <color rgb="FFFF0000"/>
        <rFont val="Calibri"/>
        <family val="2"/>
        <scheme val="minor"/>
      </rPr>
      <t>PVC</t>
    </r>
    <r>
      <rPr>
        <sz val="8"/>
        <color theme="1"/>
        <rFont val="Calibri"/>
        <family val="2"/>
        <scheme val="minor"/>
      </rPr>
      <t>. (Acceso ascensores)</t>
    </r>
  </si>
  <si>
    <r>
      <t xml:space="preserve"> construcción de pisos (huellas y contra huellas)  en granito pulido fundido en sitio fondo blanco, grano de mármol </t>
    </r>
    <r>
      <rPr>
        <sz val="8"/>
        <color rgb="FFFF0000"/>
        <rFont val="Calibri"/>
        <family val="2"/>
        <scheme val="minor"/>
      </rPr>
      <t>No. 3 co</t>
    </r>
    <r>
      <rPr>
        <sz val="8"/>
        <color theme="1"/>
        <rFont val="Calibri"/>
        <family val="2"/>
        <scheme val="minor"/>
      </rPr>
      <t>lores gris y negro tipo Alfa, de acuerdo con la localización establecida en planos de detalles de pisos</t>
    </r>
  </si>
  <si>
    <t>•	Consultar Planos Arquitectónicos y verificar localización.
•	Limpiar la superficie base
•	Estudiar y determinar niveles y pendientes</t>
  </si>
  <si>
    <t>•	Nivelar con capa de espesor variable de mortero 1:3.
•	Enrasar los pisos con plantilla de madera.
•	Dejar secar y fraguar el alistado del piso.
•	Empotrar y soldar malla de alambre No.14.
•	Colocar dilataciones en PVC máximo cada 2 m sobre la malla.
•	Llenar cada espacio con una capa de 2 a 2.5 cm para granos No.3 y No.4. El granito tendrá los colores especificados por la Universidad.
•	Apisonar bien hasta formar superficie homogénea y compacta.
•	Mantener húmedo por 8 días después de su aplicación.
•	Pulir con piedra de Carborundum No.36 hasta obtener superficie lisa y continua con el grano abierto, según la especificación de acabados.
•	Tapar los defectos y resanar con cemento blanco.
•	Pulir por segunda vez con piedra No.60 a 80 eliminando las huellas de la máquina.
•	Pulir por tercera vez con piedra No.120 para brillar.
•	Lavar la superficie
•	Limpiar posteriormente sólo con agua.
•	Verificar niveles y pendientes para aceptación
•	Proteger el piso para conservar durante construcción</t>
  </si>
  <si>
    <r>
      <t xml:space="preserve">•	Grano de mármol No.1 a No.4 de primera calidad. El color según especificaciones arquitectónicas.
•	Mortero 1:3 con arena lavada de grano mediano y cemento en proporción 1:3 para la base.
•	Cemento blanco.
•	Malla de alambre No 14.
•	</t>
    </r>
    <r>
      <rPr>
        <sz val="8"/>
        <color rgb="FFFF0000"/>
        <rFont val="Calibri"/>
        <family val="2"/>
        <scheme val="minor"/>
      </rPr>
      <t>Dilataciones de PVC de ½” X 5 mm de espesor para las juntas.</t>
    </r>
    <r>
      <rPr>
        <sz val="8"/>
        <color theme="1"/>
        <rFont val="Calibri"/>
        <family val="2"/>
        <scheme val="minor"/>
      </rPr>
      <t xml:space="preserve">
•	Demás materiales necesarios para la ejecución del ítem respectivo.</t>
    </r>
  </si>
  <si>
    <t>•	Herramienta menor
•	Equipo para transporte vertical y horizontal
•	Equipo para mezcla de morteros de pega
•	Equipos para pulir y brillar el granito
•	Demás equipo necesario para la ejecución de la actividad</t>
  </si>
  <si>
    <r>
      <t xml:space="preserve">Se medirá y se pagará por metro cuadrado (m2) de piso en piedra natural de mármolde </t>
    </r>
    <r>
      <rPr>
        <sz val="8"/>
        <color rgb="FFFF0000"/>
        <rFont val="Calibri"/>
        <family val="2"/>
        <scheme val="minor"/>
      </rPr>
      <t>2 cm</t>
    </r>
    <r>
      <rPr>
        <sz val="8"/>
        <color theme="1"/>
        <rFont val="Calibri"/>
        <family val="2"/>
        <scheme val="minor"/>
      </rPr>
      <t xml:space="preserve"> de espesor, similar o de mejor especificación. Acabado flameado (Antideslizante). Secciones de 1,20 m x 0,60 m, debidamente ejecutado y aprobado por la Interventoría, previa verificación de los resultados de los ensayos el cumplimiento de las tolerancias para aceptación y de los requisitos mínimos de acabados.
La medida será el resultado de cálculos realizados en obra. El valor será el precio unitario estipulado dentro del contrato y su costo incluye:
•	Materiales descritos en el numeral 8.
•	Equipos y herramientas descritos en el numeral 9.
•	Mano de obra.
•	Transportes dentro y fuera de la obra</t>
    </r>
  </si>
  <si>
    <t>En caso de no conformidad con estas especificaciones, durante su ejecución o a su terminación, las obras se considerarán como mal ejecutadas. En este evento, el Constructor deberá reconstruirlas a su costo y sin que
implique modificaciones y/o adiciones en el plazo y en el valor del contrato.</t>
  </si>
  <si>
    <t>https://www.homecenter.com.co/homecenter-co/product/501920/cinta-antideslizante-negra-b-luminosa-50mmx20mt/501920/?kid=bnnext1031763&amp;shop=googleShopping&amp;gclid=CjwKCAiAlrSPBhBaEiwAuLSDUCaHLy842vEKSK867sk070TywItDzChgtZAntVYuBhsoji7bTcRKFRoCjaMQAvD_BwE</t>
  </si>
  <si>
    <r>
      <t xml:space="preserve">Cinta antideslizante para paso y rampa, tesa negra </t>
    </r>
    <r>
      <rPr>
        <sz val="8"/>
        <color rgb="FFFF0000"/>
        <rFont val="Calibri"/>
        <family val="2"/>
        <scheme val="minor"/>
      </rPr>
      <t>50mm.</t>
    </r>
  </si>
  <si>
    <r>
      <t xml:space="preserve">Suministro e Instalación de cinta antideslizante para pasos escaleras y rampa tesa (cinta tesa 
negra </t>
    </r>
    <r>
      <rPr>
        <sz val="8"/>
        <color rgb="FFFF0000"/>
        <rFont val="Calibri"/>
        <family val="2"/>
        <scheme val="minor"/>
      </rPr>
      <t>50 mm</t>
    </r>
    <r>
      <rPr>
        <sz val="8"/>
        <color theme="1"/>
        <rFont val="Calibri"/>
        <family val="2"/>
        <scheme val="minor"/>
      </rPr>
      <t>), de acuerdo a la localización y a las especificaciones establecidas en los Planos 
Constructivos y en los Planos Arquitectónicos</t>
    </r>
  </si>
  <si>
    <t> Consultar Planos Arquitectónicos y verificar localización de pisos.
 Presentar catálogos técnicos de la cinta a instalar</t>
  </si>
  <si>
    <t> Retirar el material del agua por lo menos dos horas antes de su instalación.
 Preparar la pega.
 Alinear y cimbrar con hilos longitudinalmente para garantizar una buena instalación.
 Colocar hiladas longitudinales sucesivas y con distanciamientos según planos, dejando 
una uniformidad y continuo.
 Verificar alineamientos para aprobación</t>
  </si>
  <si>
    <t> Cinta antideslizante según detalles planos de detalles arquitectónicos.
 Demás que se requieran para la correcta ejecución del Ítem.</t>
  </si>
  <si>
    <t>  Equipo menor de albañilería.
 Equipo para transporte vertical y horizontal.
 Cortadora de baldosín
 Equipo para mezcla de morteros.
 Cortadora de juntas con discos diamantados.
 Pistola para aplicación de llenante de juntas.</t>
  </si>
  <si>
    <t>Se medirá y pagará por metro lineal (ml) de cinta instalado y debidamente aceptado por la 
interventoría previa verificación de los resultados de los ensayos y del cumplimiento de las 
tolerancias para aceptación y de los requisitos mínimos de acabados.
La medida será el resultado de cálculos efectuados sobre Planos Arquitectónicos. No se medirán y 
por tanto no se pagarán elementos por metros lineales. El precio unitario al que se pagará será el 
consignado en el contrato. El costo incluye: 
 Materiales descritos en el numeral H.
 Equipos y herramientas descritos en el numeral I.
 Desperdicios descritos en el numeral J.
 Mano de obra descrita en el numeral K.
 Transporte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</si>
  <si>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</si>
  <si>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https://www.podotactil.com/productos/</t>
  </si>
  <si>
    <t>https://architectural.hunterdouglas.com.co/linea/cubiertas</t>
  </si>
  <si>
    <t>https://www.metecnocolombia.com/glamet_dry.php</t>
  </si>
  <si>
    <t>Ejecución de Cubierta Stell Standing Seam, Línea cubierta SSS – sin traslapo, Calibre 28, grafada a 180°,
con altura de flange 2”, color azul exterior y color blanco interior, para Aula Múltiple; y de acuerdo a las
características indicadas de los Planos Estructurales y los Planos Arquitectónicos. El acabado inferior debe
ser de color blanco como se indica, igual que la estructura de soporte de la cubierta, la cual quedará a la
vista.
CARACTERÍSTICAS DE LA LÁMINA:
_x0001_ El doble rigidizador confiere a la cubierta mayor rigidez en el valle lo cual facilita el proceso de
instalación y garantiza un mejor acabado final de la cubierta.
_x0001_ La geometría de la cubierta Standing Seam está diseñada para ser grafada o sellada completamente
y así garantizar una perfecta impermeabilidad de la cubierta.
_x0001_ Se deben cumplir todas las recomendaciones del proveedor para el transporte, almacenamiento e
instalación de las laminas Stell Standing Seam</t>
  </si>
  <si>
    <t>Consultar Planos Arquitectónicos.
_x0001_ Consultar Planos Estructurales.
_x0001_ Definir y localizar en los Planos Constructivos los niveles de acabados.
_x0001_ Consulta NSR 10.</t>
  </si>
  <si>
    <t>Conformar retícula soporte de la cubierta con perfilería MM (encajonada) de Colmena.
_x0001_ Aplicar el acabado en pintura de color blanco de la estructura metálica.
_x0001_ Colocar primera bandeja y fijarla a la estructura metálica.
_x0001_ Colocar la segunda bandeja y grafarla con la primera a 90°y luego a 180°y fijarla a la estructura
metálica.
_x0001_ Realizar la anterior operación hasta cubrir la totalidad de la cubierta, de acuerdo a las figuras que se muestran a continuación</t>
  </si>
  <si>
    <t>Ensayos para concreto (NSR 98).
_x0001_ Ensayo de impermeabilidad de la cubierta.
_x0001_ Ensayo de rigidez de la cubierta.</t>
  </si>
  <si>
    <t>Cubierta Stell Standing Seam Instalada, grafada o sellada completamente y garantía de una perfecta
impermeabilidad de la cubierta.
_x0001_ Perfecto acabado inferior a la vista, color blanco.
_x0001_ Uniformidad en el color de acabado, color azul exterior y color blanco interior.</t>
  </si>
  <si>
    <t>Bandeja en lámina Stell Standing Seam, calibre 28, de flange 2”, color azul exterior y color blanco
interior.
_x0001_ Clip oculto de fijación, incluye accesorios para anclar al perfil</t>
  </si>
  <si>
    <t>Herramientas menores
_x0001_ Andamio tubular 1.5x1.5
_x0001_ Pluma montacargas 250kg</t>
  </si>
  <si>
    <t xml:space="preserve">Inlcuido </t>
  </si>
  <si>
    <t>Catalogo del proveedor.
_x0001_ Norma ASTM-A653.
_x0001_ Normas ISO.
_x0001_ Norma AISI – 2007</t>
  </si>
  <si>
    <t>La unidad de medida para el pago de de Cubierta Stell Standing Seam, será el metro cuadrado (M2) real
medido en conjunto con la teniendo en cuenta las dimensiones reales del área a intervenir. El precio de este
ítem incluye la mano de obra, herramienta y equipo adecuado para la instalación de la cubierta y todos los
costos directos e indirectos del Contratista necesarios para la realización de esta actividad. El Contratista
deberá incluir en su precio unitario los costos que implican las medidas de seguridad adecuadas.
La medida será el resultado de cálculos realizados sobre los Planos Estructurales. El valor será el
precio unitario estipulado dentro del contrato y su costo incluye:
_x0001_ Materiales descritos en el numeral 10.
_x0001_ Equipos descritos en el numeral 11.
_x0001_ Mano de Obra.
_x0001_ Transporte dentro y fuera de la obra</t>
  </si>
  <si>
    <t>8,3,4</t>
  </si>
  <si>
    <t>SUNGLAZE® - SISTEMA ARQUITECTÓNICO DE POLICARBONATO SÓLIDO | Palram Spain</t>
  </si>
  <si>
    <t>https://danpal.com/finishing/danpalon-glazing-materials-finishing-es/#tab1</t>
  </si>
  <si>
    <t>Cubierta en policarbonato danpalon compacto color clear de 4 mm, según detalle</t>
  </si>
  <si>
    <t>Ejecución de cubierta en sistema policarbonato danpalon compact, color clear de 4 mm.
Ejecución de cubiertas no transitables traslucidas del proyecto ejecutado en el sistema de policarbonato, de acuerdo a lo señalado en los Planos Constructivos y en los Cuadros de Acabados</t>
  </si>
  <si>
    <t> Consultar Planos Arquitectónicos.
 Definir y localizar en los Planos Constructivos los niveles de acabados.
 Revisar que se haya ejecutado la totalidad de pendientados, medias cañas contra muros
inmediatos al área de cubierta, y rematado bordes contra sifones, gárgolas ó rejillas, evitando filos que perjudiquen el material.</t>
  </si>
  <si>
    <t>Iniciar instalación rematando hasta alturas señaladas en cortes de fachada las correas
de soporte de los paneles de policarbonato revisada y aprobada por interventoria.
 Instalación de paneles de policarbonato sobre la estructura previamente instalada
teniendo r las pendientes mínimas establecidas de instalación.
 Sellar juntas y o dilataciones entre estructura metálicas con la estructura con sika flex o
similar para evitar filtraciones.</t>
  </si>
  <si>
    <t>Normas NTC y ASTM</t>
  </si>
  <si>
    <t> Estructura metálica.
 Paneles de policarbonato alveolar multicell con sello seco color ICE.
 Demás que se requieran para la correcta ejecución del Ítem</t>
  </si>
  <si>
    <t>Necesario para instalación de estructura y paneles de policarbonato</t>
  </si>
  <si>
    <t>Catalogo del proveedor.
_x0001_ Norma ASTM-A653.
_x0001_ Normas ISO.
_x0001_ Norma AISI – 2008</t>
  </si>
  <si>
    <t>Se medirá y pagará por metro cuadrado (m²) de cubierta, debidamente instalado y aceptado por la
interventoría previo cumplimiento de las especificaciones y de los requisitos mínimos de acabados.
La medida será el resultado de cálculos efectuados sobre los Planos Arquitectónicos. No se medirá y
por tanto no se pagará ningún tipo de elemento por metro lineal. El precio unitario al que se pagará
será el consignado en el contrato. El costo incluye:
 Materiales descritos en el numeral F.
 Equipos y herramientas descritos en el numeral G.
 Desperdicios descritos en el numeral H.
 Mano de obra descrita en el numeral I.
 Transporte dentro y fuera de la obra</t>
  </si>
  <si>
    <t>MILITAR</t>
  </si>
  <si>
    <t>https://alumina.com/productos/fachada-stick-serie-45/#</t>
  </si>
  <si>
    <t>https://etex.com.co/product/placa-de-yeso-gyplac-extradura-plus/</t>
  </si>
  <si>
    <t>Se refiere esta actividad al Suministro, transporte e instalación de cielos falsos en placa de tabla yeso ½” tipo Dry Wall, Gyplac o equivalente, masillado y pintado color blanco. Incluye: perfilería galvanizada para soporte, chazos, cintas de unión o ensamble entre elementos, cortes y filetes. El acabado inferior será color blanco y debe ser aprobado por la Interventoría.
Comprende el suministro e instalación de los cielo rasos, contra muros y columnas en Dry Wall, estos serán ejecutados en los ambientes señalados con las dimensiones y detalles mostrados en los planos, de conformidad con las instrucciones de la y acogiéndose en los casos que se indique, a las recomendaciones del fabricante y a las especificaciones aquí consignadas.</t>
  </si>
  <si>
    <t>Consultar Planos Arquitectónicos.
_x0001_ Consultar Planos Estructurales.
_x0001_ Definir y localizar en los Planos Constructivos los niveles de acabados.
Únicamente se debe comenzar a instalar las laminas Dry Wall cuando todo el trabajo húmedo, tal como el concreto, mortero, yeso, estuco etc., se haya terminado y secado por completo.
Se debe comenzar a instalar las láminas Dry Wall cuando el edificio se haya cerrado a las condiciones climáticas externas y se proporcione una ventilación mecánica adecuada para mantener los límites de las condiciones de 16 a 30 grados centígrados y máximo 70% de humedad relativa.
Las laminas Dry Wall deberán entregarse en el sitio de obra en paquetes cerrados para almacenarse en el ambiente final indicado en el punto anterior. Los paquetes deberán abrirse en el momento de la instalación del sistema y permitir que el material se estabilice en esas condiciones antes de la Instalación.</t>
  </si>
  <si>
    <t>Su ejecución será de acuerdo con los diseños secciones, longitudes y espesores mostrados en los planos o con las
instrucciones del interventor. Incluye cinta masilla lijado y pintura final vinilo tipo 1, 2 manos.
La instalación del cielo raso en láminas Dry Wall lo debe efectuar personal calificado, este personal debe tener todas las
herramientas y equipos mínimos necesarios para instalar adecuadamente los panos de Dry Wall                                                                                                                  Este cielo raso falso debe prever la instalación de las tuberías para las instalaciones eléctricas hidrosanitarias y de aire acondicionado según como se indica en los planos de dichas instalaciones.
_x0001_ El contratista deberá montar toda la perfilería metálica de acuerdo y en estricta conformidad con las
especificaciones del fabricante.
_x0001_ Colocar los paños de Dry Wall cuidadosamente y nivelar.
_x0001_ Realizar fijación del pano a la estructura metálica.
_x0001_ Realizar la operación anterior hasta cubrir la totalidad del área a intervenir.
_x0001_ Colocar las cintas en las uniones.
_x0001_ Aplicar la masilla multiusos.
_x0001_ Realizar resanes.
_x0001_ Aplicar Viniltex de Pintuco o equivalente color blanco, a dos (2) manos.
_x0001_ Verificar niveles, alineamientos y plomos para aceptación</t>
  </si>
  <si>
    <t>Verificar niveles, alineamientos y plomos para aceptación</t>
  </si>
  <si>
    <t>Cielos falsos en placa de tabla yeso ½” tipo Dry Wall, Gyplac o equivalente, masillado y pintado color
blanco.
_x0001_ Terminado del cielo falso totalmente de color blanco, sin manchas, ni humedades, ni resaltos en las
uniones de los panos.
_x0001_ Remates contramuros, vigas y columnas perfectos, sin aberturas y sin resaltos</t>
  </si>
  <si>
    <t>Panel de Dry Wall ½”.
_x0001_ Estructura metálica, en perfiles de aluminio.
_x0001_ Tornillería, Cinta y Masilla Multiusos.
_x0001_ Viniltex de Pintuco – Tipo 1 o equivalente, color blanco</t>
  </si>
  <si>
    <t>Andamios tubulares 1.5x1.5m.
_x0001_ Herramientas menores de albañilería</t>
  </si>
  <si>
    <t xml:space="preserve"> Normas NTC y ASTM. Catálogo y referencias del fabricante</t>
  </si>
  <si>
    <t>La unidad de medida para el pago de de cielos falsos en placa de tabla yeso ½”, será el metro cuadrado (M2)
real medido en conjunto con la teniendo en cuenta las dimensiones reales de las áreas a intervenir. El precio
de este ítem incluye la mano de obra, herramienta y equipo adecuado para la conformación de la estructura
metálica y la instalación de los paños de Dry Wall y todos los costos directos e indirectos del Contratista
necesarios para la realización de esta actividad. El Contratista deberá incluir en su precio unitario los costos que
implican las medidas de seguridad adecuadas.
La medida será el resultado de cálculos realizados sobre los Planos Estructurales. El valor será el
precio unitario estipulado dentro del contrato y su costo incluye:
_x0001_ Materiales descritos 
_x0001_ Equipos descritos 
_x0001_ Mano de Obra.
_x0001_ Transporte dentro y fuera de la obra</t>
  </si>
  <si>
    <t>9.2.2</t>
  </si>
  <si>
    <t xml:space="preserve">https://etex.com.co/product/placa-de-yeso-gyplac-estandar/ </t>
  </si>
  <si>
    <t>Se refiere esta actividad al Suministro, transporte e instalación de cielos falsos en placa de tabla yeso ½” tipo Dry Wall, Gyplac o equivalente, masillado y pintado color blanco. Incluye: perfilería de aluminio para soporte, chazos, cintas de unión o ensamble entre elementos, cortes y filetes. El acabado inferior será color blanco y debe ser aprobado por la Interventoría.
Comprende el suministro e instalación de los cielo rasos, contra muros y columnas en Dry Wall, estos serán ejecutados en los ambientes señalados con las dimensiones y detalles mostrados en los planos, de conformidad con las instrucciones de la y acogiéndose en los casos que se indique, a las recomendaciones del fabricante y a las especificaciones aquí consignadas.</t>
  </si>
  <si>
    <t>9.2.1</t>
  </si>
  <si>
    <t>Eterboard, Placas de Fibrocemento, Sistema Constructivo en Seco ( tipo Drywall )</t>
  </si>
  <si>
    <r>
      <t xml:space="preserve">Se refiere esta actividad al Suministro, transporte e instalación de </t>
    </r>
    <r>
      <rPr>
        <sz val="8"/>
        <rFont val="Calibri"/>
        <family val="2"/>
        <scheme val="minor"/>
      </rPr>
      <t>fibrocemento machiembriado  tipo Plycem</t>
    </r>
    <r>
      <rPr>
        <sz val="8"/>
        <color rgb="FFFF0000"/>
        <rFont val="Calibri"/>
        <family val="2"/>
        <scheme val="minor"/>
      </rPr>
      <t>,  o equivalente, masillado y pintado color blanco. Incluye: perfilería galvanizada para soporte, chazos, cintas de unión o ensamble entre elementos, cortes y filetes. El acabado inferior será color blanco y debe ser aprobado por la Interventoría.
Comprende el suministro e instalación de los cielo rasos, contra muros y columnas en Dry Wall, estos serán ejecutados en los ambientes señalados con las dimensiones y detalles mostrados en los planos, de conformidad con las instrucciones de la y acogiéndose en los casos que se indique, a las recomendaciones del fabricante y a las especificaciones aquí consignadas.</t>
    </r>
  </si>
  <si>
    <r>
      <rPr>
        <sz val="8"/>
        <color rgb="FFFF0000"/>
        <rFont val="Calibri"/>
        <family val="2"/>
        <scheme val="minor"/>
      </rPr>
      <t>Suministro, transporte e instalación de canal de H=100cm, en lamina galvanizada Calb. 26</t>
    </r>
    <r>
      <rPr>
        <sz val="8"/>
        <color theme="1"/>
        <rFont val="Calibri"/>
        <family val="2"/>
        <scheme val="minor"/>
      </rPr>
      <t>, incluye
aplicación de anticorrosivo, wash primer, esmalte de pintuco + anclajes + sello con silicona, para recolección de agua cubierta STELL SATANDING SEAM., de acuerdo a lo señalado en los Planos Constructivos y en los Planos de Detalle. Incluye acabado de pintura con anticorrosivo Pintuco, Wash-Primer ref. 110070 de PINTUCO o equivalente y acabado en pintura esmalte sintético base aceite Pintulux o equivalente de color equivalente al color del concreto, y debe ser aprobado por el Interventor</t>
    </r>
  </si>
  <si>
    <t>_x0001_ Consultar Planos Arquitectónicos.
_x0001_ Consultar Planos Estructurales.
_x0001_ Consultar NSR 10.
_x0001_ Verificar niveles y pendientes de cubierta.
_x0001_ Determinar ensambles de los elementos en lámina con las instalaciones sanitarias.
_x0001_ Verificar desarrollo, despieces y modulaciones de lámina para control de desperdicios.
_x0001_ Garantizar protecciones eficaces.
_x0001_ Determinar sistemas de anclaje a los elementos estructurales del proyecto</t>
  </si>
  <si>
    <t>_x0001_Elaborar canales en lámina galvanizada según especificación en planos de detalle. para proteger cubiertas y muros contra las filtraciones de aguas lluvias.
_x0001_ Fijar elementos con herrajes y tornillería diseñada para el sistema.
_x0001_ Realizar soldaduras y agrafes en los sitios previamente definidos.
_x0001_ Dar acabado con pintura con anticorrosivo Pintuco, Wash-Primer ref. 110070 de PINTUCO o equivalente y acabado en pintura esmalte sintético base aceite Pintulux.
_x0001_ Verificar niveles y pendientes finales para aceptación</t>
  </si>
  <si>
    <t>Ensayo de infiltración e impermeabilización</t>
  </si>
  <si>
    <t>Canal de 1.0m de ancho en lámina galvanizada calibre 26, instalado, pintado e impermeabilizado.
_x0001_ Aplicación de Silicona en la parte inferior de la lámina galvanizada (canal).
_x0001_ Uniformidad en la altura y alares de los canales.
_x0001_ Acabado liso, libre de ondulaciones, ralladuras y/o rasgaduras</t>
  </si>
  <si>
    <r>
      <t xml:space="preserve">Canal en lamina galvanizada de </t>
    </r>
    <r>
      <rPr>
        <sz val="8"/>
        <color rgb="FFFF0000"/>
        <rFont val="Calibri"/>
        <family val="2"/>
        <scheme val="minor"/>
      </rPr>
      <t>h=100cm lamina galvanizada Calb. 26.</t>
    </r>
    <r>
      <rPr>
        <sz val="8"/>
        <color theme="1"/>
        <rFont val="Calibri"/>
        <family val="2"/>
        <scheme val="minor"/>
      </rPr>
      <t xml:space="preserve">
_x0001_ Anticorrosivo + esmalte de Pintuco o equivalente.
_x0001_ Wash primer ref. 110070 de Pintuco o equivalente.
_x0001_ Soldadura de estaño.
_x0001_ Accesorios de instalación.
_x0001_ Silicona</t>
    </r>
  </si>
  <si>
    <t>Herramientas y equipo menor de albañilería</t>
  </si>
  <si>
    <t>Se medirá y pagará por metro lineal (ML) de canal en lámina debidamente instaladas y
aceptadas por la previo cumplimiento de las especificaciones y de los requisitos mínimos de acabados.
La medida será el resultado de cálculos efectuados sobre los Planos Arquitectónicos. El precio unitario al
que se pagará será el consignado en el contrato. El costo incluye:
_x0001_ Materiales descritos en el numeral 10.
_x0001_ Equipos descritos en el numeral 11.
_x0001_ Mano de Obra.
_x0001_ Transporte dentro y fuera de la obra</t>
  </si>
  <si>
    <t>9.3.5</t>
  </si>
  <si>
    <r>
      <t xml:space="preserve">Ejecución de flanche en </t>
    </r>
    <r>
      <rPr>
        <sz val="8"/>
        <color rgb="FFFF0000"/>
        <rFont val="Calibri"/>
        <family val="2"/>
        <scheme val="minor"/>
      </rPr>
      <t>C de h=50cm</t>
    </r>
    <r>
      <rPr>
        <sz val="8"/>
        <color theme="1"/>
        <rFont val="Calibri"/>
        <family val="2"/>
        <scheme val="minor"/>
      </rPr>
      <t xml:space="preserve">, en lamina galvanizada </t>
    </r>
    <r>
      <rPr>
        <sz val="8"/>
        <color rgb="FFFF0000"/>
        <rFont val="Calibri"/>
        <family val="2"/>
        <scheme val="minor"/>
      </rPr>
      <t>calb. 26</t>
    </r>
    <r>
      <rPr>
        <sz val="8"/>
        <color theme="1"/>
        <rFont val="Calibri"/>
        <family val="2"/>
        <scheme val="minor"/>
      </rPr>
      <t>, con la forma y dimensiones
especificadas para tapar los bordes de la cubierta del Aula Múltiple, cubierta Stell Standing Seam , de acuerdo a lo señalado en los Planos Constructivos y en los Planos de Detalle. Incluye acabado de pintura con anticorrosivo Pintuco, Wash-Primer ref. 110070 de PINTUCO o equivalente y acabado en pintura esmalte sintético base aceite Pintulux o equivalente de color equivalente al color del concreto, y debe ser aprobado por el Interventor.</t>
    </r>
  </si>
  <si>
    <t>_x0001_Consultar Planos Arquitectónicos.
_x0001_ Consultar Planos Estructurales.
_x0001_ Consultar NSR 10.
_x0001_ Verificar niveles y pendientes de cubierta.
_x0001_ Determinar ensambles de los elementos en lámina con las instalaciones sanitarias.
_x0001_ Verificar desarrollo, despieces y modulaciones de lámina para control de desperdicios.
_x0001_ Garantizar protecciones eficaces.
_x0001_ Determinar sistemas de anclaje a los elementos estructurales del proyecto.</t>
  </si>
  <si>
    <t>Elaborar flanches en lámina galvanizada según especificación en planos de detalle. para proteger cubiertas y muros contra las filtraciones de aguas lluvias.
_x0001_ Fijar elementos con herrajes y tornillería diseñada para el sistema.
_x0001_ Realizar soldaduras y agrafes en los sitios previamente definidos.
_x0001_ Dar acabado con pintura con anticorrosivo Pintuco, Wash-Primer ref. 110070 de PINTUCO o
equivalente y acabado en pintura esmalte sintético base aceite Pintulux.
_x0001_ Verificar niveles y pendientes finales para aceptación</t>
  </si>
  <si>
    <t>Flanches en C de h=50cm, en lamina galvanizada calb. 26, instalado, pintado e impermeabilizado.
_x0001_ Aplicación de Silicona en la parte inferior de la lámina galvanizada (flanche).
_x0001_ Uniformidad en la altura y alares del flanche.
_x0001_ Acabado liso, libre de ondulaciones, ralladuras y/o rasgaduras</t>
  </si>
  <si>
    <t>Flanche en C, de h=50cm lamina galvanizada Calb. 26.
_x0001_ Anticorrosivo + esmalte de Pintuco o equivalente.
_x0001_ Wash primer ref. 110070 de Pintuco o equivalente.
_x0001_ Soldadura de estaño.
_x0001_ Accesorios de instalación.
_x0001_ Silicona.</t>
  </si>
  <si>
    <t>Se medirá y pagará por metro lineal (ML) de flanche en lámina debidamente instalados
aceptado por la previo cumplimiento de las especificaciones y de los requisitos mínimos de acabados.
La medida será el resultado de cálculos efectuados sobre los Planos Arquitectónicos. El precio unitario al
que se pagará será el consignado en el contrato. El costo incluye:
_x0001_ Materiales descritos en el numeral 10.
_x0001_ Equipos descritos en el numeral 11.
_x0001_ Mano de Obra.
_x0001_ Transporte dentro y fuera de la obra.</t>
  </si>
  <si>
    <t>9.3.4</t>
  </si>
  <si>
    <t>http://texsa.co/index.php?page=shop.product_details&amp;flypage=flypage_images.tpl&amp;product_id=110&amp;category_id=50&amp;option=com_virtuemart&amp;Itemid=43</t>
  </si>
  <si>
    <t>Microsoft Word - SikamantoÂ® Aluminio Autoadhesivo 3 mm.docx</t>
  </si>
  <si>
    <r>
      <t xml:space="preserve">Ejecución de impermeabilizaciones con </t>
    </r>
    <r>
      <rPr>
        <sz val="8"/>
        <color rgb="FFFF0000"/>
        <rFont val="Calibri"/>
        <family val="2"/>
        <scheme val="minor"/>
      </rPr>
      <t>Manto Edil 3.2mm para las cubiertas del proyecto</t>
    </r>
    <r>
      <rPr>
        <sz val="8"/>
        <color theme="1"/>
        <rFont val="Calibri"/>
        <family val="2"/>
        <scheme val="minor"/>
      </rPr>
      <t xml:space="preserve">
ejecutadas en concreto reforzado, de acuerdo a lo señalado en los Planos Constructivos y en los
Cuadros de Acabados, o equivalente. </t>
    </r>
    <r>
      <rPr>
        <sz val="8"/>
        <color rgb="FFFF0000"/>
        <rFont val="Calibri"/>
        <family val="2"/>
        <scheme val="minor"/>
      </rPr>
      <t>El Manto Edil 3.2mm es una tela con base en fibras de
Asfalto</t>
    </r>
    <r>
      <rPr>
        <sz val="8"/>
        <color theme="1"/>
        <rFont val="Calibri"/>
        <family val="2"/>
        <scheme val="minor"/>
      </rPr>
      <t>, para la impermeabilización de cubiertas y terrazas aplicado en caliente, aplicando
inicialmente una capa de Emulsión asfáltica para realizar nivelación de la superficie a impermeabilizar,
llenar orificios y emparejar, y finalmente como imprimante para la colocación del manto; Se coloca el
manto con ayuda del equipo Gas + Soplete, realizando el calentamiento, tanto de la imprimación
como del manto para que haya una adherencia entre los productos mencionados, realizando presión
al Manto con ayuda de espátula o la herramienta adecuada y una vez se haya determinado la
completa adherencia del Manto Edil realizar el acabado final como capa protectora, con pintura
reflectiva de aluminio con base asfáltica de baja viscosidad para proteger las impermeabilizaciones y
cubiertas (ALUMOL).</t>
    </r>
  </si>
  <si>
    <t>Consultar Planos Arquitectónicos.
_x0001_ Definir y localizar en los Planos Constructivos los niveles de acabados.
_x0001_ Verificar niveles de afinado y pendientado de cubiertas.
_x0001_ Revisar que se haya ejecutado la totalidad de pendientados, medias cañas contra muros
inmediatos al área a impermeabilizar, y rematado bordes contra sifones, gárgolas ó rejillas,
evitando filos que perjudiquen el material.</t>
  </si>
  <si>
    <t>Retirar residuos de obra sobre la superficie a impermeabilizar, dejándola limpia.
_x0001_ Aplicar una primera capa Emulsión Asfáltica como imprimante, aplicar con rodillo, escoba o brocha, garantizando que penetre bien en todas las fisuras o grietas.
_x0001_ Una vez haya secado la imprimación aplicar El manto Edil 3.2mm con ayuda del equipo Gas + Soplete, verificando que existe realmente la adherencia del manto a la superficie.
_x0001_ Cuando la capa haya secado, realizar la limpieza de la superficie con ayuda de escoba.
_x0001_ Ejecutar ruanas y detalles en juntas y desagües.
_x0001_ Repartir el material de impermeabilización de acuerdo a traslapos indicados por el fabricante.
_x0001_ Rematar el manto al nivel superior de la cañuela contra la regata planteada en planos, ó contra el filo
de muro acabado.
_x0001_ Verificar niveles de acabado para aceptación. Consultar Planos Arquitectónicos.
_x0001_ Realizar el acabado final como capa protectora, con pintura reflectiva de aluminio con base asfáltica
de baja viscosidad para proteger las impermeabilizaciones y cubiertas (ALUMOL)</t>
  </si>
  <si>
    <t>Espesor del Manto Edil a utilizar para la Impermeabilización.
_x0001_ Acabado liso, libre de ondulaciones, ralladuras y/o rasgaduras.
_x0001_ Verificación del acabado final con ALUMOL.</t>
  </si>
  <si>
    <r>
      <t xml:space="preserve">Impermeabilización de la placa con </t>
    </r>
    <r>
      <rPr>
        <sz val="8"/>
        <color rgb="FFFF0000"/>
        <rFont val="Calibri"/>
        <family val="2"/>
        <scheme val="minor"/>
      </rPr>
      <t>Manto edil 3.2mm y acabado con ALUMOL.
_x0001_ Acabado liso, libre de ondulaciones, ralladuras y/o rasgaduras</t>
    </r>
  </si>
  <si>
    <t>Manto Edil 3.2mm.
_x0001_ Emulsión Asfáltica Sika o equivalente.
_x0001_ Alumol.</t>
  </si>
  <si>
    <t>Herramientas menores.
_x0001_ Equipo Gas + Soplete.</t>
  </si>
  <si>
    <t>Se medirá y pagará por metro cuadrado (M2) de impermeabilización con Manto Edil 3.2mm con acabado
con ALUMOL, debidamente instalado y aceptado por la previo cumplimiento de las especificaciones y de
los requisitos mínimos de acabados.
La medida será el resultado de cálculos efectuados sobre los Planos Arquitectónicos. No se medirá y por
tanto no se pagará ningún tipo de elemento por metro lineal. El precio unitario al que se pagará será el
consignado en el contrato. El costo incluye:
_x0001_ Materiales descritos en el numeral 10.
_x0001_ Equipos descritos en el numeral 11.
_x0001_ Mano de Obra.
_x0001_ Transporte dentro y fuera de la obra</t>
  </si>
  <si>
    <t>9.3.1</t>
  </si>
  <si>
    <t>https://www.glazingvision.es/products/sliding-roof-rooflight/</t>
  </si>
  <si>
    <t>FACHADAS Y ACABADOS ARQUITECTÓNICOS.</t>
  </si>
  <si>
    <t>https://alumina.com/productos/fachada-stick-serie-45/</t>
  </si>
  <si>
    <r>
      <t xml:space="preserve">Suministro e Instalción de Fachada flotante de aluminio realizado mediante el sistema Fachada Estructural, de </t>
    </r>
    <r>
      <rPr>
        <sz val="8"/>
        <color rgb="FFFF0000"/>
        <rFont val="Calibri"/>
        <family val="2"/>
        <scheme val="minor"/>
      </rPr>
      <t>"fachada Stick Serie 45 Alumina"</t>
    </r>
    <r>
      <rPr>
        <sz val="8"/>
        <color theme="1"/>
        <rFont val="Calibri"/>
        <family val="2"/>
        <scheme val="minor"/>
      </rPr>
      <t xml:space="preserve">, con estructura portante calculada para una sobrecarga máxima debida a la acción del viento de </t>
    </r>
    <r>
      <rPr>
        <sz val="8"/>
        <color rgb="FFFF0000"/>
        <rFont val="Calibri"/>
        <family val="2"/>
        <scheme val="minor"/>
      </rPr>
      <t>60 kg/m²</t>
    </r>
    <r>
      <rPr>
        <sz val="8"/>
        <color theme="1"/>
        <rFont val="Calibri"/>
        <family val="2"/>
        <scheme val="minor"/>
      </rPr>
      <t xml:space="preserve">, compuesta por una retícula con una separación entre montantes de </t>
    </r>
    <r>
      <rPr>
        <sz val="8"/>
        <color rgb="FFFF0000"/>
        <rFont val="Calibri"/>
        <family val="2"/>
        <scheme val="minor"/>
      </rPr>
      <t xml:space="preserve">1,22 a 2,44 cm y una distancia entre ejes de la placa o puntos de anclaje de 90 a 300 cm aproximadamente </t>
    </r>
    <r>
      <rPr>
        <sz val="8"/>
        <color theme="1"/>
        <rFont val="Calibri"/>
        <family val="2"/>
        <scheme val="minor"/>
      </rPr>
      <t xml:space="preserve">; cerramiento compuesto de un 40% de superficie opaca (antepechos, cantos de placa y falsos techos) y un 60% de superficie transparente fija realizada con </t>
    </r>
    <r>
      <rPr>
        <sz val="8"/>
        <color rgb="FFFF0000"/>
        <rFont val="Calibri"/>
        <family val="2"/>
        <scheme val="minor"/>
      </rPr>
      <t>vidrio templado</t>
    </r>
    <r>
      <rPr>
        <sz val="8"/>
        <color theme="1"/>
        <rFont val="Calibri"/>
        <family val="2"/>
        <scheme val="minor"/>
      </rPr>
      <t xml:space="preserve"> y laminado  doble acristalamiento</t>
    </r>
    <r>
      <rPr>
        <sz val="8"/>
        <color rgb="FFFF0000"/>
        <rFont val="Calibri"/>
        <family val="2"/>
        <scheme val="minor"/>
      </rPr>
      <t xml:space="preserve"> Isolar Solarlux "VITRO CRISTALGLASS", Isolar Solarlux Neutro 62 Temprado 6/6/6.</t>
    </r>
  </si>
  <si>
    <r>
      <t xml:space="preserve">Suministro y montaje de cerramiento de fachada flotante de aluminio realizado mediante el sistema Fachada Estructural, de  </t>
    </r>
    <r>
      <rPr>
        <sz val="8"/>
        <color rgb="FFFF0000"/>
        <rFont val="Calibri"/>
        <family val="2"/>
        <scheme val="minor"/>
      </rPr>
      <t>"fachada Stick Serie 45 Alumina"</t>
    </r>
    <r>
      <rPr>
        <sz val="8"/>
        <color theme="1"/>
        <rFont val="Calibri"/>
        <family val="2"/>
        <scheme val="minor"/>
      </rPr>
      <t xml:space="preserve">, con estructura portante calculada para una sobrecarga máxima debida a la acción del viento de </t>
    </r>
    <r>
      <rPr>
        <sz val="8"/>
        <color rgb="FFFF0000"/>
        <rFont val="Calibri"/>
        <family val="2"/>
        <scheme val="minor"/>
      </rPr>
      <t>60 kg/m²</t>
    </r>
    <r>
      <rPr>
        <sz val="8"/>
        <color theme="1"/>
        <rFont val="Calibri"/>
        <family val="2"/>
        <scheme val="minor"/>
      </rPr>
      <t xml:space="preserve">, compuesta por una retícula con una separación entre montantes  </t>
    </r>
    <r>
      <rPr>
        <sz val="8"/>
        <color rgb="FFFF0000"/>
        <rFont val="Calibri"/>
        <family val="2"/>
        <scheme val="minor"/>
      </rPr>
      <t>de 1,22 a 2,44 cm y una distancia entre ejes de la placa o puntos de anclaje de 90 a 300 cm aproximadamente</t>
    </r>
    <r>
      <rPr>
        <sz val="8"/>
        <color theme="1"/>
        <rFont val="Calibri"/>
        <family val="2"/>
        <scheme val="minor"/>
      </rPr>
      <t xml:space="preserve">, </t>
    </r>
    <r>
      <rPr>
        <sz val="8"/>
        <color rgb="FFFF0000"/>
        <rFont val="Calibri"/>
        <family val="2"/>
        <scheme val="minor"/>
      </rPr>
      <t>comprendiendo 3 divisiones entre plantas.</t>
    </r>
    <r>
      <rPr>
        <sz val="8"/>
        <color theme="1"/>
        <rFont val="Calibri"/>
        <family val="2"/>
        <scheme val="minor"/>
      </rPr>
      <t xml:space="preserve"> Montantes de sección </t>
    </r>
    <r>
      <rPr>
        <sz val="8"/>
        <color rgb="FFFF0000"/>
        <rFont val="Calibri"/>
        <family val="2"/>
        <scheme val="minor"/>
      </rPr>
      <t>225x52 mm</t>
    </r>
    <r>
      <rPr>
        <sz val="8"/>
        <color theme="1"/>
        <rFont val="Calibri"/>
        <family val="2"/>
        <scheme val="minor"/>
      </rPr>
      <t xml:space="preserve">, anodizado color natural; </t>
    </r>
    <r>
      <rPr>
        <sz val="8"/>
        <color rgb="FFFF0000"/>
        <rFont val="Calibri"/>
        <family val="2"/>
        <scheme val="minor"/>
      </rPr>
      <t>travesaños de 40x52 mm (Iy=16,36 cm4</t>
    </r>
    <r>
      <rPr>
        <sz val="8"/>
        <color theme="1"/>
        <rFont val="Calibri"/>
        <family val="2"/>
        <scheme val="minor"/>
      </rPr>
      <t xml:space="preserve">), anodizado color natural; perfil bastidor con rotura de puente térmico, anodizado color natural; con cerramiento compuesto de: un 40% de superficie opaca con acristalamiento exterior, (antepechos, cantos de placa y falsos techos), formada por panel de chapa de aluminio, </t>
    </r>
    <r>
      <rPr>
        <sz val="8"/>
        <color rgb="FFFF0000"/>
        <rFont val="Calibri"/>
        <family val="2"/>
        <scheme val="minor"/>
      </rPr>
      <t>de 9 mm de espesor total</t>
    </r>
    <r>
      <rPr>
        <sz val="8"/>
        <color theme="1"/>
        <rFont val="Calibri"/>
        <family val="2"/>
        <scheme val="minor"/>
      </rPr>
      <t xml:space="preserve">, </t>
    </r>
    <r>
      <rPr>
        <sz val="8"/>
        <color rgb="FFFF0000"/>
        <rFont val="Calibri"/>
        <family val="2"/>
        <scheme val="minor"/>
      </rPr>
      <t>acabado lacado color blanco</t>
    </r>
    <r>
      <rPr>
        <sz val="8"/>
        <color theme="1"/>
        <rFont val="Calibri"/>
        <family val="2"/>
        <scheme val="minor"/>
      </rPr>
      <t xml:space="preserve">, </t>
    </r>
    <r>
      <rPr>
        <sz val="8"/>
        <color rgb="FFFF0000"/>
        <rFont val="Calibri"/>
        <family val="2"/>
        <scheme val="minor"/>
      </rPr>
      <t>formado por lámina de aluminio de 0,7 mm y alma aislante de poliestireno extruido (densidad 35 kg/m³) y luna templada opaca coloreada de control solar Solarlux Silver Temprado "VITRO CRISTALGLASS", de 5+5 mm de espesor con pelicula de PVB de 75 micras</t>
    </r>
    <r>
      <rPr>
        <sz val="8"/>
        <color theme="1"/>
        <rFont val="Calibri"/>
        <family val="2"/>
        <scheme val="minor"/>
      </rPr>
      <t xml:space="preserve">; un 60% de superficie transparente fija realizada con doble acristalamiento Isolar Solarlux "VITRO CRISTALGLASS", conjunto formado por vidrio exterior </t>
    </r>
    <r>
      <rPr>
        <sz val="8"/>
        <color rgb="FFFF0000"/>
        <rFont val="Calibri"/>
        <family val="2"/>
        <scheme val="minor"/>
      </rPr>
      <t>Solarlux Neutro 62 Temprado de 6 mm</t>
    </r>
    <r>
      <rPr>
        <sz val="8"/>
        <color theme="1"/>
        <rFont val="Calibri"/>
        <family val="2"/>
        <scheme val="minor"/>
      </rPr>
      <t xml:space="preserve">, cámara de aire deshidratada con perfil separador de aluminio y doble sellado perimetral con silicona </t>
    </r>
    <r>
      <rPr>
        <sz val="8"/>
        <color rgb="FFFF0000"/>
        <rFont val="Calibri"/>
        <family val="2"/>
        <scheme val="minor"/>
      </rPr>
      <t>Elastosil IG-25 "SIKA", de 6 mm, y vidrio interior Float incoloro de 6 mm de espesor</t>
    </r>
    <r>
      <rPr>
        <sz val="8"/>
        <color theme="1"/>
        <rFont val="Calibri"/>
        <family val="2"/>
        <scheme val="minor"/>
      </rPr>
      <t xml:space="preserve">. Incluso p/p de accesorios de fachadas flotantes para el sistema Fachada Estructural "fachada Stick Serie 45 Alumina"; sellado de la zona opaca con silicona neutra Elastosil 605 "SIKA"; anclajes de fijación de acero, compuestos por placa unida al placa y angular para fijación de montantes al edificio; remates de muro a obra, realizados en chapa de aluminio de 1,5 mm de espesor. </t>
    </r>
    <r>
      <rPr>
        <sz val="8"/>
        <color rgb="FFFF0000"/>
        <rFont val="Calibri"/>
        <family val="2"/>
        <scheme val="minor"/>
      </rPr>
      <t>Totalmente montado y con garantía.</t>
    </r>
  </si>
  <si>
    <t>_x0001_Consultar Modelos y Planos Arquitectónicos.
_x0001_ Definir y localizar en los Planos Constructivos los niveles constructivos y de  acabados.
_x0001_ Adelantar replanteo, verificación de plomada,  acta de fachadas,  ventanas y vanos previo a la elaboración de planos de taller 
_x0001_ Verificar niveles de afinado y pendientado de cubiertas.
_x0001_ Revisar que se haya ejecutado la totalidad de pendientados, zocalos, medias cañas,  contra muros
inmediatos al área de fachada, y rematado bordes contra sifones, gárgolas ó rejillas,
evitando filos que perjudiquen el material.</t>
  </si>
  <si>
    <r>
      <t xml:space="preserve">Preparación de las bases de fijación para recibir los sistemas de anclaje de la fachada flotante. Replanteo de los ejes primarios del entramado. Presentación y sujeción previa a la estructura del edificio de los ejes primarios del entramado. Alineación, aplomado y nivelación de los perfiles primarios. Sujeción definitiva del entramado primario. Preparación del sistema de recepción del entramado secundario. Alineación, aplomado y nivelación de los perfiles secundarios. Sujeción definitiva del entramado secundario. Colocación, montaje y ajuste del vidrio a los perfiles. Sellado final de estanqueidad,  </t>
    </r>
    <r>
      <rPr>
        <sz val="8"/>
        <color rgb="FFFF0000"/>
        <rFont val="Calibri"/>
        <family val="2"/>
        <scheme val="minor"/>
      </rPr>
      <t>y prueba de sellado con chorro de agua a presión</t>
    </r>
    <r>
      <rPr>
        <sz val="8"/>
        <color theme="1"/>
        <rFont val="Calibri"/>
        <family val="2"/>
        <scheme val="minor"/>
      </rPr>
      <t>.</t>
    </r>
  </si>
  <si>
    <r>
      <rPr>
        <sz val="8"/>
        <color rgb="FFFF0000"/>
        <rFont val="Calibri"/>
        <family val="2"/>
        <scheme val="minor"/>
      </rPr>
      <t>La placa no presentará un desnivel mayor de 25 mm ni un desplome entre sus caras de fachada superior a 10 mm
El conjunto será resistente y estable frente a las acciones, tanto exteriores como provocadas por el propio edificio. La celosia   tendrá imagen homogenea</t>
    </r>
    <r>
      <rPr>
        <sz val="8"/>
        <color theme="1"/>
        <rFont val="Calibri"/>
        <family val="2"/>
        <scheme val="minor"/>
      </rPr>
      <t>.</t>
    </r>
  </si>
  <si>
    <t>Se medirá la superficie realmente ejecutada según especificaciones de Proyecto</t>
  </si>
  <si>
    <t>http://www.colombia.generadordeprecios.info/obra_nueva/Fachadas/Fachadas_flotantes/Sistemas_de_fachada_flotante/FMY010_Sistema__CORTIZO__de_fachada_flotan.html</t>
  </si>
  <si>
    <t>http://www.colombia.generadordeprecios.info/obra_nueva/Fachadas/Fachadas_flotantes/Sistemas_de_fachada_flotante/FMY020_Sistema__STRUGAL__de_fachada_flotan.html</t>
  </si>
  <si>
    <t>http://www.colombia.generadordeprecios.info/obra_nueva/Fachadas/Fachadas_flotantes/Sistemas_de_fachada_flotante/FMY030_Sistema__TECHNAL__de_fachada_flotan.html</t>
  </si>
  <si>
    <t>Modulo de persiana en celosia de acero galvanizado y estructura metálica de soporte, de color aluminio adonizado segun muestra , con  fijaciones, anclajes, remates, y accesorios  ,  o similar equivalente,  segun su ubicación  en modelos BIM, planos y especificaciones técnicas. Incluye (montaje, suministro e instalación).</t>
  </si>
  <si>
    <r>
      <t xml:space="preserve">Celosía fija en acero galvanizado, </t>
    </r>
    <r>
      <rPr>
        <sz val="8"/>
        <color rgb="FFFF0000"/>
        <rFont val="Calibri"/>
        <family val="2"/>
        <scheme val="minor"/>
      </rPr>
      <t>acabado pintado al horno de color a elegir, de 200 a 250 mm de anchura</t>
    </r>
    <r>
      <rPr>
        <sz val="8"/>
        <color theme="1"/>
        <rFont val="Calibri"/>
        <family val="2"/>
        <scheme val="minor"/>
      </rPr>
      <t xml:space="preserve">, colocadas en posición horizontal , con  estructura de soporte compuesta por perfiles y elementos para fijación de las laminas de acero galvanizado. Incluso </t>
    </r>
    <r>
      <rPr>
        <sz val="8"/>
        <color rgb="FFFF0000"/>
        <rFont val="Calibri"/>
        <family val="2"/>
        <scheme val="minor"/>
      </rPr>
      <t>platinas de anclaje para recibido en obra de mampostería con mortero de cemento, confeccionado en obra, dosificación 1:6 y ajuste final en obra.</t>
    </r>
  </si>
  <si>
    <t xml:space="preserve">Preparación de las bases de fijación para recibir los sistemas de anclaje de la estructura de soporte de la celosia. Replanteo de los ejes primarios del entramado. Presentación y sujeción previa a la estructura del edificio de los ejes primarios del entramado. Alineación, aplomado y nivelación de los perfiles primarios. Sujeción definitiva del entramado primario. Preparación del sistema de recepción del entramado secundario. Alineación, aplomado y nivelación de los perfiles secundarios. Sujeción definitiva del entramado secundario. Colocación, montaje y ajuste de las laminas. </t>
  </si>
  <si>
    <r>
      <rPr>
        <sz val="8"/>
        <color rgb="FFFF0000"/>
        <rFont val="Calibri"/>
        <family val="2"/>
        <scheme val="minor"/>
      </rPr>
      <t>La placa no presentará un desnivel mayor de 25 mm ni un desplome entre sus caras de fachada superior a 10 mm
El conjunto será resistente y estable frente a las acciones, tanto exteriores como provocadas por el propio edificio. La fachada será estanca y tendrá buen aspecto</t>
    </r>
    <r>
      <rPr>
        <sz val="8"/>
        <color theme="1"/>
        <rFont val="Calibri"/>
        <family val="2"/>
        <scheme val="minor"/>
      </rPr>
      <t>.</t>
    </r>
  </si>
  <si>
    <t>http://www.colombia.generadordeprecios.info/rehabilitacion/L_Carpinteria__closets__cerrajeria__v/Protecciones_solares/Celosias/Celosia_de_lamas_de_acero_galvanizado.html</t>
  </si>
  <si>
    <t>https://atlantisaurorambiental.cl/productos/jardines-verticales/gro-wall-4-5/</t>
  </si>
  <si>
    <t>http://ecotelhado.com.co/ecoparedes-jardines-verticales/</t>
  </si>
  <si>
    <r>
      <t xml:space="preserve">Seleccione la pared donde instalará su Gro-Wall® y evalúe la proximidad a una llave de agua para facilitar el suministro de riego
Diseña el tamaño de tu jardín vertical según las medidas de la pared
</t>
    </r>
    <r>
      <rPr>
        <sz val="8"/>
        <color rgb="FFFF0000"/>
        <rFont val="Calibri"/>
        <family val="2"/>
        <scheme val="minor"/>
      </rPr>
      <t>Ensambla las estructuras Atlantis Gro-Wall®</t>
    </r>
    <r>
      <rPr>
        <sz val="8"/>
        <color theme="1"/>
        <rFont val="Calibri"/>
        <family val="2"/>
        <scheme val="minor"/>
      </rPr>
      <t xml:space="preserve"> y adjúntalas a la estructura, subestructura y/o pared según ubicación de diseño 
Instale el Sistema de Riego en cada módulo
Monta tus macetas con la tierra y la planta seleccionadas
Monta tus macetas con la tierra y la planta seleccionadas
Inserta las macetas en la estructura creando el diseño</t>
    </r>
  </si>
  <si>
    <t>https://atlantisaurorambiental.cl/productos/jardines-verticales/gro-wall-slim-pro-2/</t>
  </si>
  <si>
    <t>https://atlantisaurorambiental.cl/productos/jardines-verticales/gro-wall-facade/</t>
  </si>
  <si>
    <t>ft_cor_sin_portapanel_quadrobrise_25-50,-25-75,-40-60_v3.pdf (hunterdouglas.com.co)</t>
  </si>
  <si>
    <t>Productos Arquitectónicos | Hunter Douglas</t>
  </si>
  <si>
    <t>https://grupo-alumina.s3.amazonaws.com/grupo-alumina/a20/uploads/2021/04/27095743/20210423-Sistemas-arquitecto%CC%81nicos-ALUMINA.pdf</t>
  </si>
  <si>
    <t>https://alumina.com/co</t>
  </si>
  <si>
    <t>CARPINTERÍA METALICA.</t>
  </si>
  <si>
    <t>Fabricación, suministro, transporte e instalación de puerta en perfil perimetral 2"x2" calibre 20, hoja en lamina Cold Rolled cal. 18, de medidas L=0.75m - L=2.20m - marco en ángulo de 2"x2"x1/4". Para baños y depósitos Pre-escolar, incluye anticorrosivo y esmalte de Pintuco de color blanco, tres bisagras marca gato o equivalente y todo lo necesario para su correcta instalación y funcionamiento, de acuerdo con el diseño,
localización y especificaciones contenidas dentro de los Planos Arquitectónicos y de Detalle.
El constructor tiene la obligación de verificar y respetar las dimensiones plasmadas por el consultor en los planos arquitectónicos y de detalles de la carpintería metálica y es de su absoluta responsabilidad llevar los controles de medidas de los vanos tal como se especifica en los planos de puertas y ventanas.</t>
  </si>
  <si>
    <t>_x0001_ Consultar Planos Arquitectónicos.
_x0001_ Consultar norma NSR 98.
_x0001_ Verificar localización, especificación y diseño de cada elemento.</t>
  </si>
  <si>
    <t>Esta especificación contiene los requisitos que deben cumplir en cuanto a fabricación, terminación y colocación de las puertas de baños y depósitos Pre-escolar, según lo especificado en los planos e instalados en los sitios que se indique.
En los planos de detalles se indicará la forma y dimensiones de los elementos y los tipos de perfiles, ángulos, lámina, platinas y fijaciones a utilizar.
_x0001_ Conformar perimetral con perfil de cuadrado de 2”x2”.
_x0001_ Cortar y ensamblar la lamina Cold Rolled desarrollada para tal fin, en los diámetros especificados
en Planos arquitectónicos y de detalles.
_x0001_ Dimensionar las naves con altura máximas indicadas.
_x0001_ Verificar los acabados de las soldaduras.
_x0001_ Pulir los remates de las soldaduras.
_x0001_ Enmasillar y pulir.
_x0001_ Aplicar anticorrosivo hasta cubrir la totalidad de la hoja de la puerta y los perimetrales.
_x0001_ Montar los marcos en ángulo de 2”x2”x1/4” 
_x0001_ Repetir la aplicación de anticorrosivo 
Aplicar acabado en dos manos de esmalte de Pintuco o equivalente color blanco.
_x0001_ Asear y habilitar.
_x0001_ Verificar dimensiones y acabados para aceptación e instalación.
_x0001_ Verificar plomos y niveles.
_x0001_ Proteger las puertas contra la intemperie y durante el transcurso de la obra</t>
  </si>
  <si>
    <t>Verificación de dimensiones de perfiles especificada.
_x0001_ Verificación de espesores y calidades de la perfilería</t>
  </si>
  <si>
    <t>Cumplir con dimensiones máximas y tolerancias incluidas en las especificaciones, en los planos
arquitectónicos y de detalles.
_x0001_ Verificar funcionamiento óptimo de las puertas.
_x0001_ Verificar los acabados de las soldaduras.</t>
  </si>
  <si>
    <t>Perfil tubular 2"x2" calibre 20.
_x0001_ Lámina Cold Rolled calibre 18.
_x0001_ Angulo de 2"x2"x1/4".
_x0001_ Soldadura West arco E60:11.
_x0001_ Anticorrosivo + esmalte de Pintuco o equivalente</t>
  </si>
  <si>
    <t>Equipo para fabricación e instalación de estructuras metálicas.
_x0001_ Herramienta menor para albañilería.</t>
  </si>
  <si>
    <r>
      <t xml:space="preserve">Se medirá y pagará por unidad (UN) de Puerta para el acceso peatonal al interior </t>
    </r>
    <r>
      <rPr>
        <sz val="8"/>
        <color rgb="FFFF0000"/>
        <rFont val="Calibri"/>
        <family val="2"/>
        <scheme val="minor"/>
      </rPr>
      <t>de los ambientes proyectados</t>
    </r>
    <r>
      <rPr>
        <sz val="8"/>
        <color theme="1"/>
        <rFont val="Calibri"/>
        <family val="2"/>
        <scheme val="minor"/>
      </rPr>
      <t>, debidamente instalada y recibida a satisfacción por la Interventoría. La
medida se efectuará con cálculos realizados sobre los Cuadros de Ventanería y puertas contenidos en los
Planos Arquitectónicos. El valor será el precio unitario estipulado dentro del contrato e incluye:
_x0001_ Materiales descritos en el numeral 10.
_x0001_ Equipos descritos en el numeral 11.
_x0001_ Mano de Obra.
_x0001_ Transporte dentro y fuera de la obra</t>
    </r>
  </si>
  <si>
    <t>10.5.1</t>
  </si>
  <si>
    <t>https://www.socoda.com.co/divisiones-sanitarias-mixtura-/p</t>
  </si>
  <si>
    <r>
      <t>SUMINISTRO, TRANSPORTE E INSTALACIÓN DE DIVISIONES EN PANELES DE ACERO INOXIDABLE</t>
    </r>
    <r>
      <rPr>
        <sz val="8"/>
        <color rgb="FFFF0000"/>
        <rFont val="Calibri"/>
        <family val="2"/>
        <scheme val="minor"/>
      </rPr>
      <t xml:space="preserve"> TIPO SOCODA REF.: 304</t>
    </r>
    <r>
      <rPr>
        <sz val="8"/>
        <rFont val="Calibri"/>
        <family val="2"/>
        <scheme val="minor"/>
      </rPr>
      <t xml:space="preserve"> CALIBRE 20, O EQUIVALENTE, CON UNA ALTURA DE 1.80m, INCLUYE PUERTAS, PARALES, CHAPAS, BISAGRAS, EMPAQUES, PASADORES BARRAS DE 1.5" DE ACUERDO A LA
NORMA PARA BAÑOS DE PERSONAS CON DISCAPACIDAD LOCOMOTRIZ Y TODOS LOS ELEMENTOS REQUERIDOS PARA SU CORRECTA EJECUCIÓN. LAS DIVISIONES INCLUYEN EL ACABADO EN LÁMINA DE ACERO POR AMBAS CARAS.</t>
    </r>
  </si>
  <si>
    <r>
      <t xml:space="preserve">Suministro, transporte e instalación de divisiones en paneles de acero inoxidable tipo </t>
    </r>
    <r>
      <rPr>
        <sz val="8"/>
        <color rgb="FFFF0000"/>
        <rFont val="Calibri"/>
        <family val="2"/>
        <scheme val="minor"/>
      </rPr>
      <t>Socoda Ref.: 304</t>
    </r>
    <r>
      <rPr>
        <sz val="8"/>
        <color theme="1"/>
        <rFont val="Calibri"/>
        <family val="2"/>
        <scheme val="minor"/>
      </rPr>
      <t xml:space="preserve">
Calb. 20 o equivalente, Bisagras con apertura mayor a 100°, divisiones en acero inoxidable con una
altura de 1.80m, incluye puertas, párales, chapas, bisagras, empaques, pasadores barras de 1.5" de
acuerdo a la norma para baños de personas con discapacidad, incluye fijaciones y todos los elementos
requeridos para la correcta ejecución del trabajo.
Las divisiones incluyen el acabado en lámina de acero por ambas caras, puertas con doble tablero en
acero inoxidable, con marco exterior de soporte del tablero en tubería PTS de 3"x4" tipo Socoda o
equivalente según diseño. Incluye: Listón vertical en acero inoxidable para soporte del pasador,
pasador, doble bisagra en acero inoxidable para soporte de la puerta, haladera y todo lo necesario para
su correcta instalación y funcionamiento.</t>
    </r>
  </si>
  <si>
    <t>_x0001_Consultar Modelos Arquitectónicos Planos Arquitectónicos y verificar localización.
_x0001_ Remitir los componentes debidamente identificados de acuerdo a localización por batería de baños, debidamente empacados previniendo abolladuras</t>
  </si>
  <si>
    <t>_x0001_ Fabricar paneles en lamina de acero inoxidable 304 presentando caras planas, lisas, libres de ondas, crestas, ondulaciones, rugosidades o cualquier defecto visible de superficie, incluyendo perforaciones, refuerzos.
_x0001_ Ensamblar las divisiones completamente en fábrica.
_x0001_ Las pilastras, puertas y particiones serán en lámina de doble cara, con refuerzos interiores inoxidables o galvanizados tipo Honey comb, ó panel.
_x0001_ Proveer el refuerzo interno necesario para instalación de accesorios, y piezas de anclaje.
_x0001_ Instalar herrajes y accesorios.
_x0001_ Las puertas serán normalizadas de 0.57 x 1.60 m de altura en general y de 0.81x1.60 para minusválidos.
_x0001_ Espesor de las piezas 3cm
_x0001_ Estructura interna en tubería cuadrada de hierro para dar mejor resistencia 
Fijación y nivelación técnica para cada caso. Zócalo en acero inoxidable.
_x0001_ Limpiar superficies del compartimento así como los accesorios y herrajes, resanando peladuras menores y otras imperfecciones de acabado, una vez se completen otros trabajos en el área.
_x0001_ Herrajes de línea del proveedor en aleación de zinc, o acero inoxidable con acabados en cromo pulido US26 o equivalente.
_x0001_ Bisagras con apertura mayor de 100° ajustables para mantener la puerta abierta en cualquier posición y cauchos protectores de rozamiento e impacto.
_x0001_ Aldaba. Se utilizarán aldabas interiores al panel, que garanticen un libre movimiento del pestillo.
_x0001_ Combinación de gancho tope de puerta. Instalar un gancho con remate en caucho que permita su funcionamiento como tope de la puerta.
_x0001_ Tope. Se instalará un tope de caucho en la división de cada compartimento para minusválidos.
_x0001_ Se proveerán la totalidad de elementos de miscelánea necesarios para el anclaje y operación de las particiones, así como la totalidad de refuerzos interiores necesarios para la estabilidad de las mismas.
_x0001_ Verificar niveles, plomos y alineamientos para aceptación</t>
  </si>
  <si>
    <t>Verificación de la llegada en perfecto estado de las puertas, paneles y accesorios a la obra.
_x0001_ Las divisiones se instalarán con luces no mayores a 13 mm entre pilastras y paneles, y 25 mm entre paneles
y los muros existentes</t>
  </si>
  <si>
    <t>Divisiones de baños y de parales sin abolladuras, sin rayones.
_x0001_ Divisiones, puertas y párales totalmente verticales sin ningún tipo de desnivel.
_x0001_ Tonalidad de todas las divisiones y puertas uniforme</t>
  </si>
  <si>
    <t>Panel de acero inoxidable tipo Socoda o equivalente, incluye puerta, parales, chapa, bisagras,
empaques, pasador barra de 1.5".
_x0001_ Elementos requeridos para la correcta ejecución</t>
  </si>
  <si>
    <t>Equipo para fabricación e instalación de carpintería de madera y metálica.
_x0001_ Herramienta menor para albañilería.</t>
  </si>
  <si>
    <t xml:space="preserve">Manual técnico del fabricante.
_x0001_ Normas para instalación y fijación de elementos metálicos </t>
  </si>
  <si>
    <t>Se medirá y pagará por metro cuadrado (M2) de división para baños en acero inoxidable, debidamente
instaladas y recibidas a satisfacción por la Interventoría. La medida se efectuará con base en cálculos
realizados sobre Planos Arquitectónicos. El valor será el precio unitario estipulado dentro del contrato e
incluye:
_x0001_ Materiales descritos en el formato
_x0001_ Equipos descritos en el formato
_x0001_ Mano de Obra.
_x0001_ Transporte dentro y fuera de la obra</t>
  </si>
  <si>
    <t>10.9.1</t>
  </si>
  <si>
    <t>MUEBLES, ACCESORIOS, APARATOS SANITARIOS Y GRIFERÍA.</t>
  </si>
  <si>
    <t xml:space="preserve">https://www.homecenter.com.co/homecenter-co/product/440974/cocina-integral-milan-210-metros-incluye-meson-poceta-derecha-con-estufa-4-puestos-a-gas-campana/440974/?queryId=e381b5ca-4e01-413e-9406-41bed37c0b6c </t>
  </si>
  <si>
    <t>https://www.electrolux.com.co/</t>
  </si>
  <si>
    <t>https://www.homecenter.com.co/homecenter-co/product/287052/campana-extractora-horizontal-acero-inoxidable-60-cm-cx4562/287052/?kid=bnnext1031768&amp;shop=googleShopping&amp;gclid=Cj0KCQiAoNWOBhCwARIsAAiHnEhw-uo5Vgg4Sn1sOTYK88UXcU2sOJwmuA3wk6hmgfMxooR-X81A-48aAjm0EALw_wcB</t>
  </si>
  <si>
    <t>https://www.automatic-systems.com/es/range/productos-vehiculos/acceso-perimetral/barreras-levadizas-con-reja/trs-371-3/</t>
  </si>
  <si>
    <t>https://www.automatic-systems.com/ier-content/uploads/2019/07/trs372-ft-es-7.pdf</t>
  </si>
  <si>
    <t>https://www.automatic-systems.com/ier-content/uploads/sites/12/2018/03/tgh800-bpdt-es-2.pdf</t>
  </si>
  <si>
    <t>https://www.photonic-access.com/product-page/torniquete-sencillo-brazo-abatible-brazo-fijo</t>
  </si>
  <si>
    <t xml:space="preserve">https://www.otis.com/es/co </t>
  </si>
  <si>
    <t xml:space="preserve">https://co.mitsubishielectric.com/es/building-solutions/elevators/index.html?utm_source=google&amp;utm_medium=cpc&amp;utm_campaign=bs-coes-20210701&amp;utm_content=B_Elevator1&amp;gclid=Cj0KCQiAosmPBhCPARIsAHOen-OXLbK6taeSwuai0ge7Ggg2nkIQn7iJefn6e683hk1do53FiWjiA8AaAqrXEALw_wcB </t>
  </si>
  <si>
    <t>https://www.homecenter.com.co/homecenter-co/product/220988/taza-adriatica-entrada-posterior-en-caja/220988/?queryId=1fe9b30c-9c4d-4bda-b1ba-82a4674a5a04</t>
  </si>
  <si>
    <t>SUMINISTRO, TRANSPORTE E INSTALACION DE SANITARIO MARCA
CORONA, REF.: APARATO SANITARIO DE LA LÍNEA INSTITUCIONAL, COLOR
BLANCO, REF. TAZA: 02250, ASIENTO: 83. O EQUIVALENTE</t>
  </si>
  <si>
    <t>Suministro de sanitarios institucional de Corona REF.: APARATO SANITARIO DE LA LÍNEA
INSTITUCIONAL, COLOR BLANCO, REF. TAZA: 02250, ASIENTO: 83 Ó EQUIVALENTE con mueble
plástico alongado marca Grival o equivalente,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</si>
  <si>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Consultar Planos Arquitectónicos y verificar localización.
_x0001_ Consultar Proyecto Sanitario</t>
  </si>
  <si>
    <t>Localizar en lugares señalados en planos.
_x0001_ Realizar instalación siguiendo todas las indicaciones del fabricante.
_x0001_ Instalar sanitario y mueble de primera calidad
_x0001_ Verificar instalación y funcionamiento para aprobación.</t>
  </si>
  <si>
    <t>Prueba de vaciado</t>
  </si>
  <si>
    <t>Aparato completamente instalado y en buen funcionamiento.
_x0001_ Materiales con certificado de calidad del fabricante</t>
  </si>
  <si>
    <t>Sanitario institucional color blanco ref.: 02250 de Corona ó equivalente.
_x0001_ Cemento Blanco Naré</t>
  </si>
  <si>
    <t>Herramienta menor para albañilería</t>
  </si>
  <si>
    <t>Manual técnico del fabricante</t>
  </si>
  <si>
    <t>Se medirá y pagará por unidad de aparato sanitario Institucional (UN) con asiento sanitario, debidamente instalada y recibida a satisfacción por la después de las respectivas pruebas de funcionamiento la grifería se pagará por aparte. El valor será el precio unitario estipulado dentro del contrato e incluye: _x0001_ Materiales descritos en el numeral 10. _x0001_ Equipos descritos en el numeral 11. _x0001_ Mano de Obra. _x0001_ Transporte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</si>
  <si>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</si>
  <si>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11.3.1</t>
  </si>
  <si>
    <t>https://www.homecenter.com.co/homecenter-co/product/470218/taza-baltica-entrada-posterior-con-valvula-valvula-duplex/470218/?queryId=1fe9b30c-9c4d-4bda-b1ba-82a4674a5a04</t>
  </si>
  <si>
    <t>SUMINISTRO, TRANSPORTE E INSTALACION SANITARIO PARA MINUSVALIDO HANDICAP REF.GR-02151 A&amp;A COLOR BLANCO MARCA
MANCESA. INCLUYE MUEBLE PLASTICO ALONGADO COLOR BLANCO MARCA GRIVAL O EQUIVALENTE.</t>
  </si>
  <si>
    <t>Suministro de sanitarios institucional Hándicap para Minusválidos Ref.: GR-02141 A&amp;A, con mueble plástico marca Grival o equivalente,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</si>
  <si>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Consultar Planos Arquitectónicos y verificar localización.
_x0001_ Verificar localización de tuberías de suministro y desagüe respectivamente a un mismo nivel en
cada batería</t>
  </si>
  <si>
    <t>Localizar en lugares señalados en planos.
_x0001_ Instalar Sanitario institucional para minusválidos , nuevo de primera calidad
_x0001_ Instalar Mueble plástico alongado.
_x0001_ Instalar siguiendo todas las recomendaciones del fabricante.
_x0001_ Verificar instalación y funcionamiento para aprobación.</t>
  </si>
  <si>
    <t>Sanitario para minusválido Hándicap REF.GR-02151 o equivalente.
_x0001_ Cemento blanco Naré.</t>
  </si>
  <si>
    <t>Se medirá y pagará por unidad de aparato sanitario para minusválidos (UN) con asiento sanitario
y por unidad de grifería, debidamente instalada y recibida a satisfacción por la después de las
respectivas pruebas de funcionamiento. El valor será el precio unitario estipulado dentro del contrato e
incluye:
_x0001_ Materiales descritos en el numeral 10.
_x0001_ Equipos descritos en el numeral 11.
_x0001_ Mano de Obra.
_x0001_ Transporte dentro y fuera de la obra.</t>
  </si>
  <si>
    <t>11.3.4</t>
  </si>
  <si>
    <t>https://corona.co/productos/sanitarios/orinales/orinal-gotta-entrada-posterior/p/O43101001</t>
  </si>
  <si>
    <t>2. SUMINISTRO, TRANSPORTE E INSTALACION DE ORINAL COLGADO,
COLOR BLANCO - REF.: 08860 Ó EQUIVALENTE, INCLUYE VÁLVULA
ECONOMIZADORA</t>
  </si>
  <si>
    <t>Suministro e instalación de orinales de línea institucional Ref. 08860 color blanco de Corona ó
equivalente,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</si>
  <si>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Localizar en lugares señalados en planos.
_x0001_ Instalar orinal mediano.
_x0001_ Realizar instalación siguiendo todas las indicaciones del fabricante.
_x0001_ Verificar instalación y funcionamiento para aprobación.</t>
  </si>
  <si>
    <t>Orinal línea institucional Ref. 08860 color blanco de Corona ó equivalente.
_x0001_ Cemento Blanco Naré</t>
  </si>
  <si>
    <t>Se medirá y pagará por unidad de orinal (UN), debidamente instalada y recibida a satisfacción por
La Interventoría, después de las respectivas pruebas de funcionamiento. El valor será el precio
unitario estipulado dentro del contrato e incluye:
_x0001_ Materiales descritos en el numeral 10.
_x0001_ Equipos descritos en el numeral 11.
_x0001_ Mano de Obra.
_x0001_ Transporte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</si>
  <si>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</si>
  <si>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11.3.2</t>
  </si>
  <si>
    <t>https://corona.co/productos/lavamanos/lavamanos-san-lorenzo/p/O19001031</t>
  </si>
  <si>
    <t>SUMINISTRO, TRANSPORTE E INSTALACION DE LAVAMANOS DE
INCRUSTAR DE COLOR BLANCO, REF.: COLOR BLANCO, GRIFERIA TIPO PUSH
CROMADA. Ref. A&amp;A 221301 DE CORONA O EQUIVALENTE</t>
  </si>
  <si>
    <t>Suministro, transporte e instalación de lavamanos de incrustar Ref. color blanco, grifería tipo
Push cromada Ref: A&amp;A 2213001 de Corona o equivalente, en los baños públicos,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</si>
  <si>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Instalar lavamanos de porcelana de incrustar de una llave para agua fría
_x0001_ Ejecutar desagüe con sifón plástico ó metálico, desmontable o inspeccionable.
_x0001_ Realizar instalación siguiendo todas las indicaciones del fabricante.
_x0001_ Colocar desagüe correspondiente
_x0001_ Verificar instalación y funcionamiento para aprobación.</t>
  </si>
  <si>
    <t>Lavamanos de Incrustar color blanco Ref. AA-221301 Corona o equivalente.
_x0001_ Cemento Blanco Naré</t>
  </si>
  <si>
    <t>Se medirá y pagará por unidad de lavamanos de incrustar (UN), debidamente instalada y recibida a
satisfacción por la después de las respectivas pruebas de funcionamiento. El valor será el precio
unitario estipulado dentro del contrato e incluye:
_x0001_ Materiales descritos en el numeral 10.
_x0001_ Equipos descritos en el numeral 11.
_x0001_ Mano de Obra.
_x0001_ Transporte dentro y fuera de la obra</t>
  </si>
  <si>
    <t>11.3.6</t>
  </si>
  <si>
    <t>https://corona.co/productos/lavamanos/lavamanos-aquajet-institucional/p/O12911001</t>
  </si>
  <si>
    <t>SUMINISTRO, TRANSPORTE E INSTALACION LAVAMANOS DE COLGAR
HANDYCAP PARA MINUSVALIDOS REF. GR-01291 A&amp;A COLOR BLANCO. O
EQUIVALENTE</t>
  </si>
  <si>
    <t>Suministro, transporte e instalación de lavamanos de colgar institucional Hándicap para Minusválidos
Ref.: GR-02191 A&amp;A o equivalente, color blanco,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</si>
  <si>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Localizar en lugares señalados en planos.
_x0001_ Instalar Sanitario institucional para minusválidos , nuevo de primera calidad
_x0001_ Instalar Mueble plástico alongado.
_x0001_ Instalar siguiendo todas las recomendaciones del fabricante.
_x0001_ Verificar instalación y funcionamiento para aprobación</t>
  </si>
  <si>
    <t>Lavamanos de colgar color blanco para Minusválidos Ref. Hándicap GR-01291, o equivalente.
_x0001_ Cemento Blanco Naré.</t>
  </si>
  <si>
    <t>Se medirá y pagará por unidad de Lavamanos de colgar color blanco para Minusválidos Ref.:
Hándicap GR-01291 A&amp;A o equivalente (UN), debidamente instalado y recibido a satisfacción por la
Interventoría, después de las respectivas pruebas de funcionamiento. El valor será el precio unitario
estipulado dentro del contrato e incluye:
_x0001_ Materiales descritos en el numeral 10.
_x0001_ Equipos descritos en el numeral 11.
_x0001_ Mano de Obra.
_x0001_ Transporte dentro y fuera de la obra.</t>
  </si>
  <si>
    <t>En caso de no conformidad con estas especificaciones, durante su ejecución ó a su terminación, las obras
se considerarán como mal ejecutadas. En este evento, el Constructor deberá reconstruirlas a su costo y sin
que implique modificaciones y/o adiciones en el plazo y en el valor del contrato.</t>
  </si>
  <si>
    <t>11.3.5</t>
  </si>
  <si>
    <t>https://corona.co/productos/lavamanos/lavamanos-free-institucional/p/OO3891001</t>
  </si>
  <si>
    <t>SUMINISTRO, TRANSPORTE E INSTALACION DE LAVAMANOS DE COLGAR
DE COLOR BLANCO, REF.: LAVAMANOS, COLOR BLANCO, GRIFERIA TIPO
PALANCA. LINEA AVANTI. O EQUIVALENTE.</t>
  </si>
  <si>
    <t>Suministro, transporte e instalación de lavamanos de colgar color blanco línea Avanti de corona
o equivalente,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</si>
  <si>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Instalar lavamanos de colgar.
_x0001_ Ejecutar desagüe con sifón plástico ó metálico, desmontable o inspeccionable.
_x0001_ Realizar instalación siguiendo todas las indicaciones del fabricante.
_x0001_ Colocar desagüe correspondiente.
_x0001_ Verificar instalación y funcionamiento para aprobación.</t>
  </si>
  <si>
    <t>Lavamanos de colgar color blanco línea Avanti de Corona ó equivalente.
_x0001_ Cemento Blanco – Naré.</t>
  </si>
  <si>
    <t>Se medirá y pagará por unidad de lavamanos de colgar (UN) y por unidad de grifería, debidamente
instalada y recibida a satisfacción por la después de las respectivas pruebas de funcionamiento. El
valor será el precio unitario estipulado dentro del contrato e incluye:
_x0001_ Materiales descritos en el numeral 10.
_x0001_ Equipos descritos en el numeral 11.
_x0001_ Mano de Obra.
_x0001_ Transporte dentro y fuera de la obra.</t>
  </si>
  <si>
    <t>11.3.7</t>
  </si>
  <si>
    <t>https://corona.co/productos/accesorios/secador-de-manos-potenza/p/706650001</t>
  </si>
  <si>
    <r>
      <t>SUMINISTRO, TRANSPORTE E INSTALACIÓN  DE</t>
    </r>
    <r>
      <rPr>
        <sz val="8"/>
        <color rgb="FFFF0000"/>
        <rFont val="Calibri"/>
        <family val="2"/>
        <scheme val="minor"/>
      </rPr>
      <t xml:space="preserve"> SECADOR DE MANOS REF. 706650001 AUTOMÁTICO  EN ACERO INOXIDABLE 304 SATINADO, O SIMILAR  EQUIVALENTE</t>
    </r>
    <r>
      <rPr>
        <sz val="8"/>
        <color theme="1"/>
        <rFont val="Calibri"/>
        <family val="2"/>
        <scheme val="minor"/>
      </rPr>
      <t>.</t>
    </r>
  </si>
  <si>
    <r>
      <t xml:space="preserve">Suministro, transporte e instalación de </t>
    </r>
    <r>
      <rPr>
        <sz val="8"/>
        <color rgb="FFFF0000"/>
        <rFont val="Calibri"/>
        <family val="2"/>
        <scheme val="minor"/>
      </rPr>
      <t>Secador de Manos Automatico  Fabricada en acero inoxidable AISI 304, calibre 20, acabado satinado,  o similar equivalente</t>
    </r>
    <r>
      <rPr>
        <sz val="8"/>
        <color theme="1"/>
        <rFont val="Calibri"/>
        <family val="2"/>
        <scheme val="minor"/>
      </rPr>
      <t xml:space="preserve">. Incluye: plantilla, elementos de fijación para su correcta instalación (tornillos y respectivos anclajes. y todo lo necesario para su correcto funcionamiento, de acuerdo con la localización y las especificaciones contenidas dentro de los Planos Arquitectónicos, Modelo, Detalles y Fichas Técnicas </t>
    </r>
  </si>
  <si>
    <t>Consultar Planos Arquitectónicos y verificar localización.
_x0001_ Localizar en lugares señalados en planos.</t>
  </si>
  <si>
    <t>_x0001_ Realizar instalación siguiendo todas las indicaciones del fabricante.
_x0001_ Verificar instalación y funcionamiento para aprobación</t>
  </si>
  <si>
    <r>
      <rPr>
        <sz val="8"/>
        <color rgb="FFFF0000"/>
        <rFont val="Calibri"/>
        <family val="2"/>
        <scheme val="minor"/>
      </rPr>
      <t xml:space="preserve"> Secador de Manos Automatico  Fabricada en acero inoxidable AISI 304, calibre 20, acabado satinado,  o similar equivalente.</t>
    </r>
    <r>
      <rPr>
        <sz val="8"/>
        <color theme="1"/>
        <rFont val="Calibri"/>
        <family val="2"/>
        <scheme val="minor"/>
      </rPr>
      <t xml:space="preserve"> Totalmente fijo, sin ningún tipo de movimiento</t>
    </r>
  </si>
  <si>
    <r>
      <rPr>
        <sz val="8"/>
        <color rgb="FFFF0000"/>
        <rFont val="Calibri"/>
        <family val="2"/>
        <scheme val="minor"/>
      </rPr>
      <t xml:space="preserve"> Secador de Manos Automatico  Fabricada en acero inoxidable AISI 304, calibre 20, acabado satinado,  o similar equivalente e</t>
    </r>
    <r>
      <rPr>
        <sz val="8"/>
        <color theme="1"/>
        <rFont val="Calibri"/>
        <family val="2"/>
        <scheme val="minor"/>
      </rPr>
      <t xml:space="preserve"> instalada en los lugares donde se indica en los planos arquitectónicos y de
detalle.
_x0001_ Barra de seguridad totalmente fija, sin ningún tipo de movimiento.</t>
    </r>
  </si>
  <si>
    <r>
      <rPr>
        <sz val="8"/>
        <color rgb="FFFF0000"/>
        <rFont val="Calibri"/>
        <family val="2"/>
        <scheme val="minor"/>
      </rPr>
      <t xml:space="preserve"> Secador de Manos Automatico  Fabricada en acero inoxidable AISI 304, calibre 20, acabado satinado,  o similar equivalente, con sus correspondientes</t>
    </r>
    <r>
      <rPr>
        <sz val="8"/>
        <color theme="1"/>
        <rFont val="Calibri"/>
        <family val="2"/>
        <scheme val="minor"/>
      </rPr>
      <t xml:space="preserve">
_x0001_ Anclajes, fijaciones y accesorios necesarios para instalación </t>
    </r>
  </si>
  <si>
    <t>_x0001_ NTC
_x0001_ Manual técnico del fabricante.
_x0001_ Normas para instalación y fijación de elementos metálicos.</t>
  </si>
  <si>
    <t>Se medirá y pagará por unidad (UN) de barras de seguridad suministradas, debidamente instaladas y
recibidas a satisfacción por la después de las respectivas pruebas de funcionamiento. El valor será el
precio unitario estipulado dentro del contrato e incluye:
_x0001_ Materiales descritos en el formato
_x0001_ Equipos descritos en el formato
_x0001_ Mano de Obra.
_x0001_ Transporte dentro y fuera de la obra</t>
  </si>
  <si>
    <t>En caso de no conformidad con estas especificaciones, durante su ejecución ó a su terminación, las obras se
considerarán como mal ejecutadas. En este evento, el Constructor deberá econstruirlas a su costo y sin que implique modificaciones y/o adiciones en el plazo y en el valor del contrato</t>
  </si>
  <si>
    <t>https://www.homecenter.com.co/homecenter-co/product/279551/dispensador-de-jabon-1000ml-acero-inoxidable/279551/?queryId=68ce0638-9e93-4eb6-8902-49ffdad811e7</t>
  </si>
  <si>
    <t>https://www.socoda.com.co/dispensador-jabon-1_2-lt-fd-923pvs-acero-inoxidable/p</t>
  </si>
  <si>
    <r>
      <t>SUMINISTRO, TRANSPORTE E INSTALACIÓN  DE</t>
    </r>
    <r>
      <rPr>
        <sz val="8"/>
        <color rgb="FFFF0000"/>
        <rFont val="Calibri"/>
        <family val="2"/>
        <scheme val="minor"/>
      </rPr>
      <t xml:space="preserve"> DISPENSADOR JABON 1.2 LT EN ACERO INOXIDABLE - U
REF: 217601</t>
    </r>
    <r>
      <rPr>
        <sz val="8"/>
        <color theme="1"/>
        <rFont val="Calibri"/>
        <family val="2"/>
        <scheme val="minor"/>
      </rPr>
      <t xml:space="preserve"> </t>
    </r>
    <r>
      <rPr>
        <sz val="8"/>
        <color rgb="FFFF0000"/>
        <rFont val="Calibri"/>
        <family val="2"/>
        <scheme val="minor"/>
      </rPr>
      <t xml:space="preserve"> EN ACERO INOXIDABLE 304 SATINADO, O SIMILAR  EQUIVALENTE</t>
    </r>
    <r>
      <rPr>
        <sz val="8"/>
        <color theme="1"/>
        <rFont val="Calibri"/>
        <family val="2"/>
        <scheme val="minor"/>
      </rPr>
      <t>.</t>
    </r>
  </si>
  <si>
    <r>
      <t xml:space="preserve">Suministro, transporte e instalación de </t>
    </r>
    <r>
      <rPr>
        <sz val="8"/>
        <color rgb="FFFF0000"/>
        <rFont val="Calibri"/>
        <family val="2"/>
        <scheme val="minor"/>
      </rPr>
      <t>Dispensador de Jabon  Fabricada en acero inoxidable AISI 304, calibre 20, acabado satinado,  o similar equivalente</t>
    </r>
    <r>
      <rPr>
        <sz val="8"/>
        <color theme="1"/>
        <rFont val="Calibri"/>
        <family val="2"/>
        <scheme val="minor"/>
      </rPr>
      <t xml:space="preserve">. Incluye: elementos de fijación para su correcta instalación (tornillos y respectivos anclajes. y todo lo necesario para su correcto funcionamiento, de acuerdo con la localización y las especificaciones contenidas dentro de los Planos Arquitectónicos, Modelo, Detalles y Fichas Técnicas </t>
    </r>
  </si>
  <si>
    <r>
      <rPr>
        <sz val="8"/>
        <color rgb="FFFF0000"/>
        <rFont val="Calibri"/>
        <family val="2"/>
        <scheme val="minor"/>
      </rPr>
      <t>Dispensador de Jabon  Fabricada en acero inoxidable AISI 304, calibre 20, acabado satinado,  o similar equivalente.</t>
    </r>
    <r>
      <rPr>
        <sz val="8"/>
        <color theme="1"/>
        <rFont val="Calibri"/>
        <family val="2"/>
        <scheme val="minor"/>
      </rPr>
      <t xml:space="preserve"> totalmente fija, sin ningún tipo de movimiento</t>
    </r>
  </si>
  <si>
    <r>
      <rPr>
        <sz val="8"/>
        <color rgb="FFFF0000"/>
        <rFont val="Calibri"/>
        <family val="2"/>
        <scheme val="minor"/>
      </rPr>
      <t>Dispensador de Jabon  Fabricada en acero inoxidable AISI 304, calibre 20, acabado satinado,  o similar equivalente</t>
    </r>
    <r>
      <rPr>
        <sz val="8"/>
        <color theme="1"/>
        <rFont val="Calibri"/>
        <family val="2"/>
        <scheme val="minor"/>
      </rPr>
      <t xml:space="preserve"> instalada en los lugares donde se indica en los planos arquitectónicos y de
detalle.
_x0001_ Barra de seguridad totalmente fija, sin ningún tipo de movimiento.</t>
    </r>
  </si>
  <si>
    <r>
      <rPr>
        <sz val="8"/>
        <color rgb="FFFF0000"/>
        <rFont val="Calibri"/>
        <family val="2"/>
        <scheme val="minor"/>
      </rPr>
      <t>Dispensador de Jabon  Fabricada en acero inoxidable AISI 304, calibre 20, acabado satinad.,  o similar equivalente, con sus correspondientes</t>
    </r>
    <r>
      <rPr>
        <sz val="8"/>
        <color theme="1"/>
        <rFont val="Calibri"/>
        <family val="2"/>
        <scheme val="minor"/>
      </rPr>
      <t xml:space="preserve">
_x0001_ Anclajes, fijaciones y accesorios necesarios para instalación </t>
    </r>
  </si>
  <si>
    <t>https://corona.co/productos/plomeria/rejilla-piso-clasica-10x10cm-112-3p/p/937220001</t>
  </si>
  <si>
    <t>SUMINISTRO E INSTALACION DE REJILLA DE SOSCO DE 3"x2"</t>
  </si>
  <si>
    <t>Suministro e instalación de Rejillas de piso para desagües de patios y losas, en bronce Ø = 50 mm,
Suministro e instalación de rejillas de piso de 3” X 2” de colrejillas ó de calidad equivalente,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</si>
  <si>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Localizar en lugares señalados en planos.
_x0001_ Realizar instalación siguiendo todas las indicaciones del fabricante.
_x0001_ Dejar rejilla perfectamente nivelada sin sobresalir del piso.
_x0001_ Verificar instalación y funcionamiento para aprobación</t>
  </si>
  <si>
    <t>Paso de flujo sin ninguna obstrucción</t>
  </si>
  <si>
    <r>
      <t xml:space="preserve">Rejilla de piso galvanizada, cuadrada con sosco de 3” X 2” atornillada de </t>
    </r>
    <r>
      <rPr>
        <sz val="8"/>
        <color rgb="FFFF0000"/>
        <rFont val="Calibri"/>
        <family val="2"/>
        <scheme val="minor"/>
      </rPr>
      <t>Colrejilla</t>
    </r>
    <r>
      <rPr>
        <sz val="8"/>
        <color theme="1"/>
        <rFont val="Calibri"/>
        <family val="2"/>
        <scheme val="minor"/>
      </rPr>
      <t>s ó de calidad
equivalente, totalmente instalada y con paso de flujo sin ninguna obstrucción</t>
    </r>
  </si>
  <si>
    <t xml:space="preserve">_x0001_  Rejilla de piso galvanizada, cuadrada con sosco de 3” X 2” atornillada de Colrejillas ó de calidad
equivalente
_x0001_ Cemento blanco </t>
  </si>
  <si>
    <t>Se medirá y pagará por unidad (un) de rejillas de sosco, debidamente instaladas y recibidas a
satisfacción por la después de las respectivas pruebas de funcionamiento. El valor será el precio
unitario estipulado dentro del contrato e incluye:
_x0001_ Materiales descritos en el numeral 10.
_x0001_ Equipos descritos en el numeral 11.
_x0001_ Mano de Obra.
_x0001_ Transporte dentro y fuera de la obra</t>
  </si>
  <si>
    <t>https://www.homecenter.com.co/homecenter-co/product/302799/papelera-metalica/302799/?queryId=48119cfe-5a36-4be0-b7a1-d2b8613214c7</t>
  </si>
  <si>
    <r>
      <t xml:space="preserve">SUMINISTRO, TRANSPORTE E INSTALACIÓN  DE </t>
    </r>
    <r>
      <rPr>
        <sz val="8"/>
        <color rgb="FFFF0000"/>
        <rFont val="Calibri"/>
        <family val="2"/>
        <scheme val="minor"/>
      </rPr>
      <t>BASURERA RECTANGULAR DIVISIONES 230 EN ACERO INOXIDABLE 304 SATINADO, O SIMILAR  EQUIVALENTE</t>
    </r>
    <r>
      <rPr>
        <sz val="8"/>
        <color theme="1"/>
        <rFont val="Calibri"/>
        <family val="2"/>
        <scheme val="minor"/>
      </rPr>
      <t>.</t>
    </r>
  </si>
  <si>
    <r>
      <t xml:space="preserve">Suministro, transporte e instalación de </t>
    </r>
    <r>
      <rPr>
        <sz val="8"/>
        <color rgb="FFFF0000"/>
        <rFont val="Calibri"/>
        <family val="2"/>
        <scheme val="minor"/>
      </rPr>
      <t>Papelera Rectangular Fabricada en acero inoxidable AISI 304, calibre 20, acabado satinado,  o similar equivalente</t>
    </r>
    <r>
      <rPr>
        <sz val="8"/>
        <color theme="1"/>
        <rFont val="Calibri"/>
        <family val="2"/>
        <scheme val="minor"/>
      </rPr>
      <t xml:space="preserve">. Incluye: elementos de fijación para su correcta instalación (tornillos y respectivos anclajes. y todo lo necesario para su correcto funcionamiento, de acuerdo con la localización y las especificaciones contenidas dentro de los Planos Arquitectónicos, Modelo, Detalles y Fichas Técnicas </t>
    </r>
  </si>
  <si>
    <r>
      <rPr>
        <sz val="8"/>
        <color rgb="FFFF0000"/>
        <rFont val="Calibri"/>
        <family val="2"/>
        <scheme val="minor"/>
      </rPr>
      <t>Papelera Rectangular Fabricada en acero inoxidable AISI 304, calibre 20, acabado satinado,  o similar equivalente.</t>
    </r>
    <r>
      <rPr>
        <sz val="8"/>
        <color theme="1"/>
        <rFont val="Calibri"/>
        <family val="2"/>
        <scheme val="minor"/>
      </rPr>
      <t xml:space="preserve"> totalmente fija, sin ningún tipo de movimiento</t>
    </r>
  </si>
  <si>
    <r>
      <rPr>
        <sz val="8"/>
        <color rgb="FFFF0000"/>
        <rFont val="Calibri"/>
        <family val="2"/>
        <scheme val="minor"/>
      </rPr>
      <t>Papelera Rectangular Fabricada en acero inoxidable AISI 304, calibre 20, acabado satinado,  o similar equivalente</t>
    </r>
    <r>
      <rPr>
        <sz val="8"/>
        <color theme="1"/>
        <rFont val="Calibri"/>
        <family val="2"/>
        <scheme val="minor"/>
      </rPr>
      <t xml:space="preserve"> instalada en los lugares donde se indica en los planos arquitectónicos y de
detalle.
_x0001_ Barra de seguridad totalmente fija, sin ningún tipo de movimiento.</t>
    </r>
  </si>
  <si>
    <r>
      <rPr>
        <sz val="8"/>
        <color rgb="FFFF0000"/>
        <rFont val="Calibri"/>
        <family val="2"/>
        <scheme val="minor"/>
      </rPr>
      <t>Papelera Rectangular Fabricada en acero inoxidable AISI 304, calibre 20, acabado satinado,  o similar equivalente.,  o similar equivalente, con sus correspondientes</t>
    </r>
    <r>
      <rPr>
        <sz val="8"/>
        <color theme="1"/>
        <rFont val="Calibri"/>
        <family val="2"/>
        <scheme val="minor"/>
      </rPr>
      <t xml:space="preserve">
_x0001_ Anclajes, fijaciones y accesorios necesarios para instalación </t>
    </r>
  </si>
  <si>
    <t>https://www.homecenter.com.co/homecenter-co/product/236674/griferia-ducha-mezclador-sin-salida-banera-piscis-plus/236674/?queryId=cdda2ba4-6594-4f39-b086-273adafe7ed3</t>
  </si>
  <si>
    <t>SUMINISTRO E INSTALACIÓN GRIFERIA MEZCLADOR PARA DUCHA GRIVAL O EQUIVALENTE</t>
  </si>
  <si>
    <r>
      <t xml:space="preserve">Suministro  e  instalación  de  Grifería  Mezclador  para  Ducha  de  </t>
    </r>
    <r>
      <rPr>
        <sz val="8"/>
        <color rgb="FFFF0000"/>
        <rFont val="Calibri"/>
        <family val="2"/>
        <scheme val="minor"/>
      </rPr>
      <t>Grival, o similar equivalente</t>
    </r>
    <r>
      <rPr>
        <sz val="8"/>
        <color theme="1"/>
        <rFont val="Calibri"/>
        <family val="2"/>
        <scheme val="minor"/>
      </rPr>
      <t>,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r>
  </si>
  <si>
    <t>Consultar Planos Arquitectónicos y verificar localización.
Consultar Planos Hidraulicos y  verificar localización de tuberías de suministro y desagüe respectivamente  a un mismo nivel en cada batería.</t>
  </si>
  <si>
    <t>•	Realizar suministro e instalación
•	VeriInstalar Grifería Mezclador para Ducha de Grival o equivalente.
•	Realizar instalación siguiendo todas las indicaciones del fabricante.
•	Verificar instalación y funcionamiento para aprobación
•	Verificar nivelación y fijación y funcionamiento</t>
  </si>
  <si>
    <t>Prueba de vaciado.</t>
  </si>
  <si>
    <t>Aparato completamente instalado y en buen funcionamiento.
Materiales con certificado de calidad del fabricante</t>
  </si>
  <si>
    <t xml:space="preserve">https://fabricamosamg.com/?https%3A%2F%2Ffabricamosamg_com%2Flockers%2F&amp;gclid=Cj0KCQiAosmPBhCPARIsAHOen-Mm_m5mZ5rq3qVi0-GwrbA8dwJHPQYVJFiPEGgLqw38PRjJBvQWXPwaAnNeEALw_wcB </t>
  </si>
  <si>
    <t>Dimensiones: Altura: 1.80m, con tres (3) compartimientos de 0.60m de alto cada uno, por 
0.30m de ancho y 0.45m de profundidad.
Partes:
 2 Laterales y 2 divisores en lámina CR cal 20 con refuerzos verticales estructurales.
 1 Techo en CR cal 20
 1 Piso en lámina CR cal 18 con refuerzo estructural soldado en lámina CR cal 18 con 
frente (zócalo) de altura 60 mm.
 Entrepaños fijos lámina. CR cal 20 de 20 mm de espesor 
 1 Espaldar completo en lámina CR cal 20
 3 Puertas en lámina CR cal 20 con refuerzos verticales estructurales soldados
 Perforaciones para ventilación que no permiten el acceso visual.
 2 Bisagras acodadas de ajuste tri-dimensional y apertura de 90 grados por cada puerta
 Las manijas están en la superficie de las puertas.
 1 Cerradura de cilindro giratorio con palanca de cierre
 Todas las partes metálicas acabadas en pintura en polvo epoxipoliester de aplicación 
electrostática.
Nota: El Contratista adjudicatario deberá prever para cada uno de los elementos, la pintura o 
demás aditivos necesario para el correcto uso y durabilidad de los elementos a instalar, teniendo 
en cuenta las condiciones ambientales dl sitio y la posible exposición a un ambiente húmedo y 
salino.</t>
  </si>
  <si>
    <t>https://www.homecenter.com.co/homecenter-co/product/544786/dispensador-de-papel-higienico-acero-inoxidable-304/544786/?kid=bnnext1031773&amp;shop=googleShopping&amp;gclid=CjwKCAiA5t-OBhByEiwAhR-hm4qo3MV43NOTEGbQjXEynAj-EdxCjjy5YOPNRiB8h7fURNAqwoW1uRoC5vsQAvD_BwE</t>
  </si>
  <si>
    <r>
      <t xml:space="preserve">SUMINISTRO, TRANSPORTE E INSTALACIÓN </t>
    </r>
    <r>
      <rPr>
        <sz val="8"/>
        <color rgb="FFFF0000"/>
        <rFont val="Calibri"/>
        <family val="2"/>
        <scheme val="minor"/>
      </rPr>
      <t>DISPENSADOR DE PAPEL HIGIENICO ACERO INOXIDABLE 304 SATINADO, O SIMILAR  EQUIVALENTE</t>
    </r>
    <r>
      <rPr>
        <sz val="8"/>
        <color theme="1"/>
        <rFont val="Calibri"/>
        <family val="2"/>
        <scheme val="minor"/>
      </rPr>
      <t>.</t>
    </r>
  </si>
  <si>
    <r>
      <t xml:space="preserve">Suministro, transporte e instalación de </t>
    </r>
    <r>
      <rPr>
        <sz val="8"/>
        <color rgb="FFFF0000"/>
        <rFont val="Calibri"/>
        <family val="2"/>
        <scheme val="minor"/>
      </rPr>
      <t>Dispensador de papel higiénico en acero inoxidable 304 Ref; 770234521400 Fabricado en acero inoxidable AISI 304, calibre 20, acabado satinado, diseño antivandálico con chapa de seguridad.,  o similar equivalente</t>
    </r>
    <r>
      <rPr>
        <sz val="8"/>
        <color theme="1"/>
        <rFont val="Calibri"/>
        <family val="2"/>
        <scheme val="minor"/>
      </rPr>
      <t xml:space="preserve">. Incluye: elementos de fijación para su correcta instalación (tornillos y respectivos anclajes. y todo lo necesario para su correcto funcionamiento, de acuerdo con la localización y las especificaciones contenidas dentro de los Planos Arquitectónicos, Modelo, Detalles y Fichas Técnicas </t>
    </r>
  </si>
  <si>
    <r>
      <rPr>
        <sz val="8"/>
        <color rgb="FFFF0000"/>
        <rFont val="Calibri"/>
        <family val="2"/>
        <scheme val="minor"/>
      </rPr>
      <t>Dispensador de papel higiénico en acero inoxidable 304 Ref; 770234521400
Fabricado en acero inoxidable AISI 304, calibre 20, acabado satinado, diseño antivandálico con chapa de seguridad.,  o similar equivalente.</t>
    </r>
    <r>
      <rPr>
        <sz val="8"/>
        <color theme="1"/>
        <rFont val="Calibri"/>
        <family val="2"/>
        <scheme val="minor"/>
      </rPr>
      <t xml:space="preserve"> totalmente fija, sin ningún tipo de movimiento</t>
    </r>
  </si>
  <si>
    <r>
      <rPr>
        <sz val="8"/>
        <color rgb="FFFF0000"/>
        <rFont val="Calibri"/>
        <family val="2"/>
        <scheme val="minor"/>
      </rPr>
      <t xml:space="preserve">Dispensador de papel higiénico en acero inoxidable 304 Ref; 770234521400
Fabricado en acero inoxidable AISI 304, calibre 20, acabado satinado, diseño antivandálico con chapa de seguridad.,  o similar equivalente </t>
    </r>
    <r>
      <rPr>
        <sz val="8"/>
        <color theme="1"/>
        <rFont val="Calibri"/>
        <family val="2"/>
        <scheme val="minor"/>
      </rPr>
      <t xml:space="preserve"> instalada en los lugares donde se indica en los planos arquitectónicos y de
detalle.
_x0001_ Barra de seguridad totalmente fija, sin ningún tipo de movimiento.</t>
    </r>
  </si>
  <si>
    <r>
      <rPr>
        <sz val="8"/>
        <color rgb="FFFF0000"/>
        <rFont val="Calibri"/>
        <family val="2"/>
        <scheme val="minor"/>
      </rPr>
      <t>Dispensador de papel higiénico en acero inoxidable 304 Ref; 770234521400
Fabricado en acero inoxidable AISI 304, calibre 20, acabado satinado, diseño antivandálico con chapa de seguridad.,  o similar equivalente, con sus correspondientes</t>
    </r>
    <r>
      <rPr>
        <sz val="8"/>
        <color theme="1"/>
        <rFont val="Calibri"/>
        <family val="2"/>
        <scheme val="minor"/>
      </rPr>
      <t xml:space="preserve">
_x0001_ Anclajes, fijaciones y accesorios necesarios para instalación </t>
    </r>
  </si>
  <si>
    <t>https://hygolet.com.mx/publico/archivos/productos/2973.pdf</t>
  </si>
  <si>
    <t>https://www.tienex.co/catalogo/accesorios-para-bano/cambiadores-de-panal/koala-kare-kb200-00/</t>
  </si>
  <si>
    <r>
      <rPr>
        <sz val="8"/>
        <color rgb="FFFF0000"/>
        <rFont val="Calibri"/>
        <family val="2"/>
        <scheme val="minor"/>
      </rPr>
      <t xml:space="preserve">Cambiador de Pañal Plegable  Horizontal de Acero Inoxidable </t>
    </r>
    <r>
      <rPr>
        <sz val="8"/>
        <color theme="1"/>
        <rFont val="Calibri"/>
        <family val="2"/>
        <scheme val="minor"/>
      </rPr>
      <t>para Empotrar Koala Kare KB110-SSWM
Koala Kare Cambiador de Pañales Horizontal para Empotrar de acero inoxidable 304, calibre 18 con acabado satinado,  con interior de polietileno gris y tecnología Microban antibacterial. La unidad está equipada con un cilindro neumático  para una apertura y cierre controlado del equipo. La cama está asegurada a una placa trasera con una bisagra cubierta de  acero sobre acero de máxima amplitud. El cambiador cuenta con placas de acero calibre 11 y los accesorios necesarios  para su respectiva instalación. El cambiador cumple con la norma ANSI S117.1 de Accesibilidad y Usabilidad en Edificios  e Instalaciones, ASTM F 2285-04 Normativa y Especificaciones de Seguridad para Cambia- Pañales de Uso Comercial, 
ANSI Z535.4 Señalizaciones de Seguridad y Etiquetas de Producto, ASTM G21/ASTM G22 Estándares Anti Bacterianos y las normas de accesibilidad de la ADA Ley Para Estadounidenses con Discapacidades. La cama del cambiador es suave  y cóncava con correas de seguridad de nylon y dos ganchos para bolsas. El equipo incluye un dispensador de protectores  desechables unido, gráficos universales y mensajes de seguridad grabados en la base en 6 idiomas diferentes y braille.
El cambiador de pañales cuenta con una garantía limitada por parte del fabricante de 5 años en los materiales y mano de  obra e incluye una cláusula de sustitución en caso de daño causado por vandalismo. Hecho en los Estados Unidos</t>
    </r>
  </si>
  <si>
    <r>
      <rPr>
        <sz val="8"/>
        <color rgb="FFFF0000"/>
        <rFont val="Calibri"/>
        <family val="2"/>
        <scheme val="minor"/>
      </rPr>
      <t>Cambiador de Pañal Plegable  Horizontal de Acero Inoxidable para Empotrar Koala Kare KB110-SSWM</t>
    </r>
    <r>
      <rPr>
        <sz val="8"/>
        <color theme="1"/>
        <rFont val="Calibri"/>
        <family val="2"/>
        <scheme val="minor"/>
      </rPr>
      <t xml:space="preserve">
Koala Kare Cambiador de Pañales Horizontal para Empotrar de acero inoxidable 304, calibre 18 con acabado satinado,  con interior de polietileno gris y tecnología Microban antibacterial. La unidad está equipada con un cilindro neumático  para una apertura y cierre controlado del equipo. La cama está asegurada a una placa trasera con una bisagra cubierta de  acero sobre acero de máxima amplitud. El cambiador cuenta con placas de acero calibre 11 y los accesorios necesarios  para su respectiva instalación. El cambiador cumple con la norma ANSI S117.1 de Accesibilidad y Usabilidad en Edificios  e Instalaciones, ASTM F 2285-04 Normativa y Especificaciones de Seguridad para Cambia- Pañales de Uso Comercial, 
ANSI Z535.4 Señalizaciones de Seguridad y Etiquetas de Producto, ASTM G21/ASTM G22 Estándares Anti Bacterianos y las normas de accesibilidad de la ADA Ley Para Estadounidenses con Discapacidades. La cama del cambiador es suave  y cóncava con correas de seguridad de nylon y dos ganchos para bolsas. El equipo incluye un dispensador de protectores  desechables unido, gráficos universales y mensajes de seguridad grabados en la base en 6 idiomas diferentes y braille.
Marco de acero inoxidable 304 calibre 18 con acabado satinado. El interior de la unidad es de polietileno color crema 
con Microban™ antibacterial aprobado por la FDA de EE.UU. Cuenta con bisagras de acero sobre acero, accesorios de 
instalación y placas de montaje calibre 11. La base del cambiador es suave y cóncava con correas de seguridad de nylon 
y dos ganchos para bolsas. La base de 2852 cm 2
 (442 pulgadas 2 ) incluye gráficos y mensajes de seguridad moldeados en  la base en seis idiomas diferentes y braille</t>
    </r>
  </si>
  <si>
    <t>Para asegurar una correcta instalación además del cumplimiento de los códigos de construcción, se recomienda que la instalación del equipo sea realizada por personal altamente calificado. La unidad debe estar correctamente instalada  en una pared que sea capaz de soportar un peso significativo y que permita  la instalación adecuada del equipo. Cuando se instala adecuadamente, el  cambiador de pañales Koala Kare® cumple con las normativas de la ADAAG  en los EE.UU.
Perforación e instalación de la unidad:
1. Remueva el cambiador del envoltorio de envío y verifique que el equipo no 
haya sufrido ningún daño. Identifique la mejor ubicación para la instalación 
del cambiador de pañales. Coloque la unidad en el lugar deseado, abra 
el cambiador y asegúrese que existe suficiente espacio para un uso 
adecuado.
2. Seleccione el área de la pared donde la unidad será instalada.Tome una 
medida desde el suelo hasta una altura de 1118 mm (46-1/2") para luego 
hacer una marca en la pared. Mantenga la unidad en el lugar para verifcar 
la alineación. .
3. La unidad se instala usando cuatro tornillos para madera de 1/4'' x 3" a 
través de los orificios laterales como se muestra en la ilustración.
4. Coloque la unidad en el área designada para su instalación utilizando los 
tornillos y las arandelas. Es posible que se necesite ajustar el nivel de la 
undad antes de apretar por completo la unidad en los perfiles</t>
  </si>
  <si>
    <t xml:space="preserve">NSR-10
ANSI S117
ASTM F 2285-04 
ASTM G21/ASTM G22
</t>
  </si>
  <si>
    <r>
      <rPr>
        <sz val="8"/>
        <color rgb="FFFF0000"/>
        <rFont val="Calibri"/>
        <family val="2"/>
        <scheme val="minor"/>
      </rPr>
      <t>Cambiador  de Pañal Plegable</t>
    </r>
    <r>
      <rPr>
        <sz val="8"/>
        <color theme="1"/>
        <rFont val="Calibri"/>
        <family val="2"/>
        <scheme val="minor"/>
      </rPr>
      <t xml:space="preserve"> instalada en los lugares donde se indica en los planos arquitectónicos y de
detalle.
_x0001_ Barra de seguridad totalmente fija, sin ningún tipo de movimiento.</t>
    </r>
  </si>
  <si>
    <r>
      <rPr>
        <sz val="8"/>
        <rFont val="Calibri"/>
        <family val="2"/>
        <scheme val="minor"/>
      </rPr>
      <t xml:space="preserve">Suministro, transporte e instalación de </t>
    </r>
    <r>
      <rPr>
        <sz val="8"/>
        <color rgb="FFFF0000"/>
        <rFont val="Calibri"/>
        <family val="2"/>
        <scheme val="minor"/>
      </rPr>
      <t>Cambiador de Pañal Plegable  Horizontal de Acero Inoxidable para Empotrar Koala Kare KB110-SSWM en acero inoxidable satinado,  o similar equivalente, con sus correspondientes</t>
    </r>
    <r>
      <rPr>
        <sz val="8"/>
        <color theme="1"/>
        <rFont val="Calibri"/>
        <family val="2"/>
        <scheme val="minor"/>
      </rPr>
      <t xml:space="preserve">
_x0001_ Anclajes, fijaciones y accesorios necesarios para instalación </t>
    </r>
  </si>
  <si>
    <t>Se medirá y pagará por unidad (UN)  suministrada, debidamente instaladas y recibidas a satisfacción,  después de las respectivas pruebas de funcionamiento. El valor será el precio unitario estipulado dentro del contrato e incluye:
_x0001_ Materiales descritos en el formato
_x0001_ Equipos descritos en el formato
_x0001_ Mano de Obra.
_x0001_ Transporte dentro y fuera de la obra</t>
  </si>
  <si>
    <t>En caso de no conformidad con estas especificaciones, durante su ejecución ó a su terminación, las obras se
considerarán como mal ejecutadas. En este evento, el Constructor deberá construirlas a su costo y sin que implique modificaciones y/o adiciones en el plazo y en el valor del contrato</t>
  </si>
  <si>
    <t>https://www.socoda.com.co/barra-en-l-a-muro/p</t>
  </si>
  <si>
    <r>
      <t xml:space="preserve">SUMINISTRO, TRANSPORTE E INSTALACIÓN </t>
    </r>
    <r>
      <rPr>
        <sz val="8"/>
        <color rgb="FFFF0000"/>
        <rFont val="Calibri"/>
        <family val="2"/>
        <scheme val="minor"/>
      </rPr>
      <t>DE BARRA EN "L" AL MURO PARA DISCAPACITADOS REF:
230091, O SIMILAR  EQUIVALENTE, EN ACERO INOXIDABLE 304 SATINADO</t>
    </r>
    <r>
      <rPr>
        <sz val="8"/>
        <color theme="1"/>
        <rFont val="Calibri"/>
        <family val="2"/>
        <scheme val="minor"/>
      </rPr>
      <t>.</t>
    </r>
  </si>
  <si>
    <r>
      <t xml:space="preserve">Suministro, transporte e instalación de </t>
    </r>
    <r>
      <rPr>
        <sz val="8"/>
        <color rgb="FFFF0000"/>
        <rFont val="Calibri"/>
        <family val="2"/>
        <scheme val="minor"/>
      </rPr>
      <t>barra en "L" al muro  para personas en condición de discapacidad Ref:
230091 en acero inoxidable satinado,  o similar equivalente</t>
    </r>
    <r>
      <rPr>
        <sz val="8"/>
        <color theme="1"/>
        <rFont val="Calibri"/>
        <family val="2"/>
        <scheme val="minor"/>
      </rPr>
      <t xml:space="preserve">. Incluye: elementos de fijación para su correcta instalación (tornillos y respectivos anclajes. y todo lo necesario para su correcto funcionamiento, de acuerdo con la localización y las especificaciones contenidas dentro de los Planos Arquitectónicos, Modelo, Detalles y Fichas Técnicas </t>
    </r>
  </si>
  <si>
    <r>
      <rPr>
        <sz val="8"/>
        <color rgb="FFFF0000"/>
        <rFont val="Calibri"/>
        <family val="2"/>
        <scheme val="minor"/>
      </rPr>
      <t>Suministro, transporte e instalación de barra en "L" al muro  para personas en condición de discapacidad Ref:
230091 en acero inoxidable satinado,  o similar equivalente.</t>
    </r>
    <r>
      <rPr>
        <sz val="8"/>
        <color theme="1"/>
        <rFont val="Calibri"/>
        <family val="2"/>
        <scheme val="minor"/>
      </rPr>
      <t xml:space="preserve"> totalmente fija, sin ningún tipo de movimiento</t>
    </r>
  </si>
  <si>
    <r>
      <rPr>
        <sz val="8"/>
        <color rgb="FFFF0000"/>
        <rFont val="Calibri"/>
        <family val="2"/>
        <scheme val="minor"/>
      </rPr>
      <t>_x0001_Barra de seguridad</t>
    </r>
    <r>
      <rPr>
        <sz val="8"/>
        <color theme="1"/>
        <rFont val="Calibri"/>
        <family val="2"/>
        <scheme val="minor"/>
      </rPr>
      <t xml:space="preserve"> instalada en los lugares donde se indica en los planos arquitectónicos y de
detalle.
_x0001_ Barra de seguridad totalmente fija, sin ningún tipo de movimiento.</t>
    </r>
  </si>
  <si>
    <r>
      <rPr>
        <sz val="8"/>
        <rFont val="Calibri"/>
        <family val="2"/>
        <scheme val="minor"/>
      </rPr>
      <t>Suministro, transporte e instalación d</t>
    </r>
    <r>
      <rPr>
        <sz val="8"/>
        <color rgb="FFFF0000"/>
        <rFont val="Calibri"/>
        <family val="2"/>
        <scheme val="minor"/>
      </rPr>
      <t>e barra en "L" al muro  para personas en condición de discapacidad Ref:
230091 en acero inoxidable satinado,  o similar equivalente, con sus correspondientes</t>
    </r>
    <r>
      <rPr>
        <sz val="8"/>
        <color theme="1"/>
        <rFont val="Calibri"/>
        <family val="2"/>
        <scheme val="minor"/>
      </rPr>
      <t xml:space="preserve">
_x0001_ Anclajes, fijaciones y accesorios necesarios para instalación </t>
    </r>
  </si>
  <si>
    <t>https://www.socoda.com.co/barra-acero-inoxidable-abatible-superior-800mm-discapacitados-vertical/p</t>
  </si>
  <si>
    <r>
      <t xml:space="preserve">SUMINISTRO, TRANSPORTE E INSTALACIÓN </t>
    </r>
    <r>
      <rPr>
        <sz val="8"/>
        <color rgb="FFFF0000"/>
        <rFont val="Calibri"/>
        <family val="2"/>
        <scheme val="minor"/>
      </rPr>
      <t>BARRA EN ACERO INOXIDABLE ABATIBLE SUPERIOR 800MM DISCAPACITADOS VERTICAL - U
REF:235536 O EQUIVALENTE, EN ACERO INOXIDABLE SATINADO</t>
    </r>
    <r>
      <rPr>
        <sz val="8"/>
        <color theme="1"/>
        <rFont val="Calibri"/>
        <family val="2"/>
        <scheme val="minor"/>
      </rPr>
      <t>.</t>
    </r>
  </si>
  <si>
    <r>
      <t xml:space="preserve">Suministro, transporte e instalación de </t>
    </r>
    <r>
      <rPr>
        <sz val="8"/>
        <color rgb="FFFF0000"/>
        <rFont val="Calibri"/>
        <family val="2"/>
        <scheme val="minor"/>
      </rPr>
      <t>Barra en acero inoxidable abatible superior 800mm discapacitados vertical  "U" Ref:235536 color satinado,  o similar equivalente</t>
    </r>
    <r>
      <rPr>
        <sz val="8"/>
        <color theme="1"/>
        <rFont val="Calibri"/>
        <family val="2"/>
        <scheme val="minor"/>
      </rPr>
      <t xml:space="preserve">. Incluye: elementos de fijación para su correcta instalación (tornillos y respectivos anclajes. y todo lo necesario para su correcto funcionamiento, de acuerdo con la localización y las especificaciones contenidas dentro de los Planos Arquitectónicos, Modelo, Detalles y Fichas Técnicas </t>
    </r>
  </si>
  <si>
    <r>
      <rPr>
        <sz val="8"/>
        <color rgb="FFFF0000"/>
        <rFont val="Calibri"/>
        <family val="2"/>
        <scheme val="minor"/>
      </rPr>
      <t>Barra de seguridad</t>
    </r>
    <r>
      <rPr>
        <sz val="8"/>
        <color theme="1"/>
        <rFont val="Calibri"/>
        <family val="2"/>
        <scheme val="minor"/>
      </rPr>
      <t xml:space="preserve"> totalmente fija, sin ningún tipo de movimiento</t>
    </r>
  </si>
  <si>
    <r>
      <rPr>
        <sz val="8"/>
        <color rgb="FFFF0000"/>
        <rFont val="Calibri"/>
        <family val="2"/>
        <scheme val="minor"/>
      </rPr>
      <t>Barra en acero inoxidable abatible superior 800mm discapacitados vertical  "U" Ref:235536 color satinado,  o similar equivalente -tubería redonda de diámetro 1-¼” (32mm) en Acero Inoxidable AISI SAE 304, Calibre 18 (espesor 1.2mm)-</t>
    </r>
    <r>
      <rPr>
        <sz val="8"/>
        <color theme="1"/>
        <rFont val="Calibri"/>
        <family val="2"/>
        <scheme val="minor"/>
      </rPr>
      <t xml:space="preserve">
_x0001_ Anclajes, fijaciones y accesorios necesarios para instalación </t>
    </r>
  </si>
  <si>
    <t>10.9.3</t>
  </si>
  <si>
    <t>https://www.socoda.com.co/barra-doble-brazo-discapacitados/p</t>
  </si>
  <si>
    <r>
      <t xml:space="preserve">SUMINISTRO, TRANSPORTE E INSTALACIÓN </t>
    </r>
    <r>
      <rPr>
        <sz val="8"/>
        <color rgb="FFFF0000"/>
        <rFont val="Calibri"/>
        <family val="2"/>
        <scheme val="minor"/>
      </rPr>
      <t>BARRA DOBLE BRAZO DISCAPACITADOS - U
REF: 209617,  O SIMILAR EQUIVALENTE, EN ACERO INOXIDABLE SATINADO</t>
    </r>
    <r>
      <rPr>
        <sz val="8"/>
        <color theme="1"/>
        <rFont val="Calibri"/>
        <family val="2"/>
        <scheme val="minor"/>
      </rPr>
      <t>.</t>
    </r>
  </si>
  <si>
    <r>
      <rPr>
        <sz val="8"/>
        <color rgb="FFFF0000"/>
        <rFont val="Calibri"/>
        <family val="2"/>
        <scheme val="minor"/>
      </rPr>
      <t>Suministro, transporte e instalación de Barra doble brazo discapacitados –U- Ref: 209617 Fabricadas en tubería redonda de diámetro 1-¼” (32mm) en Acero Inoxidable AISI SAE 304, Calibre 18 (espesor 1.2mm) , acabado satinado, o similar equivalente.</t>
    </r>
    <r>
      <rPr>
        <sz val="8"/>
        <color theme="1"/>
        <rFont val="Calibri"/>
        <family val="2"/>
        <scheme val="minor"/>
      </rPr>
      <t xml:space="preserve"> Incluye: elementos de fijación para su correcta instalación (tornillos y respectivos anclajes. y todo lo necesario para su correcto funcionamiento, de acuerdo con la localización y las especificaciones contenidas dentro de los Planos Arquitectónicos, Modelo, Detalles y Fichas Técnicas 
</t>
    </r>
  </si>
  <si>
    <t>Se medirá y pagará por unidad (UN)  suministrada, debidamente instaladas y
recibidas a satisfacción por la después de las respectivas pruebas de funcionamiento. El valor será el
precio unitario estipulado dentro del contrato e incluye:
_x0001_ Materiales descritos en el formato
_x0001_ Equipos descritos en el formato
_x0001_ Mano de Obra.
_x0001_ Transporte dentro y fuera de la obra</t>
  </si>
  <si>
    <t>https://corona.co/productos/accesorios/porta-rollo-liquid/p/LQ6030001?gclid=Cj0KCQiAxoiQBhCRARIsAPsvo-xUQ8R24xBx6fzNiEL_VpsjYcIBziwZE65Xz8edz7AxOBu_5WY1p0caAvKDEALw_wcB</t>
  </si>
  <si>
    <r>
      <t xml:space="preserve">SUMINISTRO, TRANSPORTE E INSTALACION DE PORTA ROLLO  </t>
    </r>
    <r>
      <rPr>
        <sz val="8"/>
        <color rgb="FFFF0000"/>
        <rFont val="Calibri"/>
        <family val="2"/>
        <scheme val="minor"/>
      </rPr>
      <t>LIQUID CROMO REF LQ6030001</t>
    </r>
    <r>
      <rPr>
        <sz val="8"/>
        <color theme="1"/>
        <rFont val="Calibri"/>
        <family val="2"/>
        <scheme val="minor"/>
      </rPr>
      <t xml:space="preserve">  PARA BAÑOS DE MOVILIDAD REDUCIDA</t>
    </r>
  </si>
  <si>
    <r>
      <rPr>
        <sz val="8"/>
        <color rgb="FFFF0000"/>
        <rFont val="Calibri"/>
        <family val="2"/>
        <scheme val="minor"/>
      </rPr>
      <t>Suministro , Transporte e intalación de Porta Rollo Liquid Cromo REF LQ6030001</t>
    </r>
    <r>
      <rPr>
        <sz val="8"/>
        <color theme="1"/>
        <rFont val="Calibri"/>
        <family val="2"/>
        <scheme val="minor"/>
      </rPr>
      <t>,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r>
  </si>
  <si>
    <t xml:space="preserve">Consultar Planos Arquitectónicos y verificar localización.
</t>
  </si>
  <si>
    <t>Consultar Planos Arquitectónicos y verificar localización.
Antes de iniciar la instalación, verifica el contenido y lee detenidamente las instrucciones para su procedimiento.
Verifica cuál opción de accesorios tiene y sigue la secuencia numérica para una correcta instalación.
Sigue las indicaciones contenidas en la garantía y no realices ajustes o modificaciones al producto que alteren su adecuado funcionamiento</t>
  </si>
  <si>
    <r>
      <rPr>
        <sz val="8"/>
        <color rgb="FFFF0000"/>
        <rFont val="Calibri"/>
        <family val="2"/>
        <scheme val="minor"/>
      </rPr>
      <t xml:space="preserve">
Porta Rollo REF LQ6030001 metálica con:  recubrimiento en PVD (deposición de vapor) con targets de zirconio que garantizan una gran resistencia a la corrosión; sistema de fijación oculto de fácil instalación y diseño que evita la acumulación de impurezas; y Tornillos, Chazos y  Plantilla de instalación ,  o similar equivalente.</t>
    </r>
    <r>
      <rPr>
        <sz val="8"/>
        <color theme="1"/>
        <rFont val="Calibri"/>
        <family val="2"/>
        <scheme val="minor"/>
      </rPr>
      <t xml:space="preserve"> totalmente fija, sin ningún tipo de movimiento</t>
    </r>
  </si>
  <si>
    <r>
      <rPr>
        <sz val="8"/>
        <color rgb="FFFF0000"/>
        <rFont val="Calibri"/>
        <family val="2"/>
        <scheme val="minor"/>
      </rPr>
      <t xml:space="preserve">
Porta Rollo REF LQ6030001 metálica con:  recubrimiento en PVD (deposición de vapor) con targets de zirconio que garantizan una gran resistencia a la corrosión; sistema de fijación oculto de fácil instalación y diseño que evita la acumulación de impurezas; y Tornillos, Chazos y  Plantilla de instalación ,  o similar equivalente </t>
    </r>
    <r>
      <rPr>
        <sz val="8"/>
        <color theme="1"/>
        <rFont val="Calibri"/>
        <family val="2"/>
        <scheme val="minor"/>
      </rPr>
      <t xml:space="preserve"> instalada en los lugares donde se indica en los planos arquitectónicos y de
detalle.
_x0001_ Barra de seguridad totalmente fija, sin ningún tipo de movimiento.</t>
    </r>
  </si>
  <si>
    <r>
      <rPr>
        <sz val="8"/>
        <color rgb="FFFF0000"/>
        <rFont val="Calibri"/>
        <family val="2"/>
        <scheme val="minor"/>
      </rPr>
      <t xml:space="preserve">
Porta Rollo REF LQ6030001 metálica con:  recubrimiento en PVD (deposición de vapor) con targets de zirconio que garantizan una gran resistencia a la corrosión; sistema de fijación oculto de fácil instalación y diseño que evita la acumulación de impurezas; y Tornillos, Chazos y  Plantilla de instalación .,  o similar equivalente, con sus correspondientes</t>
    </r>
    <r>
      <rPr>
        <sz val="8"/>
        <color theme="1"/>
        <rFont val="Calibri"/>
        <family val="2"/>
        <scheme val="minor"/>
      </rPr>
      <t xml:space="preserve">
_x0001_ Anclajes, fijaciones y accesorios necesarios para instalación </t>
    </r>
  </si>
  <si>
    <t>https://accesoriosyacabados.com/tienda/institucional/griferias/1702/griferia-de-meson-para-lavamanos-push-linea-pressmatic-importado-docol/</t>
  </si>
  <si>
    <t>Suministro  e  instalación  de  Grifería  Antivandálica  de  mesón  para  Lavamanos  Tipo  Push  cromada metálica,  Ref.  4-AA-110  Docol  o  equivalente,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</si>
  <si>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Consultar Planos Arquitectónicos y verificar localización.
 	Verificar localización de tuberías de suministro y desagüe respectivamente  a un mismo nivel en cada batería.</t>
  </si>
  <si>
    <t>Instalar grifería antivandálica para lavamanos tipo Push Ref. 4-AA-110
       Realizar instalación siguiendo todas las indicaciones del fabricante.
       Verificar instalación y funcionamiento para aprobación.</t>
  </si>
  <si>
    <t>Aparato completamente instalado y en buen funcionamiento.
       Materiales con certificado de calidad del fabricante.</t>
  </si>
  <si>
    <t>Grifería mezclador lavamanos o equivalente.
      Cinta teflón.
      Accesorios de conexión.</t>
  </si>
  <si>
    <t>Herramienta menor para albañilería.</t>
  </si>
  <si>
    <t>Se medirá y pagará por unidad (UN) de grifería antivandálica para lavamanos tipo Push,
debidamente instalada y recibida a satisfacción por la después de las respectivas pruebas de
funcionamiento. El valor será el precio unitario estipulado dentro del contrato e incluye:
_x0001_ Materiales descritos en el numeral 10.
_x0001_ Equipos descritos en el numeral 11.
_x0001_ Mano de Obra.
_x0001_ Transporte dentro y fuera de la obra.</t>
  </si>
  <si>
    <t>https://www.grival.com/griferias-y-accesorios/griferia-lavamanos/griferias-lavamanos-sencillas/llave-individual-nogal/</t>
  </si>
  <si>
    <t>https://www.grival.com/griferias-y-accesorios/griferia-lavamanos/griferias-lavamanos-monocontrol/lavamanos-monocontrol-ganamax-basic/</t>
  </si>
  <si>
    <t>Suministro e instalación de Grifería Mezclador para lavamanos de Grival o equivalente,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</si>
  <si>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Consultar Planos Arquitectónicos y verificar localización.
_x0001_ Verificar localización de tuberías de suministro y desagüe respectivamente a un mismo nivel en
cada batería.</t>
  </si>
  <si>
    <r>
      <t xml:space="preserve">Instalar Grifería Mezclador para lavamanos de Grival o equivalente.
_x0001_ Realizar instalación siguiendo todas las indicaciones del fabricante.
_x0001_ Verificar instalación y funcionamiento para aprobación.
</t>
    </r>
    <r>
      <rPr>
        <sz val="8"/>
        <color rgb="FFFF0000"/>
        <rFont val="Calibri"/>
        <family val="2"/>
        <scheme val="minor"/>
      </rPr>
      <t xml:space="preserve">https://corona.co/medias/instructivo-plantilla-instalacion-lavamanos.pdf?context=bWFzdGVyfGRvY3VtZW50c3wyMTI5MDUyfGFwcGxpY2F0aW9uL3BkZnxoYTAvaDQ3Lzg3OTY3NDIyMjE4NTQvaW5zdHJ1Y3Rpdm8tcGxhbnRpbGxhLWluc3RhbGFjaW9uLWxhdmFtYW5vcy5wZGZ8MjQwZTE2NTE5ZGM0NjZmOGM3NTE2NGI4NTg5NTY4YjYyY2ExNjUwYTFkOTc1NWY4MGNmZjRhMjk4YmE1NjlmOA
</t>
    </r>
    <r>
      <rPr>
        <sz val="8"/>
        <color theme="1"/>
        <rFont val="Calibri"/>
        <family val="2"/>
        <scheme val="minor"/>
      </rPr>
      <t xml:space="preserve">
</t>
    </r>
    <r>
      <rPr>
        <sz val="8"/>
        <color rgb="FFFF0000"/>
        <rFont val="Calibri"/>
        <family val="2"/>
        <scheme val="minor"/>
      </rPr>
      <t>https://corona.co/medias/instructivo-de-instalacion-acuacer.pdf?context=bWFzdGVyfGRvY3VtZW50c3wyNDQ2ODB8YXBwbGljYXRpb24vcGRmfGg1ZS9oMTgvODkxNzg3NTc4NTc1OC9pbnN0cnVjdGl2by1kZS1pbnN0YWxhY2lvbi1hY3VhY2VyLnBkZnxjNjcyN2U5Mjg3ZmUxYmFlMTZmZWJmMzBhMTAyYWE5MzE4NmE4YmRlM2QxM2JhMmE5NDAwNmE4NDQ5ZDZiNWE1</t>
    </r>
  </si>
  <si>
    <t>https://www.grival.com/griferias-y-accesorios/griferia-para-cocina/griferias-lavaplatos-sencilla/griferia-lavaplatos-nogal-8-pulgadas-2/</t>
  </si>
  <si>
    <t>Suministro e instalación de grifería mezclador para lavaplatos de Grival ó equivalente,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</si>
  <si>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 xml:space="preserve">Localizar en lugares señalados en planos.
_x0001_ Instalar Grifería Mezclador para lavaplatos de Grival o equivalente.
_x0001_ Realizar instalación siguiendo todas las indicaciones del fabricante.
_x0001_ Verificar instalación y funcionamiento para aprobación
</t>
  </si>
  <si>
    <t>https://util.com.co/llave-terminal-bronce-con-rosca-para-manguera-1-2.html</t>
  </si>
  <si>
    <t>Suministro de llaves terminales de ½” pulgada con rosca para manguera para los Lavatraperos, de
acuerdo con la localización y las especificaciones contenidas dentro de los Planos Arquitectónicos y de
Detalle, incluye todo lo necesario para su perfecta instalación y puesta en funcionamiento, incluye
fijaciones y todos los elementos requeridos para la correcta ejecución del trabajo.</t>
  </si>
  <si>
    <t>Consultar Planos Arquitectónicos y verificar localización.
_x0001_ Verificar localización de tuberías de suministro y desagüe respectivamente a un mismo nivel en
cada batería.
_x0001_ Consultar proyecto Hidrosanitarias.</t>
  </si>
  <si>
    <t>Llave terminal de 1/2" o equivalente 
      Cinta teflón.
      Accesorios de conexión.</t>
  </si>
  <si>
    <t>Se medirá y pagará por unidad (UN) de llaves de ½” pulgada para Lavatraperos, debidamente
instaladas y recibidas a satisfacción por la después de las respectivas pruebas de funcionamiento. El
valor será el precio unitario estipulado dentro del contrato e incluye:
_x0001_ Materiales descritos en el numeral 10.
_x0001_ Equipos descritos en el numeral 11.
_x0001_ Mano de Obra.
_x0001_ Transporte dentro y fuera de la obra</t>
  </si>
  <si>
    <t>Espejo en vidrio de seguridad laminado 4+4 cantos planos a la vista, pulidos y brillados sobre tablex fenólico dilatado 2 cm del muro. Fijación a muro con cuchillas invisibles en perfilería de aluminio anodizado mate y chazo expansivo según las dimensiones indicadas en los planos de baños</t>
  </si>
  <si>
    <t>Esta actividad se refiere al suministro y colocación de espejos en vidrio de seguridad laminado 4+4 con cantos planos a la vista, pulidos y brillados sobre táblex fenólico dilatado 2 cm del muro. Fijación a muro mediante cuchillas invisibles en perfilería en aluminio anodizado mate y chazo expansivo a muro.
Dimensiones según diseño, localizado en las unidades de lavamanos y sitios indicados en los planos arquitectónicos. Incluye todos los elementos y accesorios necesarios para su correcta instalación y funcionamiento.</t>
  </si>
  <si>
    <t>•	Verificar localización, dilataciones y dimensiones de los espejos en los Planos de Detalle.
•	Realizar fabricación de los elementos
•	Instalar los espejos de acuerdo con las recomendaciones del proveedor
•	Verificar nivelación y fijación.</t>
  </si>
  <si>
    <t>•	Se verificará la estabilidad del espejo, así como su estado, pues este no debe presentar ningún tipo de fractura, hongo u otra característica que deteriore la calidad o apariencia del espejo</t>
  </si>
  <si>
    <t>•	Espejos en vidrio laminado de fabricación nacional de primera calidad y con espesor 8 mm (4+4)
•	Cintas doble faz.
•	Chapetas metálicas.
•	Táblex fenólico
•	Perfiles de aluminio para soporte y fijación
•	Elementos y materiales de fijación y anclajes</t>
  </si>
  <si>
    <t>•	Herramienta menor
•	Equipos para manejo de vidrios</t>
  </si>
  <si>
    <t>Se medirá y se pagará por unidad (un) de espejo en vidrio de seguridad laminado 4+4 con cantos planos a la vista, pulidos y brillados sobre tablex fenólico dilatado 2 cm del muro. Fijación a muro con cuchillas invisibles en perfilería aluminio anodizado mate y chazo expansivo a muro. Dimensiones 0,40 x 1,00 m, debidamente ejecutado y recibido a satisfacción por la interventoría, previa verificación de los resultados de los ensayos el cumplimiento de las tolerancias para aceptación y de los requisitos mínimos requeridos.
La medida será el resultado de cálculos realizados en obra. El valor será el precio unitario estipulado dentro del contrato y su costo incluye:
•	Materiales descritos en el numeral 8.
•	Equipos y herramientas descritos en el numeral 9.
•	Mano de obra.
•	Transportes dentro y fuera de la obra.</t>
  </si>
  <si>
    <t>En caso de no conformidad con estas especificaciones, durante su ejecución o a su terminación, las obras se
considerarán como mal ejecutadas. En este evento, el Constructor deberá reconstruirlas a su costo y sin que implique modificaciones y/o adiciones en el plazo y en el valor del contrato</t>
  </si>
  <si>
    <t xml:space="preserve">https://coccion.co/equipos-y-accesorios/pasamanos-y-baranas-en-acero/ </t>
  </si>
  <si>
    <t xml:space="preserve">ESTRUCTURAS </t>
  </si>
  <si>
    <t>https://orbit.com.co/descargas/ferreteria/FT%20P1048-INOX.pdf</t>
  </si>
  <si>
    <t>https://orbit.com.co/descargas/anclaje/FT%20P1050-DUO.pdf</t>
  </si>
  <si>
    <t xml:space="preserve">https://orbit.com.co/descargas/ferreteria/FT%201226W.pdf </t>
  </si>
  <si>
    <t>https://orbit.com.co/descargas/ferreteria/FT%20781403.pdf</t>
  </si>
  <si>
    <t>https://orbit.com.co/descargas/anclaje/FT%20FU23087.pdf</t>
  </si>
  <si>
    <t>Ficha Cliente - Escaleras gato (procolombia.co)</t>
  </si>
  <si>
    <t>https://b2bmarketplace.procolombia.co/sites/default/files/products/ficha-tecnica-escaleras-tipo-gato.pdf</t>
  </si>
  <si>
    <t>https://www.escalerasaros.com/escalera-vertical/</t>
  </si>
  <si>
    <t>Escalera de Gato en Tubular de 1 1/2", Anclada a la Pared</t>
  </si>
  <si>
    <r>
      <rPr>
        <sz val="8"/>
        <color rgb="FFFF0000"/>
        <rFont val="Calibri"/>
        <family val="2"/>
        <scheme val="minor"/>
      </rPr>
      <t> Consultar Modelos BIM y  Planos Arquitectónico</t>
    </r>
    <r>
      <rPr>
        <sz val="8"/>
        <color theme="1"/>
        <rFont val="Calibri"/>
        <family val="2"/>
        <scheme val="minor"/>
      </rPr>
      <t>s.
 Definir y localizar en los Planos Constructivos la escalera a construir.
 Verificar niveles de estructura y acabados, y suscribir actas con interventoría 
 e</t>
    </r>
    <r>
      <rPr>
        <sz val="8"/>
        <color rgb="FFFF0000"/>
        <rFont val="Calibri"/>
        <family val="2"/>
        <scheme val="minor"/>
      </rPr>
      <t>laborar planos de taller (a cargo del proveedor)</t>
    </r>
  </si>
  <si>
    <t>P1-A (0.60 X 2.50 mts) Puerta en lámina CR Cal. 18, pintura electrostática color aluminio anodizado o gris RAL 7035., Marco CR Cal 18, Pintura electrostática color aluminio anodizado o gris RAL 7035</t>
  </si>
  <si>
    <t>P1-B (0.80 x 2.50 mts.) Puerta en lámina CR Cal. 18, pintura electrostática color aluminio anodizado o gris RAL 7035., Marco CR Cal 18, Pintura electrostática color aluminio anodizado o gris RAL 7035</t>
  </si>
  <si>
    <t>P1-C (0.90 x 2.50 mts.) Puerta en lámina CR Cal. 18, pintura electrostática color aluminio anodizado o gris RAL 7035., Marco CR Cal 18, Pintura electrostática color aluminio anodizado o gris RAL 7035</t>
  </si>
  <si>
    <t>P1-D (1.00 x 2.50 mts.) Puerta en lámina CR Cal. 18, pintura electrostática color aluminio anodizado o gris RAL 7035., Marco CR Cal 18, Pintura electrostática color aluminio anodizado o gris RAL 7035</t>
  </si>
  <si>
    <t>P2-A (0.80 x 2.50 mts.) Puerta en lámina CR Cal. 18, pintura electrostática color aluminio anodizado o gris RAL 7035., Marco CR Cal 18, Pintura electrostática color aluminio anodizado o gris RAL 7035</t>
  </si>
  <si>
    <t>P2-B (0.90 x 2.50 mts.) Puerta en lámina CR Cal. 18, pintura electrostática color aluminio anodizado o gris RAL 7035., Marco CR Cal 18, Pintura electrostática color aluminio anodizado o gris RAL 7035</t>
  </si>
  <si>
    <t>P4-A (1.50 x 2.50 mts.) Puerta en lámina CR Cal. 18, pintura electrostática color aluminio anodizado o gris RAL 7035., Marco CR Cal 18, Pintura electrostática color aluminio anodizado o gris RAL 7035, Más barra antipánico tipo push con manija para puertas cortafuego.</t>
  </si>
  <si>
    <t>P4-B (2.00 x 2.50 mts.) Puerta en lámina CR Cal. 18, color aluminio anodizado o gris RAL 7035., Marco CR Cal 18, color aluminio anodizado o gris RAL 7035.</t>
  </si>
  <si>
    <t>P4-C (2.40 x 2.50 mts.) Puerta antipánico en lámina CR Cal. 18, pintura electrostática color aluminio anodizado o gris RAL 7035., Marco CR Cal 18, Pintura electrostática color aluminio anodizado o gris RAL 7035, Más barra antipánico tipo push con manija para puertas cortafuego.</t>
  </si>
  <si>
    <t>P5 (0.90 x 2.20 mts.) Puerta en vidrio. Perfil en aluminio ALN-A-218 + Pisa vidrio ALN-A-222+empaque de caucho + pivote. Vidrio templano laminado de 4 mm + 4 mm + pelicula de seguridad de 75 micras transparente.</t>
  </si>
  <si>
    <t>P6 (1.50 x 2.20 mts.) Puerta en vidrio. Perfil en aluminio ALN-A-218 + Pisa vidrio ALN-A-222+empaque de caucho + pivote. Vidrio templano laminado de 4 mm + 4 mm + pelicula de seguridad de 75 micras transparente.</t>
  </si>
  <si>
    <t>P6 (2.00 x 2.50 mts.) Puerta antipánico, mas barra antipánico tipo push con manija para puertas cortafuego. Perfil en aluminio ALN-A-218 + Pisa vidrio ALN-A-222+empaque de caucho + pivote. Vidrio templano laminado de 4 mm + 4 mm + pelicula de seguridad de 75 micras transparente.</t>
  </si>
  <si>
    <t>P6 (3.00 x 2.50 mts.) Puerta antipánico, mas barra antipánico tipo push con manija para puertas cortafuego. Perfil en aluminio ALN-A-218 + Pisa vidrio ALN-A-222+empaque de caucho + pivote. Vidrio templano laminado de 4 mm + 4 mm + pelicula de seguridad de 75 micras transparente.</t>
  </si>
  <si>
    <t>Plano cuadro de puertas DIURAR128</t>
  </si>
  <si>
    <t>Plano cuadro de puertas DIURAR127</t>
  </si>
  <si>
    <t>P7-A (0.60 x 1.90 mts.) Puerta de acero inoxidable mas herrajes en acero inoxidable</t>
  </si>
  <si>
    <t>P7-B (0.90 x 1.90 mts.) Puerta de acero inoxidable mas herrajes en acero inoxidable</t>
  </si>
  <si>
    <t>P8 Compuerta de mantenimiento, acceso a cubierta. Tuberia estructural cuadrada 60 x 60 mm., color aluminio anodizado o gris RAL 7035.</t>
  </si>
  <si>
    <t>P17-C (3.00 x 2.50 mts.) Puerta antipanico en lamina cr cal 18, pintura electrostatica color aluminio anodizado o gris ral 7035., marco cr cal 18,pintura electrostatica color aluminio anodizado o gris ral 7035, mas barra antipánico tipo push con manija para puertas cortafuego</t>
  </si>
  <si>
    <t>P17-B (2.40 x 2.50 mts.) Puerta antipanico en lamina cr cal 18, pintura electrostatica color aluminio anodizado o gris ral 7035., marco cr cal 18,pintura electrostatica color aluminio anodizado o gris ral 7035, mas barra antipánico tipo push con manija para puertas cortafuego</t>
  </si>
  <si>
    <t>Plano cuadro de puertas DIURAR129</t>
  </si>
  <si>
    <t>P2-A (0.90 x 2.50 mts.) Puerta en lámina CR Cal. 18, pintura electrostática color aluminio anodizado o gris RAL 7035., Marco CR Cal 18, Pintura electrostática color aluminio anodizado o gris RAL 7035</t>
  </si>
  <si>
    <t>P3-A (0.90 x 2.20 mts.) Puerta en vidrio. Perfil en aluminio ALN-A-218 + Pisa vidrio ALN-A-222+empaque de caucho + pivote. Vidrio templano laminado de 4 mm + 4 mm + pelicula de seguridad de 75 micras transparente.</t>
  </si>
  <si>
    <t>Plano cuadro de puertas DIURAR130</t>
  </si>
  <si>
    <t>P17-A (2.00 x 2.50 mts.) Puerta antipanico en lamina cr cal 18, pintura electrostatica color aluminio anodizado o gris ral 7035., marco cr cal 18,pintura electrostatica color aluminio anodizado o gris ral 7035, mas barra antipánico tipo push con manija para puertas cortafuego</t>
  </si>
  <si>
    <t>Plano cuadro de puertas DIURAR131</t>
  </si>
  <si>
    <t>P18 (1.50 x 2.50 mts.) Puerta antipánico, mas barra antipánico tipo push con manija para puertas cortafuego. Perfil en aluminio ALN-A-218 + Pisa vidrio ALN-A-222+empaque de caucho + pivote. Vidrio templano laminado de 4 mm + 4 mm + pelicula de seguridad de 75 micras transparente.</t>
  </si>
  <si>
    <t>P19 Puerta corredera en lamina CR Cal 18,pintura electrostatica color aluminio anodizado o gris RAL 7035., marco CR Cal 18,pintura electrostatica color aluminio anodizado o gris RAL 7035</t>
  </si>
  <si>
    <t>P20 Cortina en lamina Tubo de Aluminio anodizado, platina de aluminio de 3/4" x 1/8" troqueladas</t>
  </si>
  <si>
    <t>Plano cuadro de puertas DIURAR132</t>
  </si>
  <si>
    <t>P2-C (1.00 x 2.50 mts.) Puerta en lámina CR Cal. 18, pintura electrostática color aluminio anodizado o gris RAL 7035., Marco CR Cal 18, Pintura electrostática color aluminio anodizado o gris RAL 7035</t>
  </si>
  <si>
    <t>Plano cuadro de puertas DIURAR133</t>
  </si>
  <si>
    <t>P5 (1.00 x 2.20 mts.) Puerta antipánico, mas barra antipánico tipo push con manija para puertas cortafuego. Perfil en aluminio ALN-A-218 + Pisa vidrio ALN-A-222+empaque de caucho + pivote. Vidrio templano laminado de 4 mm + 4 mm + pelicula de seguridad de 75 micras transparente.</t>
  </si>
  <si>
    <t>P16 (1.00 x 2.50 mts.) Puerta antipanico en lamina CR Cal 18 pintura electrostatica color aluminio anodizado o gris Ral 7035., marco CR Cal 18, pintura electrostatica color aluminio anodizado o gris Cal 7035, mas barra antipánico tipo push con manija para puertas cortafuego</t>
  </si>
  <si>
    <t>P17-C (2.40 x 2.50 mts.) Puerta antipanico en lamina cr cal 18, pintura electrostatica color aluminio anodizado o gris ral 7035., marco cr cal 18,pintura electrostatica color aluminio anodizado o gris ral 7035, mas barra antipánico tipo push con manija para puertas cortafuego</t>
  </si>
  <si>
    <t>Plano cuadro de puertas DIURAR134</t>
  </si>
  <si>
    <t>P11 (5.00 x 6.80 mts.) Cortina en lamina Tubo de Aluminio anodizado, platina de aluminio de 3/4" x 1/8" troqueladas</t>
  </si>
  <si>
    <t>P13 Cortina en lamina Tubo de Aluminio anodizado, platina de aluminio de 3/4" x 1/8" troqueladas</t>
  </si>
  <si>
    <t>P8 (1.20 x 0.79 mts.) Compuerta de mantenimiento, acceso a cubierta. Tuberia estructural cuadrada 60 x 60 mm., color aluminio anodizado o gris RAL 7035.</t>
  </si>
  <si>
    <t>Plano cuadro de puertas DIURAR135</t>
  </si>
  <si>
    <t>P15 Puerta corredera en lamina CR Cal 18 pintura electrostatica color aluminio anodizado o gris RAL 7035., Marco CR Cal 18, pintura electrostática color aluminio anodizado o gris RAL 7035.</t>
  </si>
  <si>
    <t>Plano cuadro de puertas DIURAR136</t>
  </si>
  <si>
    <t>P19 Puerta corredera en lamina CR Cal 18 pintura electrostatica color aluminio anodizado o gris RAL 7035., marco CR Cal 18,pintura electrostatica color aluminio anodizado o gris RAL 7035</t>
  </si>
  <si>
    <t>P22 Puerta de control ingreso y salida de cabinas CR Cal 18 pintura electrostatica color aluminio anodizado o gris ral 7035., marco CR Cal 18,pintura electrostatica color aluminio anodizado o gris RAL 7035.</t>
  </si>
  <si>
    <t>Plano cuadro de puertas DIURAR137</t>
  </si>
  <si>
    <t>ARQ901-1</t>
  </si>
  <si>
    <t>ARQ901-2</t>
  </si>
  <si>
    <t>ARQ901-3</t>
  </si>
  <si>
    <t>ARQ901-4</t>
  </si>
  <si>
    <t>ARQ901-5</t>
  </si>
  <si>
    <t>ARQ901-6</t>
  </si>
  <si>
    <t>ARQ901-7</t>
  </si>
  <si>
    <t>ARQ901-8</t>
  </si>
  <si>
    <t>ARQ901-9</t>
  </si>
  <si>
    <t>ARQ901-10</t>
  </si>
  <si>
    <t>ARQ901-11</t>
  </si>
  <si>
    <t>ARQ901-12</t>
  </si>
  <si>
    <t>ARQ901-13</t>
  </si>
  <si>
    <t>ARQ901-14</t>
  </si>
  <si>
    <t>ARQ901-15</t>
  </si>
  <si>
    <t>ARQ901-16</t>
  </si>
  <si>
    <t>ARQ901-17</t>
  </si>
  <si>
    <t>ARQ901-18</t>
  </si>
  <si>
    <t>ARQ901-19</t>
  </si>
  <si>
    <t>ARQ901-20</t>
  </si>
  <si>
    <t>ARQ901-21</t>
  </si>
  <si>
    <t>ARQ901-22</t>
  </si>
  <si>
    <t>ARQ901-23</t>
  </si>
  <si>
    <t>ARQ901-24</t>
  </si>
  <si>
    <t>ARQ901-25</t>
  </si>
  <si>
    <t>ARQ901-26</t>
  </si>
  <si>
    <t>ARQ901-27</t>
  </si>
  <si>
    <t>ARQ901-28</t>
  </si>
  <si>
    <t>ARQ901-29</t>
  </si>
  <si>
    <t>ARQ901-30</t>
  </si>
  <si>
    <t>ARQ901-31</t>
  </si>
  <si>
    <t>N/A</t>
  </si>
  <si>
    <t>M2 - Mamposteria en bloque de concreto 14x19x39 tipo kreato similar equivalente, revitado y ranurado cada 5 hiladas; pañetado 1:4 estucado y pintado al interior de los espacios (una una sola cara) y cara externa bloque a la vista, similar o equivalente</t>
  </si>
  <si>
    <t>ARQ103</t>
  </si>
  <si>
    <t>ARQ104</t>
  </si>
  <si>
    <t>ARQ105</t>
  </si>
  <si>
    <t>ARQ106</t>
  </si>
  <si>
    <t>ARQ107</t>
  </si>
  <si>
    <t>ARQ108</t>
  </si>
  <si>
    <t>ARQ109</t>
  </si>
  <si>
    <t>ARQ110</t>
  </si>
  <si>
    <t>M1 - Mamposteria en bloque de concreto 12x19x39, revitado, y ranurado  cada 5 hiladas, incluye mortero de pega premezclado , tipo indural  o similar equivalente.</t>
  </si>
  <si>
    <t>M3 - Mamposteria en bloque de concreto 14x19x39 tipo kreato similar equivalente, revitado y ranurado cada 5 hiladas; pañetado 1:4 estucado y pintado (ambas caras), similar o equivalente</t>
  </si>
  <si>
    <t>M4 - Mamposteria en bloque de concreto 14x19x39 tipo kreato similar equivalente, revitado y ranurado cada 5 hiladas; pañetado 1:4 estucado y pintado vinilo viniltex corona mas enchape en Ceramica corona ref egeo blanco de 30x60 similar equivalente instalacion horizontal. (en una sola cara) y cara externa bloque a la vista, similar o equivalente</t>
  </si>
  <si>
    <t>M5 - Mamposteria en bloque de concreto 14x19x39 tipo kreato similar equivalente, revitado y ranurado cada 5 hiladas; pañetado  mas enchape en Ceramica corona ref egeo blanco de 30x60 similar equivalente instalacion horizontal. (en una sola cara) y cara externa bloque a la vista, similar o equivalente</t>
  </si>
  <si>
    <t>M6 - Mamposteria en bloque de concreto 14x19x39 tipo kreato similar equivalente, revitado y ranurado cada 5 hiladas; pañetado  mas enchape en Ceramica corona ref egeo blanco de 30x60 similar equivalente instalacion horizontal. (en ambas caras), similar o equivalente.</t>
  </si>
  <si>
    <t xml:space="preserve">M8 - Zócalo en concreto 0.15 x 0.15, </t>
  </si>
  <si>
    <t>M14 - Mamposteria en bloque de concreto 14x19x39 tipo kreato similar equivalente, revitado y ranurado cada 5 hiladas; pañetado  mas enchape en Ceramica corona ref egeo blanco de 30x60. similar equivalente instalacion horizontal. (en una sola cara) y cara pañetado 1:4 estucado y pintado vinilo viniltex</t>
  </si>
  <si>
    <t>TBD Murro propuesta concreto</t>
  </si>
  <si>
    <t>ARQ115</t>
  </si>
  <si>
    <t>M17 ENCHAPE EN CERÁMICA  EGEO COLOR  BLANCO DE 30X60 (INCLUYE SUMINISTRO E INSTALACIÓN HORIZONTAL), O SIMILAR EQUIVALENTE.</t>
  </si>
  <si>
    <t>ARQ607</t>
  </si>
  <si>
    <t>ARQ002</t>
  </si>
  <si>
    <t>Incluida en cocina Milan</t>
  </si>
  <si>
    <t>ARQ1027</t>
  </si>
  <si>
    <t>ARQ1028</t>
  </si>
  <si>
    <t>Lote de 96.1 metros lineales de linea de vida y 96 puntos de anclaje</t>
  </si>
  <si>
    <t>Lote de 165 metros lineales de linea de vida y 161 puntos de anclaje</t>
  </si>
  <si>
    <t>SE CAMBIO LA UNIDAD DE MEDIDA DE GLB A UN</t>
  </si>
  <si>
    <t>Lote de 205 metros lineales de linea de vida y 201 puntos de anclaje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</si>
</sst>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_(* \(#,##0.0\);_(* &quot;-&quot;??_);_(@_)"/>
    <numFmt numFmtId="165" formatCode="d/mm/yyyy;@"/>
    <numFmt numFmtId="166" formatCode="0.0"/>
  </numFmts>
  <fonts count="22"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2"/>
      <name val="Times New Roman"/>
      <family val="1"/>
    </font>
    <font>
      <b/>
      <sz val="12"/>
      <color rgb="FFFF0000"/>
      <name val="Times New Roman"/>
      <family val="1"/>
    </font>
    <font>
      <sz val="10"/>
      <name val="Times New Roman"/>
      <family val="1"/>
    </font>
    <font>
      <sz val="18"/>
      <color rgb="FFFF0000"/>
      <name val="Times New Roman"/>
      <family val="1"/>
    </font>
    <font>
      <sz val="8"/>
      <name val="Calibri"/>
      <family val="2"/>
      <scheme val="minor"/>
    </font>
    <font>
      <sz val="11"/>
      <name val="Leelawadee"/>
      <family val="2"/>
    </font>
    <font>
      <sz val="8"/>
      <color rgb="FFFF0000"/>
      <name val="Calibri"/>
      <family val="2"/>
      <scheme val="minor"/>
    </font>
    <font>
      <sz val="8"/>
      <color theme="1"/>
      <name val="Calibri"/>
      <family val="2"/>
      <scheme val="minor"/>
    </font>
    <font>
      <sz val="11"/>
      <color theme="1"/>
      <name val="Leelawadee"/>
      <family val="2"/>
    </font>
    <font>
      <b/>
      <sz val="8"/>
      <color rgb="FFFF0000"/>
      <name val="Calibri"/>
      <family val="2"/>
      <scheme val="minor"/>
    </font>
    <font>
      <b/>
      <sz val="11"/>
      <name val="Leelawadee"/>
      <family val="2"/>
    </font>
    <font>
      <u/>
      <sz val="11"/>
      <color theme="10"/>
      <name val="Calibri"/>
      <family val="2"/>
      <scheme val="minor"/>
    </font>
    <font>
      <b/>
      <sz val="8"/>
      <color theme="1"/>
      <name val="Calibri"/>
      <family val="2"/>
      <scheme val="minor"/>
    </font>
    <font>
      <b/>
      <sz val="8"/>
      <name val="Calibri"/>
      <family val="2"/>
      <scheme val="minor"/>
    </font>
    <font>
      <u/>
      <sz val="8"/>
      <color theme="10"/>
      <name val="Calibri"/>
      <family val="2"/>
      <scheme val="minor"/>
    </font>
    <font>
      <u/>
      <sz val="8"/>
      <color rgb="FFFF0000"/>
      <name val="Calibri"/>
      <family val="2"/>
      <scheme val="minor"/>
    </font>
    <font>
      <u/>
      <sz val="8"/>
      <color theme="1"/>
      <name val="Calibri"/>
      <family val="2"/>
      <scheme val="minor"/>
    </font>
  </fonts>
  <fills count="10">
    <fill>
      <patternFill patternType="none"/>
    </fill>
    <fill>
      <patternFill patternType="gray125"/>
    </fill>
    <fill>
      <patternFill patternType="solid">
        <fgColor theme="4" tint="0.79998168889431442"/>
        <bgColor indexed="65"/>
      </patternFill>
    </fill>
    <fill>
      <patternFill patternType="solid">
        <fgColor theme="4" tint="0.39997558519241921"/>
        <bgColor indexed="65"/>
      </patternFill>
    </fill>
    <fill>
      <patternFill patternType="solid">
        <fgColor theme="6" tint="0.59999389629810485"/>
        <bgColor indexed="65"/>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C0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6" fillId="0" borderId="0" applyNumberFormat="0" applyFill="0" applyBorder="0" applyAlignment="0" applyProtection="0"/>
  </cellStyleXfs>
  <cellXfs count="105">
    <xf numFmtId="0" fontId="0" fillId="0" borderId="0" xfId="0"/>
    <xf numFmtId="0" fontId="4" fillId="0" borderId="1" xfId="0" applyFont="1" applyFill="1" applyBorder="1" applyAlignment="1" applyProtection="1">
      <alignment horizontal="center" vertical="center" wrapText="1"/>
    </xf>
    <xf numFmtId="4" fontId="8" fillId="0" borderId="0" xfId="0" applyNumberFormat="1" applyFont="1" applyFill="1" applyBorder="1" applyAlignment="1">
      <alignment vertical="center" wrapText="1"/>
    </xf>
    <xf numFmtId="4" fontId="4" fillId="0" borderId="1" xfId="1" applyNumberFormat="1"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165" fontId="6" fillId="0" borderId="9" xfId="0" applyNumberFormat="1" applyFont="1" applyFill="1" applyBorder="1" applyAlignment="1" applyProtection="1">
      <alignment horizontal="center"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12"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66" fontId="12" fillId="0" borderId="1" xfId="0" applyNumberFormat="1" applyFont="1" applyBorder="1" applyAlignment="1">
      <alignment horizontal="center" vertical="center"/>
    </xf>
    <xf numFmtId="0" fontId="9" fillId="5" borderId="1" xfId="0" applyFont="1" applyFill="1" applyBorder="1" applyAlignment="1">
      <alignment horizontal="justify" vertical="center" wrapText="1"/>
    </xf>
    <xf numFmtId="0" fontId="12" fillId="0" borderId="1" xfId="0" applyFont="1" applyBorder="1" applyAlignment="1">
      <alignment horizontal="justify" vertical="center"/>
    </xf>
    <xf numFmtId="2" fontId="12" fillId="0" borderId="1" xfId="0" applyNumberFormat="1" applyFont="1" applyBorder="1" applyAlignment="1">
      <alignment horizontal="center" vertical="center"/>
    </xf>
    <xf numFmtId="2" fontId="12"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18" fillId="2" borderId="1" xfId="2" applyFont="1" applyBorder="1" applyAlignment="1">
      <alignment horizontal="center" vertical="center" wrapText="1"/>
    </xf>
    <xf numFmtId="0" fontId="17" fillId="2" borderId="1" xfId="2" applyFont="1" applyBorder="1" applyAlignment="1">
      <alignment horizontal="justify" vertical="center"/>
    </xf>
    <xf numFmtId="0" fontId="17" fillId="2" borderId="1" xfId="2" applyFont="1" applyBorder="1" applyAlignment="1">
      <alignment horizontal="center" vertical="center"/>
    </xf>
    <xf numFmtId="0" fontId="17" fillId="6" borderId="1" xfId="2"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0" borderId="0" xfId="0" applyFont="1" applyAlignment="1">
      <alignment horizontal="center" vertical="center"/>
    </xf>
    <xf numFmtId="0" fontId="12" fillId="0" borderId="0" xfId="0" applyFont="1" applyAlignment="1">
      <alignment horizontal="center" vertical="center"/>
    </xf>
    <xf numFmtId="0" fontId="17" fillId="3" borderId="1" xfId="3" applyFont="1" applyBorder="1" applyAlignment="1">
      <alignment horizontal="justify" vertical="center"/>
    </xf>
    <xf numFmtId="0" fontId="17" fillId="3" borderId="1" xfId="3" applyFont="1" applyBorder="1" applyAlignment="1">
      <alignment horizontal="center" vertical="center"/>
    </xf>
    <xf numFmtId="0" fontId="17" fillId="3" borderId="1" xfId="3" applyFont="1" applyBorder="1" applyAlignment="1">
      <alignment horizontal="center" vertical="center" wrapText="1"/>
    </xf>
    <xf numFmtId="0" fontId="17" fillId="3" borderId="1" xfId="3" applyFont="1" applyBorder="1" applyAlignment="1">
      <alignment horizontal="left" vertical="center" wrapText="1" indent="1"/>
    </xf>
    <xf numFmtId="0" fontId="12" fillId="7" borderId="1" xfId="0" applyFont="1" applyFill="1" applyBorder="1" applyAlignment="1">
      <alignment horizontal="center" vertical="center" wrapText="1"/>
    </xf>
    <xf numFmtId="0" fontId="12" fillId="7" borderId="1" xfId="0" applyFont="1" applyFill="1" applyBorder="1" applyAlignment="1">
      <alignment horizontal="left" vertical="center" wrapText="1" indent="1"/>
    </xf>
    <xf numFmtId="0" fontId="12" fillId="7" borderId="1" xfId="0" applyFont="1" applyFill="1" applyBorder="1" applyAlignment="1">
      <alignment horizontal="justify" vertical="center" wrapText="1"/>
    </xf>
    <xf numFmtId="0" fontId="19" fillId="0" borderId="1" xfId="5"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indent="1"/>
    </xf>
    <xf numFmtId="0" fontId="17" fillId="3" borderId="1" xfId="3" applyFont="1" applyBorder="1" applyAlignment="1">
      <alignment horizontal="justify" vertical="center" wrapText="1"/>
    </xf>
    <xf numFmtId="0" fontId="11" fillId="0" borderId="1" xfId="0" applyFont="1" applyBorder="1" applyAlignment="1">
      <alignment horizontal="left" vertical="center" wrapText="1" indent="1"/>
    </xf>
    <xf numFmtId="0" fontId="20"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2" fillId="3" borderId="1" xfId="3" applyFont="1" applyBorder="1" applyAlignment="1">
      <alignment horizontal="justify" vertical="center" wrapText="1"/>
    </xf>
    <xf numFmtId="0" fontId="12" fillId="3" borderId="1" xfId="3" applyFont="1" applyBorder="1" applyAlignment="1">
      <alignment horizontal="center" vertical="center" wrapText="1"/>
    </xf>
    <xf numFmtId="0" fontId="12" fillId="3" borderId="1" xfId="3" applyFont="1" applyBorder="1" applyAlignment="1">
      <alignment horizontal="left" vertical="center" wrapText="1" indent="1"/>
    </xf>
    <xf numFmtId="0" fontId="19" fillId="0" borderId="0" xfId="5" applyFont="1" applyAlignment="1">
      <alignment horizontal="center" vertical="center" wrapText="1"/>
    </xf>
    <xf numFmtId="0" fontId="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2" fillId="0" borderId="1" xfId="0" applyFont="1" applyBorder="1" applyAlignment="1">
      <alignment horizontal="left" vertical="center" indent="1"/>
    </xf>
    <xf numFmtId="0" fontId="12" fillId="5" borderId="1" xfId="0" applyFont="1" applyFill="1" applyBorder="1" applyAlignment="1">
      <alignment horizontal="center" vertical="center" wrapText="1"/>
    </xf>
    <xf numFmtId="0" fontId="9" fillId="0" borderId="0" xfId="0" applyFont="1" applyAlignment="1">
      <alignment horizontal="center" vertical="center"/>
    </xf>
    <xf numFmtId="0" fontId="12" fillId="0" borderId="0" xfId="0" applyFont="1" applyAlignment="1">
      <alignment horizontal="justify"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indent="1"/>
    </xf>
    <xf numFmtId="0" fontId="12" fillId="0" borderId="0" xfId="0" applyFont="1" applyAlignment="1">
      <alignment horizontal="justify" vertical="center"/>
    </xf>
    <xf numFmtId="0" fontId="4" fillId="0" borderId="6" xfId="0" applyFont="1" applyFill="1" applyBorder="1" applyAlignment="1" applyProtection="1">
      <alignment horizontal="center" vertical="center" wrapText="1"/>
    </xf>
    <xf numFmtId="0" fontId="19" fillId="0" borderId="1" xfId="5" applyFont="1" applyBorder="1" applyAlignment="1">
      <alignment horizontal="center" vertical="center" wrapText="1"/>
    </xf>
    <xf numFmtId="0" fontId="17" fillId="2" borderId="1" xfId="2" applyFont="1" applyBorder="1" applyAlignment="1">
      <alignment horizontal="center" vertical="center" wrapText="1"/>
    </xf>
    <xf numFmtId="0" fontId="10" fillId="0" borderId="1" xfId="0" applyFont="1" applyFill="1" applyBorder="1" applyAlignment="1">
      <alignment horizontal="justify" vertical="center" wrapText="1"/>
    </xf>
    <xf numFmtId="0" fontId="9" fillId="0" borderId="1" xfId="0" applyFont="1" applyBorder="1" applyAlignment="1">
      <alignment horizontal="justify" vertical="center" wrapText="1"/>
    </xf>
    <xf numFmtId="4" fontId="12" fillId="0" borderId="1" xfId="0" applyNumberFormat="1" applyFont="1" applyBorder="1" applyAlignment="1">
      <alignment horizontal="center" vertical="center"/>
    </xf>
    <xf numFmtId="0" fontId="3" fillId="0" borderId="0" xfId="0" applyFont="1" applyFill="1" applyAlignment="1">
      <alignment vertical="center"/>
    </xf>
    <xf numFmtId="0" fontId="2"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Alignment="1">
      <alignment vertical="center" wrapText="1"/>
    </xf>
    <xf numFmtId="4" fontId="3" fillId="0" borderId="0" xfId="0" applyNumberFormat="1" applyFont="1" applyFill="1" applyAlignment="1">
      <alignment vertical="center"/>
    </xf>
    <xf numFmtId="0" fontId="3" fillId="0" borderId="0" xfId="0" applyFont="1" applyFill="1" applyAlignment="1">
      <alignment horizontal="center" vertical="center"/>
    </xf>
    <xf numFmtId="2" fontId="3" fillId="0" borderId="0" xfId="0" applyNumberFormat="1" applyFont="1" applyFill="1" applyAlignment="1">
      <alignment vertical="center"/>
    </xf>
    <xf numFmtId="2" fontId="3" fillId="8" borderId="1" xfId="0" applyNumberFormat="1" applyFont="1" applyFill="1" applyBorder="1" applyAlignment="1">
      <alignment horizontal="center" vertical="center"/>
    </xf>
    <xf numFmtId="4" fontId="3" fillId="8" borderId="1" xfId="0" applyNumberFormat="1" applyFont="1" applyFill="1" applyBorder="1" applyAlignment="1">
      <alignment horizontal="center" vertical="center"/>
    </xf>
    <xf numFmtId="2" fontId="3" fillId="9" borderId="1" xfId="0" applyNumberFormat="1" applyFont="1" applyFill="1" applyBorder="1" applyAlignment="1">
      <alignment horizontal="center" vertical="center"/>
    </xf>
    <xf numFmtId="4" fontId="3" fillId="9" borderId="1" xfId="0" applyNumberFormat="1" applyFont="1" applyFill="1" applyBorder="1" applyAlignment="1">
      <alignment horizontal="center" vertical="center"/>
    </xf>
    <xf numFmtId="0" fontId="10" fillId="8" borderId="1" xfId="0" applyFont="1" applyFill="1" applyBorder="1" applyAlignment="1">
      <alignment horizontal="center" vertical="center" wrapText="1"/>
    </xf>
    <xf numFmtId="0" fontId="3" fillId="0" borderId="0" xfId="0" applyFont="1" applyAlignment="1">
      <alignment vertical="center"/>
    </xf>
    <xf numFmtId="4" fontId="3" fillId="6"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10" fillId="9" borderId="1" xfId="0" applyFont="1" applyFill="1" applyBorder="1" applyAlignment="1">
      <alignment horizontal="center" vertical="center" wrapText="1"/>
    </xf>
    <xf numFmtId="0" fontId="10" fillId="9" borderId="1" xfId="0" applyFont="1" applyFill="1" applyBorder="1" applyAlignment="1">
      <alignment horizontal="justify" vertical="center" wrapText="1"/>
    </xf>
    <xf numFmtId="0" fontId="10" fillId="9"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0" fontId="4" fillId="0" borderId="11"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164" fontId="4" fillId="0" borderId="7" xfId="1" applyNumberFormat="1" applyFont="1" applyFill="1" applyBorder="1" applyAlignment="1" applyProtection="1">
      <alignment horizontal="center" vertical="center" wrapText="1"/>
    </xf>
    <xf numFmtId="164" fontId="4" fillId="0" borderId="9" xfId="1"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9" fillId="0" borderId="1" xfId="5" applyFont="1" applyBorder="1" applyAlignment="1">
      <alignment horizontal="center" vertical="center" wrapText="1"/>
    </xf>
    <xf numFmtId="0" fontId="17" fillId="2" borderId="1" xfId="2" applyFont="1" applyBorder="1" applyAlignment="1">
      <alignment horizontal="center" vertical="center" wrapText="1"/>
    </xf>
    <xf numFmtId="0" fontId="12" fillId="4" borderId="1" xfId="4" applyFont="1" applyBorder="1" applyAlignment="1">
      <alignment horizontal="center" vertical="center" wrapText="1"/>
    </xf>
  </cellXfs>
  <cellStyles count="6">
    <cellStyle name="20% - Énfasis1" xfId="2" builtinId="30"/>
    <cellStyle name="40% - Énfasis3" xfId="4" builtinId="39"/>
    <cellStyle name="60% - Énfasis1" xfId="3" builtinId="32"/>
    <cellStyle name="Hipervínculo" xfId="5" builtinId="8"/>
    <cellStyle name="Millares" xfId="1" builtinId="3"/>
    <cellStyle name="Normal" xfId="0" builtinId="0"/>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186615</xdr:colOff>
      <xdr:row>0</xdr:row>
      <xdr:rowOff>77881</xdr:rowOff>
    </xdr:from>
    <xdr:to>
      <xdr:col>10</xdr:col>
      <xdr:colOff>1259541</xdr:colOff>
      <xdr:row>2</xdr:row>
      <xdr:rowOff>115982</xdr:rowOff>
    </xdr:to>
    <xdr:pic>
      <xdr:nvPicPr>
        <xdr:cNvPr id="3" name="Imagen 2">
          <a:extLst>
            <a:ext uri="{FF2B5EF4-FFF2-40B4-BE49-F238E27FC236}">
              <a16:creationId xmlns:a16="http://schemas.microsoft.com/office/drawing/2014/main" id="{9A9303DE-3801-4323-80A1-E396EE309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13431968" y="77881"/>
          <a:ext cx="1072926" cy="1136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34290</xdr:colOff>
      <xdr:row>1</xdr:row>
      <xdr:rowOff>36195</xdr:rowOff>
    </xdr:from>
    <xdr:to>
      <xdr:col>11</xdr:col>
      <xdr:colOff>292200</xdr:colOff>
      <xdr:row>38</xdr:row>
      <xdr:rowOff>25770</xdr:rowOff>
    </xdr:to>
    <xdr:pic>
      <xdr:nvPicPr>
        <xdr:cNvPr id="2" name="Imagen 1">
          <a:extLst>
            <a:ext uri="{FF2B5EF4-FFF2-40B4-BE49-F238E27FC236}">
              <a16:creationId xmlns:a16="http://schemas.microsoft.com/office/drawing/2014/main" id="{811DA4F6-E23D-4AB4-A4CB-247E76532429}"/>
            </a:ext>
          </a:extLst>
        </xdr:cNvPr>
        <xdr:cNvPicPr>
          <a:picLocks noChangeAspect="1"/>
        </xdr:cNvPicPr>
      </xdr:nvPicPr>
      <xdr:blipFill>
        <a:blip xmlns:r="http://schemas.openxmlformats.org/officeDocument/2006/relationships" r:embed="rId1"/>
        <a:stretch>
          <a:fillRect/>
        </a:stretch>
      </xdr:blipFill>
      <xdr:spPr>
        <a:xfrm>
          <a:off x="824865" y="217170"/>
          <a:ext cx="8163660" cy="6685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62865</xdr:colOff>
      <xdr:row>0</xdr:row>
      <xdr:rowOff>66674</xdr:rowOff>
    </xdr:from>
    <xdr:to>
      <xdr:col>12</xdr:col>
      <xdr:colOff>444978</xdr:colOff>
      <xdr:row>39</xdr:row>
      <xdr:rowOff>153343</xdr:rowOff>
    </xdr:to>
    <xdr:pic>
      <xdr:nvPicPr>
        <xdr:cNvPr id="2" name="Imagen 1">
          <a:extLst>
            <a:ext uri="{FF2B5EF4-FFF2-40B4-BE49-F238E27FC236}">
              <a16:creationId xmlns:a16="http://schemas.microsoft.com/office/drawing/2014/main" id="{F4AADD5F-392C-4479-AB7F-61D9CD33B342}"/>
            </a:ext>
          </a:extLst>
        </xdr:cNvPr>
        <xdr:cNvPicPr>
          <a:picLocks noChangeAspect="1"/>
        </xdr:cNvPicPr>
      </xdr:nvPicPr>
      <xdr:blipFill>
        <a:blip xmlns:r="http://schemas.openxmlformats.org/officeDocument/2006/relationships" r:embed="rId1"/>
        <a:stretch>
          <a:fillRect/>
        </a:stretch>
      </xdr:blipFill>
      <xdr:spPr>
        <a:xfrm>
          <a:off x="1644015" y="66674"/>
          <a:ext cx="8287863" cy="71446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5715</xdr:colOff>
      <xdr:row>0</xdr:row>
      <xdr:rowOff>110490</xdr:rowOff>
    </xdr:from>
    <xdr:to>
      <xdr:col>10</xdr:col>
      <xdr:colOff>276091</xdr:colOff>
      <xdr:row>40</xdr:row>
      <xdr:rowOff>75236</xdr:rowOff>
    </xdr:to>
    <xdr:pic>
      <xdr:nvPicPr>
        <xdr:cNvPr id="2" name="Imagen 1">
          <a:extLst>
            <a:ext uri="{FF2B5EF4-FFF2-40B4-BE49-F238E27FC236}">
              <a16:creationId xmlns:a16="http://schemas.microsoft.com/office/drawing/2014/main" id="{64A4D92A-2A21-4569-B5A9-5ED8DB035E8D}"/>
            </a:ext>
          </a:extLst>
        </xdr:cNvPr>
        <xdr:cNvPicPr>
          <a:picLocks noChangeAspect="1"/>
        </xdr:cNvPicPr>
      </xdr:nvPicPr>
      <xdr:blipFill>
        <a:blip xmlns:r="http://schemas.openxmlformats.org/officeDocument/2006/relationships" r:embed="rId1"/>
        <a:stretch>
          <a:fillRect/>
        </a:stretch>
      </xdr:blipFill>
      <xdr:spPr>
        <a:xfrm>
          <a:off x="1586865" y="110490"/>
          <a:ext cx="6594976" cy="72037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ACKUP%20JEPP\TransmiCable-S.Cristobal\E&amp;D\220316_Items%20Arquitectura%20Formato%20IDU%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sheetName val="ESP_PART_ARQ"/>
      <sheetName val="RESUMEN PUERTAS PORTAL 20 JUL "/>
      <sheetName val="RESUMEN PUERTAS LA VICTORIA"/>
      <sheetName val="RESUMEN PUERTAS ALTAMIRA"/>
    </sheetNames>
    <sheetDataSet>
      <sheetData sheetId="0">
        <row r="9">
          <cell r="N9" t="str">
            <v>PORTAL 20 DE JULIOARQ101M1 - Mamposteria en bloque de concreto 12x19x39, revitado, y ranurado  cada 5 hiladas, incluye mortero de pega premezclado , tipo indural  o similar e224</v>
          </cell>
          <cell r="O9">
            <v>224</v>
          </cell>
        </row>
        <row r="10">
          <cell r="N10" t="str">
            <v>PORTAL 20 DE JULIOARQ102Suministro, transporte e instalación muro en placa de tabla yeso ½” tipo drywall, gyplac, o similar equivalente, masillado y pintado color blanco. Inc</v>
          </cell>
          <cell r="O10">
            <v>0</v>
          </cell>
        </row>
        <row r="11">
          <cell r="N11" t="str">
            <v>PORTAL 20 DE JULIO5371Muro en ladrillo tolete común, o similar equivalente.4</v>
          </cell>
          <cell r="O11">
            <v>4</v>
          </cell>
        </row>
        <row r="12">
          <cell r="N12" t="str">
            <v>PORTAL 20 DE JULIOARQ103M2 - Mamposteria en bloque de concreto 14x19x39 tipo kreato similar equivalente, revitado y ranurado cada 5 hiladas; pañetado 1:4 estucado y pintado a429</v>
          </cell>
          <cell r="O12">
            <v>429</v>
          </cell>
        </row>
        <row r="13">
          <cell r="N13" t="str">
            <v>PORTAL 20 DE JULIOARQ104M3 - Mamposteria en bloque de concreto 14x19x39 tipo kreato similar equivalente, revitado y ranurado cada 5 hiladas; pañetado 1:4 estucado y pintado (264</v>
          </cell>
          <cell r="O13">
            <v>264</v>
          </cell>
        </row>
        <row r="14">
          <cell r="N14" t="str">
            <v>PORTAL 20 DE JULIOARQ106M5 - Mamposteria en bloque de concreto 14x19x39 tipo kreato similar equivalente, revitado y ranurado cada 5 hiladas; pañetado  mas enchape en Ceramica175</v>
          </cell>
          <cell r="O14">
            <v>175</v>
          </cell>
        </row>
        <row r="15">
          <cell r="N15" t="str">
            <v>PORTAL 20 DE JULIOARQ107M6 - Mamposteria en bloque de concreto 14x19x39 tipo kreato similar equivalente, revitado y ranurado cada 5 hiladas; pañetado  mas enchape en Ceramica66</v>
          </cell>
          <cell r="O15">
            <v>66</v>
          </cell>
        </row>
        <row r="16">
          <cell r="N16" t="str">
            <v>PORTAL 20 DE JULIOARQ108M8 - Zócalo en concreto 0.15 x 0.15, 186,666666666667</v>
          </cell>
          <cell r="O16">
            <v>186.66666666666669</v>
          </cell>
        </row>
        <row r="17">
          <cell r="N17" t="str">
            <v>PORTAL 20 DE JULIOARQ109M14 - Mamposteria en bloque de concreto 14x19x39 tipo kreato similar equivalente, revitado y ranurado cada 5 hiladas; pañetado  mas enchape en Ceramic94</v>
          </cell>
          <cell r="O17">
            <v>94</v>
          </cell>
        </row>
        <row r="18">
          <cell r="N18" t="str">
            <v>PORTAL 20 DE JULIOARQ110M1746</v>
          </cell>
          <cell r="O18">
            <v>46</v>
          </cell>
        </row>
        <row r="19">
          <cell r="N19" t="str">
            <v>PORTAL 20 DE JULIOARQ111M1924</v>
          </cell>
          <cell r="O19">
            <v>24</v>
          </cell>
        </row>
        <row r="20">
          <cell r="N20" t="str">
            <v>PORTAL 20 DE JULIOARQ112M20287</v>
          </cell>
          <cell r="O20">
            <v>287</v>
          </cell>
        </row>
        <row r="21">
          <cell r="N21" t="str">
            <v>PORTAL 20 DE JULIOARQ113M231</v>
          </cell>
          <cell r="O21">
            <v>1</v>
          </cell>
        </row>
        <row r="22">
          <cell r="N22" t="str">
            <v>PORTAL 20 DE JULIOARQ115TBD Murro propuesta concreto71,31</v>
          </cell>
          <cell r="O22">
            <v>71.31</v>
          </cell>
        </row>
        <row r="23">
          <cell r="N23" t="str">
            <v>PORTAL 20 DE JULIOARQ201Construcción de Dovela Fundida en Grouting 3000psi para mampostería estructural incluye anclaje de 1/2" , ventana de inspección,  incluye acero de ref</v>
          </cell>
          <cell r="O23">
            <v>0</v>
          </cell>
        </row>
        <row r="24">
          <cell r="N24" t="str">
            <v>PORTAL 20 DE JULIO5642Pañete liso o Rústico 1:4 para muros. Lavado o Rústico. (incluye suministro e instalación), 579,421</v>
          </cell>
          <cell r="O24">
            <v>579.42100000000005</v>
          </cell>
        </row>
        <row r="25">
          <cell r="N25" t="str">
            <v>PORTAL 20 DE JULIOARQ301Mortero Impermeabilizante de nivelación para piso (pisos de baños, cocinas, zonas humedas,  y vigas canal )  Tipo SikaTop Seal-107 , o similar equival</v>
          </cell>
          <cell r="O25">
            <v>0</v>
          </cell>
        </row>
        <row r="26">
          <cell r="N26" t="str">
            <v>PORTAL 20 DE JULIOARQ302Mortero Impermeabilizante para paredes ( baños, cocinas, zonas humedas,  y vigas canal )  Tipo SikaTop Seal-107 , o similar equivalente. Incluye sumin</v>
          </cell>
          <cell r="O26">
            <v>0</v>
          </cell>
        </row>
        <row r="27">
          <cell r="N27" t="str">
            <v>PORTAL 20 DE JULIO8184Estuco plastico en muros, o similar equivalente. Incluye sumunistro e instalación.182,28</v>
          </cell>
          <cell r="O27">
            <v>182.28</v>
          </cell>
        </row>
        <row r="28">
          <cell r="N28" t="str">
            <v>PORTAL 20 DE JULIO5370Pintura vinilo tipo 1, color blanco (3 manos), o similar equivalente.</v>
          </cell>
          <cell r="O28">
            <v>0</v>
          </cell>
        </row>
        <row r="29">
          <cell r="N29" t="str">
            <v>PORTAL 20 DE JULIOARQ303Enchape en cerámica  egeo color  blanco de 30x60 (incluye suministro e instalación horizontal), o similar equivalente.397,141</v>
          </cell>
          <cell r="O29">
            <v>397.14100000000002</v>
          </cell>
        </row>
        <row r="30">
          <cell r="N30" t="str">
            <v>PORTAL 20 DE JULIOARQ304Mesón en Granito Negro San Gabriel nacional con regruese hacia la cara frontal, e=4cm. (suministro e instalación), o similar equivalente.7</v>
          </cell>
          <cell r="O30">
            <v>7</v>
          </cell>
        </row>
        <row r="31">
          <cell r="N31" t="str">
            <v>PORTAL 20 DE JULIOARQ401Piso en concreto esmaltado y endurecido de f'c=3.000psi - espesor = 0.06m, pulido y brillado con helicóptero, utilizar endurecedor de cuarzo superfici257,3</v>
          </cell>
          <cell r="O31">
            <v>257.3</v>
          </cell>
        </row>
        <row r="32">
          <cell r="N32" t="str">
            <v>PORTAL 20 DE JULIOARQ501AR-PISO-PI6123,4</v>
          </cell>
          <cell r="O32">
            <v>123.4</v>
          </cell>
        </row>
        <row r="33">
          <cell r="N33" t="str">
            <v>PORTAL 20 DE JULIOARQ501Baldosa de granito de mármol tipo alfa de 0.30x0.30m - Blanco Huila fondo blanco Grano 1,  que cumpla con las normas ntc 2849 y tráfico intenso. insta1755</v>
          </cell>
          <cell r="O33">
            <v>1755</v>
          </cell>
        </row>
        <row r="34">
          <cell r="N34" t="str">
            <v>PORTAL 20 DE JULIOARQ502Piso Técnico Elevado (≤60cm) para Área de cuarto de control y potencia. Color y dimensiones acorde con los planos y especificaciones técnicas del prov12</v>
          </cell>
          <cell r="O34">
            <v>12</v>
          </cell>
        </row>
        <row r="35">
          <cell r="N35" t="str">
            <v>PORTAL 20 DE JULIOARQ503Piso en rejilla metálica tipo industrial  pesado de configuración 1"x1",  para plataformas y descansos de escaleras de mantenimiento, según especifica12</v>
          </cell>
          <cell r="O35">
            <v>12</v>
          </cell>
        </row>
        <row r="36">
          <cell r="N36" t="str">
            <v>PORTAL 20 DE JULIOARQ504Zócalo en concreto fundido en sitio 0.15 cm x 0.21 cm, o similar equivalente 133,33</v>
          </cell>
          <cell r="O36">
            <v>133.33000000000001</v>
          </cell>
        </row>
        <row r="37">
          <cell r="N37" t="str">
            <v xml:space="preserve">PORTAL 20 DE JULIOARQ505Zócalo en concreto fundido en sitio 0.12 cm x 0.21 cm, o similar equivalente </v>
          </cell>
          <cell r="O37">
            <v>0</v>
          </cell>
        </row>
        <row r="38">
          <cell r="N38" t="str">
            <v>PORTAL 20 DE JULIO5062Zocalo media caña en granito de marmol prefabricado para interiores 10x10x100 cm (incluye suministro de la unidad,material de pega  e intalación ), o 13,87</v>
          </cell>
          <cell r="O38">
            <v>13.87</v>
          </cell>
        </row>
        <row r="39">
          <cell r="N39" t="str">
            <v>PORTAL 20 DE JULIOARQ506Guarda escoba en granito Blanco Huila fondo blanco Grano 1 de formato 0.10 cm x 0.30 cm (incluye suministro e instalación), o similar equivalente.220,15</v>
          </cell>
          <cell r="O39">
            <v>220.15</v>
          </cell>
        </row>
        <row r="40">
          <cell r="N40" t="str">
            <v>PORTAL 20 DE JULIOARQ507Junta metálica constructiva multipropósito serie 400, tipo Decodepot modelo J471, o similar equivalente.</v>
          </cell>
          <cell r="O40">
            <v>0</v>
          </cell>
        </row>
        <row r="41">
          <cell r="N41" t="str">
            <v>PORTAL 20 DE JULIOARQ508Junta metálica constructiva multipropósito serie 400, tipo Decodepot modelo J421, o similar equivalente.</v>
          </cell>
          <cell r="O41">
            <v>0</v>
          </cell>
        </row>
        <row r="42">
          <cell r="N42" t="str">
            <v>PORTAL 20 DE JULIOARQ509Piso en granito Blanco Huila fondo blanco Grano 1 esmerilado, vaciado y pulido en Sitio e=1.5cm Incluye juntas de dilatación, color blanco (incluye su</v>
          </cell>
          <cell r="O42">
            <v>0</v>
          </cell>
        </row>
        <row r="43">
          <cell r="N43" t="str">
            <v xml:space="preserve">PORTAL 20 DE JULIOARQ510Cinta Antideslizante de Alto Trafico  Adhesiva para escaleras ; de color negro con banda central reflectiva de color amarillo que ilumina al contacto </v>
          </cell>
          <cell r="O43">
            <v>0</v>
          </cell>
        </row>
        <row r="44">
          <cell r="N44" t="str">
            <v>PORTAL 20 DE JULIOARQ511Franjas Guía  en resina prefabricada termoflexible, con endurecimiento y curado rápido vertidas insitu sobre encofrado con medidas estandar según norm</v>
          </cell>
          <cell r="O44">
            <v>0</v>
          </cell>
        </row>
        <row r="45">
          <cell r="N45" t="str">
            <v>PORTAL 20 DE JULIOARQ512Franjas Alerta  en resina prefabricada termoflexible, con endurecimiento y curado rápido vertidas insitu sobre encofrado con medidas estandar según no36</v>
          </cell>
          <cell r="O45">
            <v>36</v>
          </cell>
        </row>
        <row r="46">
          <cell r="N46" t="str">
            <v>PORTAL 20 DE JULIO5433 Banca en concreto de 3000 PSI 0.10 x 0.15 (suministro e instalación), o similar equivalente.4,04</v>
          </cell>
          <cell r="O46">
            <v>4.04</v>
          </cell>
        </row>
        <row r="47">
          <cell r="N47" t="str">
            <v>PORTAL 20 DE JULIOARQ513Bocapuerta en granito blanco huila esmerilado, ancho 12cm  vaciado y pulido en sitio. Incluye suministro,  pega e instalción)</v>
          </cell>
          <cell r="O47">
            <v>0</v>
          </cell>
        </row>
        <row r="48">
          <cell r="N48" t="str">
            <v xml:space="preserve">PORTAL 20 DE JULIOARQ514Zócalo en concreto fundido en sitio 0.10 cm x 0.15 cm, o similar equivalente </v>
          </cell>
          <cell r="O48">
            <v>0</v>
          </cell>
        </row>
        <row r="49">
          <cell r="N49" t="str">
            <v>PORTAL 20 DE JULIOARQ002Cubierta Metálica en Aluzinc tipo "sandwich con aislamiento termo-acústico en poliuretano de alta densidad autoextinguible" Cal 24 espesor 60mm, Color933</v>
          </cell>
          <cell r="O49">
            <v>933</v>
          </cell>
        </row>
        <row r="50">
          <cell r="N50" t="str">
            <v>PORTAL 20 DE JULIOARQ601Sistema de acristalamiento y techos de policarbonato sunglaze, tipo sunglaze tm 4/600, grosor  4 mm, ancho 585 mm (sistema de 600 mm), altura 21 mm, (209</v>
          </cell>
          <cell r="O50">
            <v>209</v>
          </cell>
        </row>
        <row r="51">
          <cell r="N51" t="str">
            <v>PORTAL 20 DE JULIOARQ602Cubierta  Stick Serie 45 Alumina,   Aluminio a la vista, anodizado color natural y vidrio laminado templado de 5mm+5mm+75micras de PVB -Transparencia,</v>
          </cell>
          <cell r="O51">
            <v>0</v>
          </cell>
        </row>
        <row r="52">
          <cell r="N52" t="str">
            <v>PORTAL 20 DE JULIOARQ102Suministro, transporte e instalación de cielos falsos en placa de tabla yeso ½” tipo dry wall, gyplac (D+PLUS),  masillado y pintado color blanco, o s</v>
          </cell>
          <cell r="O52">
            <v>0</v>
          </cell>
        </row>
        <row r="53">
          <cell r="N53" t="str">
            <v>PORTAL 20 DE JULIOARQ607Panel de fibrocemento Machimbrado  textura madera e=14mm. Sobre cara interior y exterior de la subestructura metálica de cubierta, fachas y parapetos,46,4</v>
          </cell>
          <cell r="O53">
            <v>46.4</v>
          </cell>
        </row>
        <row r="54">
          <cell r="N54" t="str">
            <v>PORTAL 20 DE JULIOARQ603Tapa con marco para inspección de redes en cielo raso; compuesta de lámina de yeso e.=3/8”, con pintura vinilo acrílica plástica lavable tipo 1, aplic</v>
          </cell>
          <cell r="O54">
            <v>0</v>
          </cell>
        </row>
        <row r="55">
          <cell r="N55" t="str">
            <v>PORTAL 20 DE JULIOARQ604Canaleta en lámina galvanizada Calibre 18, ancho 30cm, grafada,  soldada  y pintada con aticorrosivo y color final Ral 7047. Incluye suministro e inst60,6</v>
          </cell>
          <cell r="O55">
            <v>60.6</v>
          </cell>
        </row>
        <row r="56">
          <cell r="N56" t="str">
            <v>PORTAL 20 DE JULIO5066Flanche lateral, remate de cubierta en lamina galvanizada calibre 18, grafada, soldada y pintada con aticorrosivo y color final Ral 7047. Desarrollo 041,42</v>
          </cell>
          <cell r="O56">
            <v>41.42</v>
          </cell>
        </row>
        <row r="57">
          <cell r="N57" t="str">
            <v>PORTAL 20 DE JULIOARQ604Manto Impermeabilizante con aluminio reflectivo autoadhesivvo . Incluye suministro e instalación.</v>
          </cell>
          <cell r="O57">
            <v>0</v>
          </cell>
        </row>
        <row r="58">
          <cell r="N58" t="str">
            <v>PORTAL 20 DE JULIOARQ605Cubierta Corredera , o,  de acceso al techo con tragaluz corredizo, o similar equivalente.</v>
          </cell>
          <cell r="O58">
            <v>0</v>
          </cell>
        </row>
        <row r="59">
          <cell r="N59" t="str">
            <v>PORTAL 20 DE JULIOARQ701Fachada Stick Serie 45 Alumina,   Aluminio a la vista, anodizado color natural y vidrio laminado templado de 4mm+4mm+75micras de PVB -Transparencia y 2470</v>
          </cell>
          <cell r="O59">
            <v>2470</v>
          </cell>
        </row>
        <row r="60">
          <cell r="N60" t="str">
            <v>PORTAL 20 DE JULIOARQ702Modulo de persiana en celosia de acero galvanizado Cal 18 y estructura metálica de soporte, de color Ral 7035 aluminio adonizado segun muestra , con  49</v>
          </cell>
          <cell r="O60">
            <v>49</v>
          </cell>
        </row>
        <row r="61">
          <cell r="N61" t="str">
            <v>PORTAL 20 DE JULIOARQ703Sistema de Jardín Vertical Fachada Verde tipo Gro-wall 4.5, con perforaciones para sistema de riego, material en polipropileno reciclado, color negro,</v>
          </cell>
          <cell r="O61">
            <v>0</v>
          </cell>
        </row>
        <row r="62">
          <cell r="N62" t="str">
            <v>PORTAL 20 DE JULIOARQ704Sistema de Jardín Vertical Fachada Verde tipo Gro-wall Slimpro, con perforaciones para sistema de riego, material en polipropileno reciclado, color ne</v>
          </cell>
          <cell r="O62">
            <v>0</v>
          </cell>
        </row>
        <row r="63">
          <cell r="N63" t="str">
            <v>PORTAL 20 DE JULIOARQ705Sistema de Jardín Vertical Fachada Verde tipo Gro-wall Facade, con perforaciones para sistema de riego, material en polipropileno reciclado, color neg</v>
          </cell>
          <cell r="O63">
            <v>0</v>
          </cell>
        </row>
        <row r="64">
          <cell r="N64" t="str">
            <v>PORTAL 20 DE JULIOARQ706Cortasol en panel metalico en Aluzinc tipo QUADROBRISE 25/75, , acabado liso, color roble, y fijación entre ejes 20cm ,  o similar equivalente. Incluy265</v>
          </cell>
          <cell r="O64">
            <v>265</v>
          </cell>
        </row>
        <row r="65">
          <cell r="N65" t="str">
            <v>PORTAL 20 DE JULIOARQ707Soporte Araña 4 Puntos Articulado con Conector a Viga y/o Columna  Tipo Pesado en Acero Inoxidable 304,  acabado liso y color satinado  Ref OGS11-907C</v>
          </cell>
          <cell r="O65">
            <v>0</v>
          </cell>
        </row>
        <row r="66">
          <cell r="N66" t="str">
            <v>PORTAL 20 DE JULIOARQ801Ventanas Fijas, Ventanas Proyectantes, Puertas Batientes,    con perfileria interior en aluminio tipo Linea Superior Serie 35  anodizado, color natura338</v>
          </cell>
          <cell r="O66">
            <v>338</v>
          </cell>
        </row>
        <row r="67">
          <cell r="N67" t="str">
            <v>PORTAL 20 DE JULIO7267Persiana en aluminio extruido natural mate o acero galvanizado, (incluye suministro e instalación), o similar equivalente.</v>
          </cell>
          <cell r="O67">
            <v>0</v>
          </cell>
        </row>
        <row r="68">
          <cell r="N68" t="str">
            <v>PORTAL 20 DE JULIOARQ901Puerta según tipo y diseño de detalle (ver planos anexos)</v>
          </cell>
          <cell r="O68">
            <v>0</v>
          </cell>
        </row>
        <row r="69">
          <cell r="N69" t="str">
            <v>PORTAL 20 DE JULIOARQ901-1P1-A (0.60 X 2.50 mts) Puerta en lámina CR Cal. 18, pintura electrostática color aluminio anodizado o gris RAL 7035., Marco CR Cal 18, Pintura electro1</v>
          </cell>
          <cell r="O69">
            <v>1</v>
          </cell>
        </row>
        <row r="70">
          <cell r="N70" t="str">
            <v>PORTAL 20 DE JULIOARQ901-2P1-B (0.80 x 2.50 mts.) Puerta en lámina CR Cal. 18, pintura electrostática color aluminio anodizado o gris RAL 7035., Marco CR Cal 18, Pintura electr4</v>
          </cell>
          <cell r="O70">
            <v>4</v>
          </cell>
        </row>
        <row r="71">
          <cell r="N71" t="str">
            <v>PORTAL 20 DE JULIOARQ901-3P1-C (0.90 x 2.50 mts.) Puerta en lámina CR Cal. 18, pintura electrostática color aluminio anodizado o gris RAL 7035., Marco CR Cal 18, Pintura electr7</v>
          </cell>
          <cell r="O71">
            <v>7</v>
          </cell>
        </row>
        <row r="72">
          <cell r="N72" t="str">
            <v>PORTAL 20 DE JULIOARQ901-4P1-D (1.00 x 2.50 mts.) Puerta en lámina CR Cal. 18, pintura electrostática color aluminio anodizado o gris RAL 7035., Marco CR Cal 18, Pintura electr4</v>
          </cell>
          <cell r="O72">
            <v>4</v>
          </cell>
        </row>
        <row r="73">
          <cell r="N73" t="str">
            <v>PORTAL 20 DE JULIOARQ901-5P2-A (0.80 x 2.50 mts.) Puerta en lámina CR Cal. 18, pintura electrostática color aluminio anodizado o gris RAL 7035., Marco CR Cal 18, Pintura electr3</v>
          </cell>
          <cell r="O73">
            <v>3</v>
          </cell>
        </row>
        <row r="74">
          <cell r="N74" t="str">
            <v>PORTAL 20 DE JULIOARQ901-6P2-B (0.90 x 2.50 mts.) Puerta en lámina CR Cal. 18, pintura electrostática color aluminio anodizado o gris RAL 7035., Marco CR Cal 18, Pintura electr3</v>
          </cell>
          <cell r="O74">
            <v>3</v>
          </cell>
        </row>
        <row r="75">
          <cell r="N75" t="str">
            <v>PORTAL 20 DE JULIOARQ901-9P4-A (1.50 x 2.50 mts.) Puerta en lámina CR Cal. 18, pintura electrostática color aluminio anodizado o gris RAL 7035., Marco CR Cal 18, Pintura electr5</v>
          </cell>
          <cell r="O75">
            <v>5</v>
          </cell>
        </row>
        <row r="76">
          <cell r="N76" t="str">
            <v>PORTAL 20 DE JULIOARQ901-10P4-B (2.00 x 2.50 mts.) Puerta en lámina CR Cal. 18, color aluminio anodizado o gris RAL 7035., Marco CR Cal 18, color aluminio anodizado o gris RAL 71</v>
          </cell>
          <cell r="O76">
            <v>1</v>
          </cell>
        </row>
        <row r="77">
          <cell r="N77" t="str">
            <v>PORTAL 20 DE JULIOARQ901-11P4-C (2.40 x 2.50 mts.) Puerta antipánico en lámina CR Cal. 18, pintura electrostática color aluminio anodizado o gris RAL 7035., Marco CR Cal 18, Pin1</v>
          </cell>
          <cell r="O77">
            <v>1</v>
          </cell>
        </row>
        <row r="78">
          <cell r="N78" t="str">
            <v>PORTAL 20 DE JULIOARQ901-12P5 (0.90 x 2.20 mts.) Puerta en vidrio. Perfil en aluminio ALN-A-218 + Pisa vidrio ALN-A-222+empaque de caucho + pivote. Vidrio templano laminado de 41</v>
          </cell>
          <cell r="O78">
            <v>1</v>
          </cell>
        </row>
        <row r="79">
          <cell r="N79" t="str">
            <v>PORTAL 20 DE JULIOARQ901-14P6 (1.50 x 2.20 mts.) Puerta en vidrio. Perfil en aluminio ALN-A-218 + Pisa vidrio ALN-A-222+empaque de caucho + pivote. Vidrio templano laminado de 47</v>
          </cell>
          <cell r="O79">
            <v>7</v>
          </cell>
        </row>
        <row r="80">
          <cell r="N80" t="str">
            <v>PORTAL 20 DE JULIOARQ901-15P6 (2.00 x 2.50 mts.) Puerta antipánico, mas barra antipánico tipo push con manija para puertas cortafuego. Perfil en aluminio ALN-A-218 + Pisa vidrio1</v>
          </cell>
          <cell r="O80">
            <v>1</v>
          </cell>
        </row>
        <row r="81">
          <cell r="N81" t="str">
            <v>PORTAL 20 DE JULIOARQ901-16P6 (3.00 x 2.50 mts.) Puerta antipánico, mas barra antipánico tipo push con manija para puertas cortafuego. Perfil en aluminio ALN-A-218 + Pisa vidrio1</v>
          </cell>
          <cell r="O81">
            <v>1</v>
          </cell>
        </row>
        <row r="82">
          <cell r="N82" t="str">
            <v>PORTAL 20 DE JULIOARQ901-17P7-A (0.60 x 1.90 mts.) Puerta de acero inoxidable mas herrajes en acero inoxidable12</v>
          </cell>
          <cell r="O82">
            <v>12</v>
          </cell>
        </row>
        <row r="83">
          <cell r="N83" t="str">
            <v>PORTAL 20 DE JULIOARQ901-18P7-B (0.90 x 1.90 mts.) Puerta de acero inoxidable mas herrajes en acero inoxidable2</v>
          </cell>
          <cell r="O83">
            <v>2</v>
          </cell>
        </row>
        <row r="84">
          <cell r="N84" t="str">
            <v>PORTAL 20 DE JULIOARQ901-19P8 Compuerta de mantenimiento, acceso a cubierta. Tuberia estructural cuadrada 60 x 60 mm., color aluminio anodizado o gris RAL 7035.1</v>
          </cell>
          <cell r="O84">
            <v>1</v>
          </cell>
        </row>
        <row r="85">
          <cell r="N85" t="str">
            <v>PORTAL 20 DE JULIOARQ901-25P17-B (2.40 x 2.50 mts.) Puerta antipanico en lamina cr cal 18, pintura electrostatica color aluminio anodizado o gris ral 7035., marco cr cal 18,pint1</v>
          </cell>
          <cell r="O85">
            <v>1</v>
          </cell>
        </row>
        <row r="86">
          <cell r="N86" t="str">
            <v>PORTAL 20 DE JULIOARQ901-26P17-C (3.00 x 2.50 mts.) Puerta antipanico en lamina cr cal 18, pintura electrostatica color aluminio anodizado o gris ral 7035., marco cr cal 18,pint3</v>
          </cell>
          <cell r="O86">
            <v>3</v>
          </cell>
        </row>
        <row r="87">
          <cell r="N87" t="str">
            <v>PORTAL 20 DE JULIOARQ902Divisiones para baños en acero inoxidable y accesorios42</v>
          </cell>
          <cell r="O87">
            <v>42</v>
          </cell>
        </row>
        <row r="88">
          <cell r="N88" t="str">
            <v>PORTAL 20 DE JULIOARQ1001Cocina Integral Milán 2.10 Metros Incluye Mesón Poceta Derecha Con Estufa 4 Puestos A Gas + Campana2</v>
          </cell>
          <cell r="O88">
            <v>2</v>
          </cell>
        </row>
        <row r="89">
          <cell r="N89" t="str">
            <v>PORTAL 20 DE JULIOARQ1002Mueble de piso y gabinetes estructurados en madecor nordico de 19 mm laminado de alta resistencia formica white oak, o similar equivalente.2</v>
          </cell>
          <cell r="O89">
            <v>2</v>
          </cell>
        </row>
        <row r="90">
          <cell r="N90" t="str">
            <v>PORTAL 20 DE JULIOARQ1003Mueble en madecor para barra de cocineta. (suministro e instalación), o similar equivalente.4,2</v>
          </cell>
          <cell r="O90">
            <v>4.2</v>
          </cell>
        </row>
        <row r="91">
          <cell r="N91" t="str">
            <v>PORTAL 20 DE JULIOARQ1004Mesón inoxidable con lavaplatos en acero inoxidable de empotrar; griferia de lavaplatos arizona, o similar equivalente.4</v>
          </cell>
          <cell r="O91">
            <v>4</v>
          </cell>
        </row>
        <row r="92">
          <cell r="N92" t="str">
            <v>PORTAL 20 DE JULIO7289Estufa mixta de sobreponer 4 puestos en acero inoxidable p/cocinetas.(Suministro e instalación), o similar equivalente.1</v>
          </cell>
          <cell r="O92">
            <v>1</v>
          </cell>
        </row>
        <row r="93">
          <cell r="N93" t="str">
            <v>PORTAL 20 DE JULIOARQ1005Nevera no frost 2 puertas, o similar equivalente.1</v>
          </cell>
          <cell r="O93">
            <v>1</v>
          </cell>
        </row>
        <row r="94">
          <cell r="N94" t="str">
            <v>PORTAL 20 DE JULIOARQ1006Campana Extractora Horizontal Acero Inoxidable 60 cm CX4562, o similar equivalente.1</v>
          </cell>
          <cell r="O94">
            <v>1</v>
          </cell>
        </row>
        <row r="95">
          <cell r="N95" t="str">
            <v>PORTAL 20 DE JULIOARQ1007Torniquete antievasión sencillo Ref: TRS 371, automatic-systems, o similar equivalente</v>
          </cell>
          <cell r="O95">
            <v>0</v>
          </cell>
        </row>
        <row r="96">
          <cell r="N96" t="str">
            <v>PORTAL 20 DE JULIOARQ1008Torniquete antievasión doble Ref: TRS 373, automatic-systems, o similar equivalente</v>
          </cell>
          <cell r="O96">
            <v>0</v>
          </cell>
        </row>
        <row r="97">
          <cell r="N97" t="str">
            <v>PORTAL 20 DE JULIOARQ1009Puertas automatica retráctiles Ref: TGH800 - TGH810, o similar equivalente.</v>
          </cell>
          <cell r="O97">
            <v>0</v>
          </cell>
        </row>
        <row r="98">
          <cell r="N98" t="str">
            <v>PORTAL 20 DE JULIOARQ1010Torniquete sencillo en acero inoxidable, mecanismo de bloqueo (catrax - Digicon),o similar equivalente.</v>
          </cell>
          <cell r="O98">
            <v>0</v>
          </cell>
        </row>
        <row r="99">
          <cell r="N99" t="str">
            <v>PORTAL 20 DE JULIO7302Cicloparqueadero  metálico Tipo TA-01 Sencillo Según diseño  de Transmilenio , y detalle especifico suministrado por la entidad, o similar equivalenteN/A</v>
          </cell>
          <cell r="O99" t="str">
            <v>N/A</v>
          </cell>
        </row>
        <row r="100">
          <cell r="N100" t="str">
            <v>PORTAL 20 DE JULIO7303Cicloparqueadero  metálico Tipo TA-01 Doble Según diseño  de Transmilenio , y detalle especifico suministrado por la entidad, o similar equivalente.N/A</v>
          </cell>
          <cell r="O100" t="str">
            <v>N/A</v>
          </cell>
        </row>
        <row r="101">
          <cell r="N101" t="str">
            <v>PORTAL 20 DE JULIOARQ1010Ascensor electrico  de carga frontal para 10 personas, carga (800 KG), paredes y marcos en acero inoxidable (incluye suministro e instalación), o simi1</v>
          </cell>
          <cell r="O101">
            <v>1</v>
          </cell>
        </row>
        <row r="102">
          <cell r="N102" t="str">
            <v>PORTAL 20 DE JULIOARQ1011Ascensor electrico  de carga frontal y trasera para 10 personas, carga (800 KG), paredes y marcos en acero inoxidable (incluye suministro e instalació</v>
          </cell>
          <cell r="O102">
            <v>0</v>
          </cell>
        </row>
        <row r="103">
          <cell r="N103" t="str">
            <v>PORTAL 20 DE JULIO7297Meson interior taquillas con estructura metálica de soporte y acabado en acero inoxidable mate, con apoyo piso de a=40cm ( suministro e instalación) s</v>
          </cell>
          <cell r="O103">
            <v>0</v>
          </cell>
        </row>
        <row r="104">
          <cell r="N104" t="str">
            <v>PORTAL 20 DE JULIO5122Sanitario linea institucional color blanco (valvula antivandalica tipo push metálico, cromado) (suministro e instalación), o similar equivalente.17</v>
          </cell>
          <cell r="O104">
            <v>17</v>
          </cell>
        </row>
        <row r="105">
          <cell r="N105" t="str">
            <v>PORTAL 20 DE JULIO5123Sanitario linea institucional para discapacitados color blanco (valvula antivandalica tipo push metalico, cromado) (suministro e instalación), o simil</v>
          </cell>
          <cell r="O105">
            <v>0</v>
          </cell>
        </row>
        <row r="106">
          <cell r="N106" t="str">
            <v>PORTAL 20 DE JULIO5124Orinal mediano de colgar tipo institucional color blanco (valvula antivandalica tipo push metalico, cromado) (suministro e instalación), o similar equ4</v>
          </cell>
          <cell r="O106">
            <v>4</v>
          </cell>
        </row>
        <row r="107">
          <cell r="N107" t="str">
            <v>PORTAL 20 DE JULIO5494Lavamanos institucional de incrustar (suministro e instalación, incluye grifería tipo push o similar y tubería de conexión), o similar equivalente.15</v>
          </cell>
          <cell r="O107">
            <v>15</v>
          </cell>
        </row>
        <row r="108">
          <cell r="N108" t="str">
            <v>PORTAL 20 DE JULIO5502Lavamanos de colgar para personas en condición de movilidad reducida, (suministro e instalación, incluye grifería tipo push antivandálico), o similar 2</v>
          </cell>
          <cell r="O108">
            <v>2</v>
          </cell>
        </row>
        <row r="109">
          <cell r="N109" t="str">
            <v>PORTAL 20 DE JULIOARQ1028Lavamanos de colgar , (suministro e instalación, incluye grifería tipo push antivandálico), o similar equivalente.3</v>
          </cell>
          <cell r="O109">
            <v>3</v>
          </cell>
        </row>
        <row r="110">
          <cell r="N110" t="str">
            <v>PORTAL 20 DE JULIO5127Secador electrico para manos tipo manos libre, carcaza ovalada metalica acero inoxidable 304 satinado cal. 1.2 mm motor sin escobillas, ranfo de detec36</v>
          </cell>
          <cell r="O110">
            <v>36</v>
          </cell>
        </row>
        <row r="111">
          <cell r="N111" t="str">
            <v>PORTAL 20 DE JULIOARQ1012Dispensador de  jabón institucional expuesto con accionamiento tipo push, o similar equivalente.14</v>
          </cell>
          <cell r="O111">
            <v>14</v>
          </cell>
        </row>
        <row r="112">
          <cell r="N112" t="str">
            <v>PORTAL 20 DE JULIOARQ1013Rejilla  piso clásica en acero inoxidable de 0.10 x 0.10 cm, o similar equivalente.38</v>
          </cell>
          <cell r="O112">
            <v>38</v>
          </cell>
        </row>
        <row r="113">
          <cell r="N113" t="str">
            <v>PORTAL 20 DE JULIOARQ1014Papelera (Recipiente de desechos para montar en pared) en acero inoxidable 304 tipo institucional (H40*L31*A13)o similar equivalente.16</v>
          </cell>
          <cell r="O113">
            <v>16</v>
          </cell>
        </row>
        <row r="114">
          <cell r="N114" t="str">
            <v>PORTAL 20 DE JULIOARQ1015Grifería Ducha Mezclador 8 pulgadas, tapón prueba hidráulica, brazo regadera, manijas, regadera, escudo e instructivo. Sin Salida Bañera Piscis Plus. 2</v>
          </cell>
          <cell r="O114">
            <v>2</v>
          </cell>
        </row>
        <row r="115">
          <cell r="N115" t="str">
            <v>PORTAL 20 DE JULIOARQ1016Locker de 2 puestos en lámina cold rolled con acabados en pintura en polvo electrostática, perforaciones de ventilación en puertas, o similar equivale</v>
          </cell>
          <cell r="O115">
            <v>0</v>
          </cell>
        </row>
        <row r="116">
          <cell r="N116" t="str">
            <v>PORTAL 20 DE JULIO5125Dispensador para papel higienico de sobreponer en la pared para rollo de 200m y 400m en acero inoxidable 304 satinado con llave. (suministro e instala12</v>
          </cell>
          <cell r="O116">
            <v>12</v>
          </cell>
        </row>
        <row r="117">
          <cell r="N117" t="str">
            <v>PORTAL 20 DE JULIOARQ1017Estación cambiador de pañal plegable de sobreponer antibacterial en acero inoxidable, o similar equivalente.2</v>
          </cell>
          <cell r="O117">
            <v>2</v>
          </cell>
        </row>
        <row r="118">
          <cell r="N118" t="str">
            <v>PORTAL 20 DE JULIOARQ1018Barra en "L " de seguridad en acero inoxidable, o similar equivalente.4</v>
          </cell>
          <cell r="O118">
            <v>4</v>
          </cell>
        </row>
        <row r="119">
          <cell r="N119" t="str">
            <v>PORTAL 20 DE JULIOARQ1019Barra abatible de seguridad en acero inoxidable, o similar equivalente36</v>
          </cell>
          <cell r="O119">
            <v>36</v>
          </cell>
        </row>
        <row r="120">
          <cell r="N120" t="str">
            <v>PORTAL 20 DE JULIOARQ1020Barra doble brazo de seguridad en acero inoxidable, o similar equivalente</v>
          </cell>
          <cell r="O120">
            <v>0</v>
          </cell>
        </row>
        <row r="121">
          <cell r="N121" t="str">
            <v>PORTAL 20 DE JULIOARQ1021SUMINISTRO, TRANSPORTE E INSTALACION DE PORTA ROLLO PARA BAÑOS DE MOVILIDAD REDUCIDA4</v>
          </cell>
          <cell r="O121">
            <v>4</v>
          </cell>
        </row>
        <row r="122">
          <cell r="N122" t="str">
            <v>PORTAL 20 DE JULIOARQ1022SUMINISTRO E INSTALACIÓN GRIFERIA ANTIVANDALICA DE MESÓN PARA LAVAMANOS TIPO PUSH CROMADA METÁLICA DOCOL REF. 4-AA-110 O EQUIVALENTE14</v>
          </cell>
          <cell r="O122">
            <v>14</v>
          </cell>
        </row>
        <row r="123">
          <cell r="N123" t="str">
            <v>PORTAL 20 DE JULIOARQ1023SUMINISTRO E INSTALACIÓN GRIFERIA MEZCLADOR PARA LAVAMANOS DE COLGAR GRIVAL O EQUIVALENTE.6</v>
          </cell>
          <cell r="O123">
            <v>6</v>
          </cell>
        </row>
        <row r="124">
          <cell r="N124" t="str">
            <v>PORTAL 20 DE JULIOARQ1024SUMINISTRO E INSTALACIÓN GRIFERIA MEZCLADOR PARA LAVAPLATOS GRIVAL O EQUIVALENTE.4</v>
          </cell>
          <cell r="O124">
            <v>4</v>
          </cell>
        </row>
        <row r="125">
          <cell r="N125" t="str">
            <v>PORTAL 20 DE JULIOARQ1025SUMINISTRO, TRANSPORTE E INSTALACION DE LLAVE TERMINAL DE 1/2" METÁLICA
PARA LAVATRAPEROS4</v>
          </cell>
          <cell r="O125">
            <v>4</v>
          </cell>
        </row>
        <row r="126">
          <cell r="N126" t="str">
            <v>PORTAL 20 DE JULIOARQ1026SUMINISTRO, TRANSPORTE E INSTALACION DE ESPEJO EN VIDRIO DE SEGURIDAD LAMINADO 4+4 FLOTADO
12</v>
          </cell>
          <cell r="O126">
            <v>12</v>
          </cell>
        </row>
        <row r="127">
          <cell r="N127" t="str">
            <v>PORTAL 20 DE JULIO7308Baranda en vidrio templado opalizado de 10 mm H= 1.00 m y pasamanos cilindrico en acero inoxidable mate de D=1 1/2" edificio acceso (escaleras, rampas39,58</v>
          </cell>
          <cell r="O127">
            <v>39.58</v>
          </cell>
        </row>
        <row r="128">
          <cell r="N128" t="str">
            <v>PORTAL 20 DE JULIO7312/7314Pasamanos tubular cilindrico en acero inoxidable mate de D=13/4" escalera y rampa de acceso (Suministro e instalación). Similar o equivalente.</v>
          </cell>
          <cell r="O128">
            <v>0</v>
          </cell>
        </row>
        <row r="129">
          <cell r="N129" t="str">
            <v>PORTAL 20 DE JULIOARQ1101Pasamanos tubulares cilindricos en acero inoxidable satinado  D=1,5" a 2" (escaleras, rampas, terrazas, torniquetes) incluye suministro, accesorios, f9,6</v>
          </cell>
          <cell r="O129">
            <v>9.6</v>
          </cell>
        </row>
        <row r="130">
          <cell r="N130" t="str">
            <v>PORTAL 20 DE JULIOARQ1102Balaustre en lámina PT50*13*1,5mm (escaleras, rampas, terrazas, torniquetes) incluye suministro, accesorios, herrajes, empaques, fijaciones  e instala</v>
          </cell>
          <cell r="O130">
            <v>0</v>
          </cell>
        </row>
        <row r="131">
          <cell r="N131" t="str">
            <v>PORTAL 20 DE JULIOARQ1103Vidrio templado y Laminado de 10 mm (5+5 con PVB) H= 0,60 m  y perforación para fijación a balaustres, (escaleras, rampas, terrazas, torniquetes) incl</v>
          </cell>
          <cell r="O131">
            <v>0</v>
          </cell>
        </row>
        <row r="132">
          <cell r="N132" t="str">
            <v>PORTAL 20 DE JULIOARQ1201Punto de Anclaje para instalación de lineas de vida Tipo P1048 en acero inoxidable, con fijación estructural de doble perno, o similar equivalente. In</v>
          </cell>
          <cell r="O132">
            <v>0</v>
          </cell>
        </row>
        <row r="133">
          <cell r="N133" t="str">
            <v>PORTAL 20 DE JULIOARQ1202Punto de Anclaje para instalación de lineas de vida Tipo P1050-DUO en acero inoxidable, con fijación estructural de doble perno, o similar equivalente</v>
          </cell>
          <cell r="O133">
            <v>0</v>
          </cell>
        </row>
        <row r="134">
          <cell r="N134" t="str">
            <v>PORTAL 20 DE JULIOARQ1203Linea de Vida Fija Horizontal con porte Colapsible ref 1226P (P1049360B) en acero inoxidable, con sistema integrado de absorción de energía, o similar</v>
          </cell>
          <cell r="O134">
            <v>0</v>
          </cell>
        </row>
        <row r="135">
          <cell r="N135" t="str">
            <v>PORTAL 20 DE JULIOARQ1204Línea de Vida Horizontal de Pared de Anclaje Fijo, Tipo  1226w  de anclaje fijo – p1009, en acero inoxidable con doble absorbedor diseñado para instal</v>
          </cell>
          <cell r="O135">
            <v>0</v>
          </cell>
        </row>
        <row r="136">
          <cell r="N136" t="str">
            <v>PORTAL 20 DE JULIOARQ1205Placa estructural tipo araña Ref. 781403, fabricada en acero inoxidable, para puntos de anclaje 360º tipo orbit Ref. 1049360A. Se puede instalar en cu</v>
          </cell>
          <cell r="O136">
            <v>0</v>
          </cell>
        </row>
        <row r="137">
          <cell r="N137" t="str">
            <v>PORTAL 20 DE JULIOARQ1206Sistema para detención de caídas e instalación de maquinaría de limpieza de fachadas.Tipo Riel RIEL FU23087  rigido fabricado en aluminio 6061 de alta125,2</v>
          </cell>
          <cell r="O137">
            <v>125.2</v>
          </cell>
        </row>
        <row r="138">
          <cell r="N138" t="str">
            <v>PORTAL 20 DE JULIO7549Escalera Tipo Gato metálica para acceso a cubierta y espacios de mantenimiento, Incluye   (Jaula de Seguridad, Sistemas de Acople, Peldaños Antidesliz1</v>
          </cell>
          <cell r="O138">
            <v>1</v>
          </cell>
        </row>
        <row r="139">
          <cell r="N139" t="str">
            <v xml:space="preserve">PORTAL 20 DE JULIOARQ1207Malla de Protección en Zona de Abordaje (incluye suministro e instalación) según diseño electromecánico. </v>
          </cell>
          <cell r="O139">
            <v>0</v>
          </cell>
        </row>
        <row r="140">
          <cell r="N140" t="str">
            <v>PORTAL 20 DE JULIOARQ1208Concreto reforzado según diseño estructural, espesor según planos estructurales,acabado según detalle especifico.</v>
          </cell>
          <cell r="O140">
            <v>0</v>
          </cell>
        </row>
        <row r="141">
          <cell r="N141" t="str">
            <v>PORTAL 20 DE JULIOARQ1209Columna en concreto  reforzado según diseño estructural,secciones según planos estructurales.</v>
          </cell>
          <cell r="O141">
            <v>0</v>
          </cell>
        </row>
        <row r="142">
          <cell r="N142" t="str">
            <v>LA VICTORIAARQ101M1 - Mamposteria en bloque de concreto 12x19x39, revitado, y ranurado  cada 5 hiladas, incluye mortero de pega premezclado , tipo indural  o similar e1242,75</v>
          </cell>
          <cell r="O142">
            <v>1242.75</v>
          </cell>
        </row>
        <row r="143">
          <cell r="N143" t="str">
            <v>LA VICTORIAARQ102Suministro, transporte e instalación muro en placa de tabla yeso ½” tipo drywall, gyplac, o similar equivalente, masillado y pintado color blanco. Inc</v>
          </cell>
          <cell r="O143">
            <v>0</v>
          </cell>
        </row>
        <row r="144">
          <cell r="N144" t="str">
            <v>LA VICTORIA5371Muro en ladrillo tolete común, o similar equivalente.3,96</v>
          </cell>
          <cell r="O144">
            <v>3.96</v>
          </cell>
        </row>
        <row r="145">
          <cell r="N145" t="str">
            <v>LA VICTORIAARQ103M2 - Mamposteria en bloque de concreto 14x19x39 tipo kreato similar equivalente, revitado y ranurado cada 5 hiladas; pañetado 1:4 estucado y pintado a701,49</v>
          </cell>
          <cell r="O145">
            <v>701.49</v>
          </cell>
        </row>
        <row r="146">
          <cell r="N146" t="str">
            <v>LA VICTORIAARQ104M3 - Mamposteria en bloque de concreto 14x19x39 tipo kreato similar equivalente, revitado y ranurado cada 5 hiladas; pañetado 1:4 estucado y pintado (200,79</v>
          </cell>
          <cell r="O146">
            <v>200.79</v>
          </cell>
        </row>
        <row r="147">
          <cell r="N147" t="str">
            <v>LA VICTORIAARQ106M5 - Mamposteria en bloque de concreto 14x19x39 tipo kreato similar equivalente, revitado y ranurado cada 5 hiladas; pañetado  mas enchape en Ceramica344,34</v>
          </cell>
          <cell r="O147">
            <v>344.34</v>
          </cell>
        </row>
        <row r="148">
          <cell r="N148" t="str">
            <v>LA VICTORIAARQ107M6 - Mamposteria en bloque de concreto 14x19x39 tipo kreato similar equivalente, revitado y ranurado cada 5 hiladas; pañetado  mas enchape en Ceramica130,8</v>
          </cell>
          <cell r="O148">
            <v>130.80000000000001</v>
          </cell>
        </row>
        <row r="149">
          <cell r="N149" t="str">
            <v>LA VICTORIAARQ109M14 - Mamposteria en bloque de concreto 14x19x39 tipo kreato similar equivalente, revitado y ranurado cada 5 hiladas; pañetado  mas enchape en Ceramic50,15</v>
          </cell>
          <cell r="O149">
            <v>50.15</v>
          </cell>
        </row>
        <row r="150">
          <cell r="N150" t="str">
            <v>LA VICTORIAARQ110M1745</v>
          </cell>
          <cell r="O150">
            <v>45</v>
          </cell>
        </row>
        <row r="151">
          <cell r="N151" t="str">
            <v>LA VICTORIAARQ111M1910,48</v>
          </cell>
          <cell r="O151">
            <v>10.48</v>
          </cell>
        </row>
        <row r="152">
          <cell r="N152" t="str">
            <v>LA VICTORIAARQ112M20538,33</v>
          </cell>
          <cell r="O152">
            <v>538.33000000000004</v>
          </cell>
        </row>
        <row r="153">
          <cell r="N153" t="str">
            <v>LA VICTORIAARQ113M238,13</v>
          </cell>
          <cell r="O153">
            <v>8.1300000000000008</v>
          </cell>
        </row>
        <row r="154">
          <cell r="N154" t="str">
            <v>LA VICTORIAARQ201Construcción de Dovela Fundida en Grouting 3000psi para mampostería estructural incluye anclaje de 1/2" , ventana de inspección,  incluye acero de ref</v>
          </cell>
          <cell r="O154">
            <v>0</v>
          </cell>
        </row>
        <row r="155">
          <cell r="N155" t="str">
            <v>LA VICTORIA5642Pañete liso o Rústico 1:4 para muros. Lavado o Rústico. (incluye suministro e instalación), 1058,55</v>
          </cell>
          <cell r="O155">
            <v>1058.55</v>
          </cell>
        </row>
        <row r="156">
          <cell r="N156" t="str">
            <v>LA VICTORIAARQ301Mortero Impermeabilizante de nivelación para piso (pisos de baños, cocinas, zonas humedas,  y vigas canal )  Tipo SikaTop Seal-107 , o similar equival</v>
          </cell>
          <cell r="O156">
            <v>0</v>
          </cell>
        </row>
        <row r="157">
          <cell r="N157" t="str">
            <v>LA VICTORIAARQ302Mortero Impermeabilizante para paredes ( baños, cocinas, zonas humedas,  y vigas canal )  Tipo SikaTop Seal-107 , o similar equivalente. Incluye sumin</v>
          </cell>
          <cell r="O157">
            <v>0</v>
          </cell>
        </row>
        <row r="158">
          <cell r="N158" t="str">
            <v>LA VICTORIA8184Estuco plastico en muros, o similar equivalente. Incluye sumunistro e instalación.553,85</v>
          </cell>
          <cell r="O158">
            <v>553.85</v>
          </cell>
        </row>
        <row r="159">
          <cell r="N159" t="str">
            <v>LA VICTORIA5370Pintura vinilo tipo 1, color blanco (3 manos), o similar equivalente.</v>
          </cell>
          <cell r="O159">
            <v>0</v>
          </cell>
        </row>
        <row r="160">
          <cell r="N160" t="str">
            <v>LA VICTORIAARQ303Enchape en cerámica  egeo color  blanco de 30x60 (incluye suministro e instalación horizontal), o similar equivalente.504,7</v>
          </cell>
          <cell r="O160">
            <v>504.7</v>
          </cell>
        </row>
        <row r="161">
          <cell r="N161" t="str">
            <v>LA VICTORIAARQ304Mesón en Granito Negro San Gabriel nacional con regruese hacia la cara frontal, e=4cm. (suministro e instalación), o similar equivalente.8</v>
          </cell>
          <cell r="O161">
            <v>8</v>
          </cell>
        </row>
        <row r="162">
          <cell r="N162" t="str">
            <v>LA VICTORIAARQ401Piso en concreto esmaltado y endurecido de f'c=3.000psi - espesor = 0.06m, pulido y brillado con helicóptero, utilizar endurecedor de cuarzo superfici539,11</v>
          </cell>
          <cell r="O162">
            <v>539.11</v>
          </cell>
        </row>
        <row r="163">
          <cell r="N163" t="str">
            <v>LA VICTORIAARQ501AR-PISO-PI6150,44</v>
          </cell>
          <cell r="O163">
            <v>150.44</v>
          </cell>
        </row>
        <row r="164">
          <cell r="N164" t="str">
            <v>LA VICTORIAARQ501Baldosa de granito de mármol tipo alfa de 0.30x0.30m - Blanco Huila fondo blanco Grano 1,  que cumpla con las normas ntc 2849 y tráfico intenso. insta3478,17</v>
          </cell>
          <cell r="O164">
            <v>3478.17</v>
          </cell>
        </row>
        <row r="165">
          <cell r="N165" t="str">
            <v>LA VICTORIAARQ502Piso Técnico Elevado (≤60cm) para Área de cuarto de control y potencia. Color y dimensiones acorde con los planos y especificaciones técnicas del prov10,61</v>
          </cell>
          <cell r="O165">
            <v>10.61</v>
          </cell>
        </row>
        <row r="166">
          <cell r="N166" t="str">
            <v>LA VICTORIAARQ503Piso en rejilla metálica tipo industrial  pesado de configuración 1"x1",  para plataformas y descansos de escaleras de mantenimiento, según especifica10,38</v>
          </cell>
          <cell r="O166">
            <v>10.38</v>
          </cell>
        </row>
        <row r="167">
          <cell r="N167" t="str">
            <v>LA VICTORIAARQ504Zócalo en concreto fundido en sitio 0.15 cm x 0.21 cm, o similar equivalente 50,29</v>
          </cell>
          <cell r="O167">
            <v>50.29</v>
          </cell>
        </row>
        <row r="168">
          <cell r="N168" t="str">
            <v xml:space="preserve">LA VICTORIAARQ505Zócalo en concreto fundido en sitio 0.12 cm x 0.21 cm, o similar equivalente </v>
          </cell>
          <cell r="O168">
            <v>0</v>
          </cell>
        </row>
        <row r="169">
          <cell r="N169" t="str">
            <v xml:space="preserve">LA VICTORIA5062Zocalo media caña en granito de marmol prefabricado para interiores 10x10x100 cm (incluye suministro de la unidad,material de pega  e intalación ), o </v>
          </cell>
          <cell r="O169">
            <v>0</v>
          </cell>
        </row>
        <row r="170">
          <cell r="N170" t="str">
            <v>LA VICTORIAARQ506Guarda escoba en granito Blanco Huila fondo blanco Grano 1 de formato 0.10 cm x 0.30 cm (incluye suministro e instalación), o similar equivalente.1084,54</v>
          </cell>
          <cell r="O170">
            <v>1084.54</v>
          </cell>
        </row>
        <row r="171">
          <cell r="N171" t="str">
            <v>LA VICTORIAARQ507Junta metálica constructiva multipropósito serie 400, tipo Decodepot modelo J471, o similar equivalente.</v>
          </cell>
          <cell r="O171">
            <v>0</v>
          </cell>
        </row>
        <row r="172">
          <cell r="N172" t="str">
            <v>LA VICTORIAARQ508Junta metálica constructiva multipropósito serie 400, tipo Decodepot modelo J421, o similar equivalente.</v>
          </cell>
          <cell r="O172">
            <v>0</v>
          </cell>
        </row>
        <row r="173">
          <cell r="N173" t="str">
            <v>LA VICTORIAARQ509Piso en granito Blanco Huila fondo blanco Grano 1 esmerilado, vaciado y pulido en Sitio e=1.5cm Incluye juntas de dilatación, color blanco (incluye su</v>
          </cell>
          <cell r="O173">
            <v>0</v>
          </cell>
        </row>
        <row r="174">
          <cell r="N174" t="str">
            <v xml:space="preserve">LA VICTORIAARQ510Cinta Antideslizante de Alto Trafico  Adhesiva para escaleras ; de color negro con banda central reflectiva de color amarillo que ilumina al contacto </v>
          </cell>
          <cell r="O174">
            <v>0</v>
          </cell>
        </row>
        <row r="175">
          <cell r="N175" t="str">
            <v>LA VICTORIAARQ511Franjas Guía  en resina prefabricada termoflexible, con endurecimiento y curado rápido vertidas insitu sobre encofrado con medidas estandar según norm20,12</v>
          </cell>
          <cell r="O175">
            <v>20.12</v>
          </cell>
        </row>
        <row r="176">
          <cell r="N176" t="str">
            <v>LA VICTORIAARQ512Franjas Alerta  en resina prefabricada termoflexible, con endurecimiento y curado rápido vertidas insitu sobre encofrado con medidas estandar según no58,07</v>
          </cell>
          <cell r="O176">
            <v>58.07</v>
          </cell>
        </row>
        <row r="177">
          <cell r="N177" t="str">
            <v>LA VICTORIA5433 Banca en concreto de 3000 PSI 0.10 x 0.15 (suministro e instalación), o similar equivalente.</v>
          </cell>
          <cell r="O177">
            <v>0</v>
          </cell>
        </row>
        <row r="178">
          <cell r="N178" t="str">
            <v>LA VICTORIAARQ513Bocapuerta en granito blanco huila esmerilado, ancho 12cm  vaciado y pulido en sitio. Incluye suministro,  pega e instalción)</v>
          </cell>
          <cell r="O178">
            <v>0</v>
          </cell>
        </row>
        <row r="179">
          <cell r="N179" t="str">
            <v xml:space="preserve">LA VICTORIAARQ514Zócalo en concreto fundido en sitio 0.10 cm x 0.15 cm, o similar equivalente </v>
          </cell>
          <cell r="O179">
            <v>0</v>
          </cell>
        </row>
        <row r="180">
          <cell r="N180" t="str">
            <v>LA VICTORIAARQ002Cubierta Metálica en Aluzinc tipo "sandwich con aislamiento termo-acústico en poliuretano de alta densidad autoextinguible" Cal 24 espesor 60mm, Color1502,89</v>
          </cell>
          <cell r="O180">
            <v>1502.89</v>
          </cell>
        </row>
        <row r="181">
          <cell r="N181" t="str">
            <v>LA VICTORIAARQ601Sistema de acristalamiento y techos de policarbonato sunglaze, tipo sunglaze tm 4/600, grosor  4 mm, ancho 585 mm (sistema de 600 mm), altura 21 mm, (</v>
          </cell>
          <cell r="O181">
            <v>0</v>
          </cell>
        </row>
        <row r="182">
          <cell r="N182" t="str">
            <v>LA VICTORIAARQ602Cubierta  Stick Serie 45 Alumina,   Aluminio a la vista, anodizado color natural y vidrio laminado templado de 5mm+5mm+75micras de PVB -Transparencia,</v>
          </cell>
          <cell r="O182">
            <v>0</v>
          </cell>
        </row>
        <row r="183">
          <cell r="N183" t="str">
            <v>LA VICTORIAARQ102Suministro, transporte e instalación de cielos falsos en placa de tabla yeso ½” tipo dry wall, gyplac (D+PLUS),  masillado y pintado color blanco, o s586,4</v>
          </cell>
          <cell r="O183">
            <v>586.4</v>
          </cell>
        </row>
        <row r="184">
          <cell r="N184" t="str">
            <v>LA VICTORIAARQ607Panel de fibrocemento Machimbrado  textura madera e=14mm. Sobre cara interior y exterior de la subestructura metálica de cubierta, fachas y parapetos,Q1206</v>
          </cell>
          <cell r="O184" t="str">
            <v>Q1206</v>
          </cell>
        </row>
        <row r="185">
          <cell r="N185" t="str">
            <v>LA VICTORIAARQ603Tapa con marco para inspección de redes en cielo raso; compuesta de lámina de yeso e.=3/8”, con pintura vinilo acrílica plástica lavable tipo 1, aplic</v>
          </cell>
          <cell r="O185">
            <v>0</v>
          </cell>
        </row>
        <row r="186">
          <cell r="N186" t="str">
            <v>LA VICTORIAARQ604Canaleta en lámina galvanizada Calibre 18, ancho 30cm, grafada,  soldada  y pintada con aticorrosivo y color final Ral 7047. Incluye suministro e inst212,71</v>
          </cell>
          <cell r="O186">
            <v>212.71</v>
          </cell>
        </row>
        <row r="187">
          <cell r="N187" t="str">
            <v>LA VICTORIA5066Flanche lateral, remate de cubierta en lamina galvanizada calibre 18, grafada, soldada y pintada con aticorrosivo y color final Ral 7047. Desarrollo 0</v>
          </cell>
          <cell r="O187">
            <v>0</v>
          </cell>
        </row>
        <row r="188">
          <cell r="N188" t="str">
            <v>LA VICTORIAARQ604Manto Impermeabilizante con aluminio reflectivo autoadhesivvo . Incluye suministro e instalación.</v>
          </cell>
          <cell r="O188">
            <v>0</v>
          </cell>
        </row>
        <row r="189">
          <cell r="N189" t="str">
            <v>LA VICTORIAARQ605Cubierta Corredera , o,  de acceso al techo con tragaluz corredizo, o similar equivalente.</v>
          </cell>
          <cell r="O189">
            <v>0</v>
          </cell>
        </row>
        <row r="190">
          <cell r="N190" t="str">
            <v>LA VICTORIAARQ701Fachada Stick Serie 45 Alumina,   Aluminio a la vista, anodizado color natural y vidrio laminado templado de 4mm+4mm+75micras de PVB -Transparencia y 2909,53</v>
          </cell>
          <cell r="O190">
            <v>2909.53</v>
          </cell>
        </row>
        <row r="191">
          <cell r="N191" t="str">
            <v>LA VICTORIAARQ702Modulo de persiana en celosia de acero galvanizado Cal 18 y estructura metálica de soporte, de color Ral 7035 aluminio adonizado segun muestra , con  51,62</v>
          </cell>
          <cell r="O191">
            <v>51.62</v>
          </cell>
        </row>
        <row r="192">
          <cell r="N192" t="str">
            <v>LA VICTORIAARQ703Sistema de Jardín Vertical Fachada Verde tipo Gro-wall 4.5, con perforaciones para sistema de riego, material en polipropileno reciclado, color negro,</v>
          </cell>
          <cell r="O192">
            <v>0</v>
          </cell>
        </row>
        <row r="193">
          <cell r="N193" t="str">
            <v>LA VICTORIAARQ704Sistema de Jardín Vertical Fachada Verde tipo Gro-wall Slimpro, con perforaciones para sistema de riego, material en polipropileno reciclado, color ne</v>
          </cell>
          <cell r="O193">
            <v>0</v>
          </cell>
        </row>
        <row r="194">
          <cell r="N194" t="str">
            <v>LA VICTORIAARQ705Sistema de Jardín Vertical Fachada Verde tipo Gro-wall Facade, con perforaciones para sistema de riego, material en polipropileno reciclado, color neg</v>
          </cell>
          <cell r="O194">
            <v>0</v>
          </cell>
        </row>
        <row r="195">
          <cell r="N195" t="str">
            <v>LA VICTORIAARQ706Cortasol en panel metalico en Aluzinc tipo QUADROBRISE 25/75, , acabado liso, color roble, y fijación entre ejes 20cm ,  o similar equivalente. Incluy596,57</v>
          </cell>
          <cell r="O195">
            <v>596.57000000000005</v>
          </cell>
        </row>
        <row r="196">
          <cell r="N196" t="str">
            <v>LA VICTORIAARQ707Soporte Araña 4 Puntos Articulado con Conector a Viga y/o Columna  Tipo Pesado en Acero Inoxidable 304,  acabado liso y color satinado  Ref OGS11-907C</v>
          </cell>
          <cell r="O196">
            <v>0</v>
          </cell>
        </row>
        <row r="197">
          <cell r="N197" t="str">
            <v>LA VICTORIAARQ801Ventanas Fijas, Ventanas Proyectantes, Puertas Batientes,    con perfileria interior en aluminio tipo Linea Superior Serie 35  anodizado, color natura374,13</v>
          </cell>
          <cell r="O197">
            <v>374.13</v>
          </cell>
        </row>
        <row r="198">
          <cell r="N198" t="str">
            <v>LA VICTORIA7267Persiana en aluminio extruido natural mate o acero galvanizado, (incluye suministro e instalación), o similar equivalente.</v>
          </cell>
          <cell r="O198">
            <v>0</v>
          </cell>
        </row>
        <row r="199">
          <cell r="N199" t="str">
            <v>LA VICTORIAARQ901Puerta según tipo y diseño de detalle (ver planos anexos)</v>
          </cell>
          <cell r="O199">
            <v>0</v>
          </cell>
        </row>
        <row r="200">
          <cell r="N200" t="str">
            <v>LA VICTORIAARQ901-2P1-B (0.80 x 2.50 mts.) Puerta en lámina CR Cal. 18, pintura electrostática color aluminio anodizado o gris RAL 7035., Marco CR Cal 18, Pintura electr10</v>
          </cell>
          <cell r="O200">
            <v>10</v>
          </cell>
        </row>
        <row r="201">
          <cell r="N201" t="str">
            <v>LA VICTORIAARQ901-3P1-C (0.90 x 2.50 mts.) Puerta en lámina CR Cal. 18, pintura electrostática color aluminio anodizado o gris RAL 7035., Marco CR Cal 18, Pintura electr12</v>
          </cell>
          <cell r="O201">
            <v>12</v>
          </cell>
        </row>
        <row r="202">
          <cell r="N202" t="str">
            <v>LA VICTORIAARQ901-4P1-D (1.00 x 2.50 mts.) Puerta en lámina CR Cal. 18, pintura electrostática color aluminio anodizado o gris RAL 7035., Marco CR Cal 18, Pintura electr7</v>
          </cell>
          <cell r="O202">
            <v>7</v>
          </cell>
        </row>
        <row r="203">
          <cell r="N203" t="str">
            <v>LA VICTORIAARQ901-5P2-A (0.90 x 2.50 mts.) Puerta en lámina CR Cal. 18, pintura electrostática color aluminio anodizado o gris RAL 7035., Marco CR Cal 18, Pintura electr9</v>
          </cell>
          <cell r="O203">
            <v>9</v>
          </cell>
        </row>
        <row r="204">
          <cell r="N204" t="str">
            <v>LA VICTORIAARQ901-8P3-A (0.90 x 2.20 mts.) Puerta en vidrio. Perfil en aluminio ALN-A-218 + Pisa vidrio ALN-A-222+empaque de caucho + pivote. Vidrio templano laminado de3</v>
          </cell>
          <cell r="O204">
            <v>3</v>
          </cell>
        </row>
        <row r="205">
          <cell r="N205" t="str">
            <v>LA VICTORIAARQ901-9P4-A (1.50 x 2.50 mts.) Puerta en lámina CR Cal. 18, pintura electrostática color aluminio anodizado o gris RAL 7035., Marco CR Cal 18, Pintura electr3</v>
          </cell>
          <cell r="O205">
            <v>3</v>
          </cell>
        </row>
        <row r="206">
          <cell r="N206" t="str">
            <v>LA VICTORIAARQ901-10P4-B (2.00 x 2.50 mts.) Puerta en lámina CR Cal. 18, color aluminio anodizado o gris RAL 7035., Marco CR Cal 18, color aluminio anodizado o gris RAL 72</v>
          </cell>
          <cell r="O206">
            <v>2</v>
          </cell>
        </row>
        <row r="207">
          <cell r="N207" t="str">
            <v>LA VICTORIAARQ901-14P6 (1.50 x 2.20 mts.) Puerta en vidrio. Perfil en aluminio ALN-A-218 + Pisa vidrio ALN-A-222+empaque de caucho + pivote. Vidrio templano laminado de 47</v>
          </cell>
          <cell r="O207">
            <v>7</v>
          </cell>
        </row>
        <row r="208">
          <cell r="N208" t="str">
            <v>LA VICTORIAARQ901-15P6 (2.00 x 2.50 mts.) Puerta antipánico, mas barra antipánico tipo push con manija para puertas cortafuego. Perfil en aluminio ALN-A-218 + Pisa vidrio4</v>
          </cell>
          <cell r="O208">
            <v>4</v>
          </cell>
        </row>
        <row r="209">
          <cell r="N209" t="str">
            <v>LA VICTORIAARQ901-17P7-A (0.60 x 1.90 mts.) Puerta de acero inoxidable mas herrajes en acero inoxidable8</v>
          </cell>
          <cell r="O209">
            <v>8</v>
          </cell>
        </row>
        <row r="210">
          <cell r="N210" t="str">
            <v>LA VICTORIAARQ901-18P7-B (0.90 x 1.90 mts.) Puerta de acero inoxidable mas herrajes en acero inoxidable2</v>
          </cell>
          <cell r="O210">
            <v>2</v>
          </cell>
        </row>
        <row r="211">
          <cell r="N211" t="str">
            <v>LA VICTORIAARQ901-19P8 Compuerta de mantenimiento, acceso a cubierta. Tuberia estructural cuadrada 60 x 60 mm., color aluminio anodizado o gris RAL 7035.2</v>
          </cell>
          <cell r="O211">
            <v>2</v>
          </cell>
        </row>
        <row r="212">
          <cell r="N212" t="str">
            <v>LA VICTORIAARQ901-24P17-A (2.00 x 2.50 mts.) Puerta antipanico en lamina cr cal 18, pintura electrostatica color aluminio anodizado o gris ral 7035., marco cr cal 18,pint2</v>
          </cell>
          <cell r="O212">
            <v>2</v>
          </cell>
        </row>
        <row r="213">
          <cell r="N213" t="str">
            <v>LA VICTORIAARQ901-26P17-C (3.00 x 2.50 mts.) Puerta antipanico en lamina cr cal 18, pintura electrostatica color aluminio anodizado o gris ral 7035., marco cr cal 18,pint4</v>
          </cell>
          <cell r="O213">
            <v>4</v>
          </cell>
        </row>
        <row r="214">
          <cell r="N214" t="str">
            <v>LA VICTORIAARQ901-28P18 (1.50 x 2.50 mts.) Puerta antipánico, mas barra antipánico tipo push con manija para puertas cortafuego. Perfil en aluminio ALN-A-218 + Pisa vidri3</v>
          </cell>
          <cell r="O214">
            <v>3</v>
          </cell>
        </row>
        <row r="215">
          <cell r="N215" t="str">
            <v>LA VICTORIAARQ901-29P19 Puerta corredera en lamina CR Cal 18,pintura electrostatica color aluminio anodizado o gris RAL 7035., marco CR Cal 18,pintura electrostatica colo1</v>
          </cell>
          <cell r="O215">
            <v>1</v>
          </cell>
        </row>
        <row r="216">
          <cell r="N216" t="str">
            <v>LA VICTORIAARQ901-30P20 Cortina en lamina Tubo de Aluminio anodizado, platina de aluminio de 3/4" x 1/8" troqueladas2</v>
          </cell>
          <cell r="O216">
            <v>2</v>
          </cell>
        </row>
        <row r="217">
          <cell r="N217" t="str">
            <v>LA VICTORIAARQ902Divisiones para baños en acero inoxidable y accesorios28,25</v>
          </cell>
          <cell r="O217">
            <v>28.25</v>
          </cell>
        </row>
        <row r="218">
          <cell r="N218" t="str">
            <v>LA VICTORIAARQ1001Cocina Integral Milán 2.10 Metros Incluye Mesón Poceta Derecha Con Estufa 4 Puestos A Gas + Campana1</v>
          </cell>
          <cell r="O218">
            <v>1</v>
          </cell>
        </row>
        <row r="219">
          <cell r="N219" t="str">
            <v>LA VICTORIAARQ1002Mueble de piso y gabinetes estructurados en madecor nordico de 19 mm laminado de alta resistencia formica white oak, o similar equivalente.1</v>
          </cell>
          <cell r="O219">
            <v>1</v>
          </cell>
        </row>
        <row r="220">
          <cell r="N220" t="str">
            <v>LA VICTORIAARQ1003Mueble en madecor para barra de cocineta. (suministro e instalación), o similar equivalente.3,5</v>
          </cell>
          <cell r="O220">
            <v>3.5</v>
          </cell>
        </row>
        <row r="221">
          <cell r="N221" t="str">
            <v>LA VICTORIAARQ1004Mesón inoxidable con lavaplatos en acero inoxidable de empotrar; griferia de lavaplatos arizona, o similar equivalente.1</v>
          </cell>
          <cell r="O221">
            <v>1</v>
          </cell>
        </row>
        <row r="222">
          <cell r="N222" t="str">
            <v>LA VICTORIA7289Estufa mixta de sobreponer 4 puestos en acero inoxidable p/cocinetas.(Suministro e instalación), o similar equivalente.1</v>
          </cell>
          <cell r="O222">
            <v>1</v>
          </cell>
        </row>
        <row r="223">
          <cell r="N223" t="str">
            <v>LA VICTORIAARQ1005Nevera no frost 2 puertas, o similar equivalente.</v>
          </cell>
          <cell r="O223">
            <v>0</v>
          </cell>
        </row>
        <row r="224">
          <cell r="N224" t="str">
            <v>LA VICTORIAARQ1006Campana Extractora Horizontal Acero Inoxidable 60 cm CX4562, o similar equivalente.</v>
          </cell>
          <cell r="O224">
            <v>0</v>
          </cell>
        </row>
        <row r="225">
          <cell r="N225" t="str">
            <v>LA VICTORIAARQ1007Torniquete antievasión sencillo Ref: TRS 371, automatic-systems, o similar equivalente</v>
          </cell>
          <cell r="O225">
            <v>0</v>
          </cell>
        </row>
        <row r="226">
          <cell r="N226" t="str">
            <v>LA VICTORIAARQ1008Torniquete antievasión doble Ref: TRS 373, automatic-systems, o similar equivalente</v>
          </cell>
          <cell r="O226">
            <v>0</v>
          </cell>
        </row>
        <row r="227">
          <cell r="N227" t="str">
            <v>LA VICTORIAARQ1009Puertas automatica retráctiles Ref: TGH800 - TGH810, o similar equivalente.</v>
          </cell>
          <cell r="O227">
            <v>0</v>
          </cell>
        </row>
        <row r="228">
          <cell r="N228" t="str">
            <v>LA VICTORIAARQ1010Torniquete sencillo en acero inoxidable, mecanismo de bloqueo (catrax - Digicon),o similar equivalente.</v>
          </cell>
          <cell r="O228">
            <v>0</v>
          </cell>
        </row>
        <row r="229">
          <cell r="N229" t="str">
            <v>LA VICTORIA3554Cicloparqueadero  metálico Tipo TA-01 Sencillo Según diseño  de Transmilenio , y detalle especifico suministrado por la entidad, o similar equivalente15</v>
          </cell>
          <cell r="O229">
            <v>15</v>
          </cell>
        </row>
        <row r="230">
          <cell r="N230" t="str">
            <v>LA VICTORIA9165Cicloparqueadero  metálico Tipo TA-01 Doble Según diseño  de Transmilenio , y detalle especifico suministrado por la entidad, o similar equivalente.15</v>
          </cell>
          <cell r="O230">
            <v>15</v>
          </cell>
        </row>
        <row r="231">
          <cell r="N231" t="str">
            <v>LA VICTORIAARQ1010Ascensor electrico  de carga frontal para 10 personas, carga (800 KG), paredes y marcos en acero inoxidable (incluye suministro e instalación), o simi</v>
          </cell>
          <cell r="O231">
            <v>0</v>
          </cell>
        </row>
        <row r="232">
          <cell r="N232" t="str">
            <v>LA VICTORIAARQ1011Ascensor electrico  de carga frontal y trasera para 10 personas, carga (800 KG), paredes y marcos en acero inoxidable (incluye suministro e instalació</v>
          </cell>
          <cell r="O232">
            <v>0</v>
          </cell>
        </row>
        <row r="233">
          <cell r="N233" t="str">
            <v>LA VICTORIA7297Meson interior taquillas con estructura metálica de soporte y acabado en acero inoxidable mate, con apoyo piso de a=40cm ( suministro e instalación) s</v>
          </cell>
          <cell r="O233">
            <v>0</v>
          </cell>
        </row>
        <row r="234">
          <cell r="N234" t="str">
            <v>LA VICTORIA5122Sanitario linea institucional color blanco (valvula antivandalica tipo push metálico, cromado) (suministro e instalación), o similar equivalente.23</v>
          </cell>
          <cell r="O234">
            <v>23</v>
          </cell>
        </row>
        <row r="235">
          <cell r="N235" t="str">
            <v>LA VICTORIA5123Sanitario linea institucional para discapacitados color blanco (valvula antivandalica tipo push metalico, cromado) (suministro e instalación), o simil</v>
          </cell>
          <cell r="O235">
            <v>0</v>
          </cell>
        </row>
        <row r="236">
          <cell r="N236" t="str">
            <v>LA VICTORIA5124Orinal mediano de colgar tipo institucional color blanco (valvula antivandalica tipo push metalico, cromado) (suministro e instalación), o similar equ2</v>
          </cell>
          <cell r="O236">
            <v>2</v>
          </cell>
        </row>
        <row r="237">
          <cell r="N237" t="str">
            <v>LA VICTORIA5494Lavamanos institucional de incrustar (suministro e instalación, incluye grifería tipo push o similar y tubería de conexión), o similar equivalente.14</v>
          </cell>
          <cell r="O237">
            <v>14</v>
          </cell>
        </row>
        <row r="238">
          <cell r="N238" t="str">
            <v>LA VICTORIA5502Lavamanos de colgar para personas en condición de movilidad reducida, (suministro e instalación, incluye grifería tipo push antivandálico), o similar 10</v>
          </cell>
          <cell r="O238">
            <v>10</v>
          </cell>
        </row>
        <row r="239">
          <cell r="N239" t="str">
            <v>LA VICTORIAARQ1028Lavamanos de colgar , (suministro e instalación, incluye grifería tipo push antivandálico), o similar equivalente.2</v>
          </cell>
          <cell r="O239">
            <v>2</v>
          </cell>
        </row>
        <row r="240">
          <cell r="N240" t="str">
            <v>LA VICTORIA5127Secador electrico para manos tipo manos libre, carcaza ovalada metalica acero inoxidable 304 satinado cal. 1.2 mm motor sin escobillas, ranfo de detec</v>
          </cell>
          <cell r="O240">
            <v>0</v>
          </cell>
        </row>
        <row r="241">
          <cell r="N241" t="str">
            <v>LA VICTORIAARQ1012Dispensador de  jabón institucional expuesto con accionamiento tipo push, o similar equivalente.19</v>
          </cell>
          <cell r="O241">
            <v>19</v>
          </cell>
        </row>
        <row r="242">
          <cell r="N242" t="str">
            <v>LA VICTORIAARQ1013Rejilla  piso clásica en acero inoxidable de 0.10 x 0.10 cm, o similar equivalente.49</v>
          </cell>
          <cell r="O242">
            <v>49</v>
          </cell>
        </row>
        <row r="243">
          <cell r="N243" t="str">
            <v>LA VICTORIAARQ1014Papelera (Recipiente de desechos para montar en pared) en acero inoxidable 304 tipo institucional (H40*L31*A13)o similar equivalente.23</v>
          </cell>
          <cell r="O243">
            <v>23</v>
          </cell>
        </row>
        <row r="244">
          <cell r="N244" t="str">
            <v>LA VICTORIAARQ1015Grifería Ducha Mezclador 8 pulgadas, tapón prueba hidráulica, brazo regadera, manijas, regadera, escudo e instructivo. Sin Salida Bañera Piscis Plus. 2</v>
          </cell>
          <cell r="O244">
            <v>2</v>
          </cell>
        </row>
        <row r="245">
          <cell r="N245" t="str">
            <v>LA VICTORIAARQ1016Locker de 2 puestos en lámina cold rolled con acabados en pintura en polvo electrostática, perforaciones de ventilación en puertas, o similar equivale</v>
          </cell>
          <cell r="O245">
            <v>0</v>
          </cell>
        </row>
        <row r="246">
          <cell r="N246" t="str">
            <v>LA VICTORIA5125Dispensador para papel higienico de sobreponer en la pared para rollo de 200m y 400m en acero inoxidable 304 satinado con llave. (suministro e instala9</v>
          </cell>
          <cell r="O246">
            <v>9</v>
          </cell>
        </row>
        <row r="247">
          <cell r="N247" t="str">
            <v>LA VICTORIAARQ1017Estación cambiador de pañal plegable de sobreponer antibacterial en acero inoxidable, o similar equivalente.8</v>
          </cell>
          <cell r="O247">
            <v>8</v>
          </cell>
        </row>
        <row r="248">
          <cell r="N248" t="str">
            <v>LA VICTORIAARQ1018Barra en "L " de seguridad en acero inoxidable, o similar equivalente.</v>
          </cell>
          <cell r="O248">
            <v>0</v>
          </cell>
        </row>
        <row r="249">
          <cell r="N249" t="str">
            <v>LA VICTORIAARQ1019Barra abatible de seguridad en acero inoxidable, o similar equivalente</v>
          </cell>
          <cell r="O249">
            <v>0</v>
          </cell>
        </row>
        <row r="250">
          <cell r="N250" t="str">
            <v>LA VICTORIAARQ1020Barra doble brazo de seguridad en acero inoxidable, o similar equivalente</v>
          </cell>
          <cell r="O250">
            <v>0</v>
          </cell>
        </row>
        <row r="251">
          <cell r="N251" t="str">
            <v>LA VICTORIAARQ1021SUMINISTRO, TRANSPORTE E INSTALACION DE PORTA ROLLO PARA BAÑOS DE MOVILIDAD REDUCIDA14</v>
          </cell>
          <cell r="O251">
            <v>14</v>
          </cell>
        </row>
        <row r="252">
          <cell r="N252" t="str">
            <v>LA VICTORIAARQ1022SUMINISTRO E INSTALACIÓN GRIFERIA ANTIVANDALICA DE MESÓN PARA LAVAMANOS TIPO PUSH CROMADA METÁLICA DOCOL REF. 4-AA-110 O EQUIVALENTE</v>
          </cell>
          <cell r="O252">
            <v>0</v>
          </cell>
        </row>
        <row r="253">
          <cell r="N253" t="str">
            <v>LA VICTORIAARQ1023SUMINISTRO E INSTALACIÓN GRIFERIA MEZCLADOR PARA LAVAMANOS DE COLGAR GRIVAL O EQUIVALENTE.</v>
          </cell>
          <cell r="O253">
            <v>0</v>
          </cell>
        </row>
        <row r="254">
          <cell r="N254" t="str">
            <v>LA VICTORIAARQ1024SUMINISTRO E INSTALACIÓN GRIFERIA MEZCLADOR PARA LAVAPLATOS GRIVAL O EQUIVALENTE.</v>
          </cell>
          <cell r="O254">
            <v>0</v>
          </cell>
        </row>
        <row r="255">
          <cell r="N255" t="str">
            <v>LA VICTORIAARQ1025SUMINISTRO, TRANSPORTE E INSTALACION DE LLAVE TERMINAL DE 1/2" METÁLICA
PARA LAVATRAPEROS</v>
          </cell>
          <cell r="O255">
            <v>0</v>
          </cell>
        </row>
        <row r="256">
          <cell r="N256" t="str">
            <v>LA VICTORIAARQ1026SUMINISTRO, TRANSPORTE E INSTALACION DE ESPEJO EN VIDRIO DE SEGURIDAD LAMINADO 4+4 FLOTADO
19</v>
          </cell>
          <cell r="O256">
            <v>19</v>
          </cell>
        </row>
        <row r="257">
          <cell r="N257" t="str">
            <v>LA VICTORIA7308Baranda en vidrio templado opalizado de 10 mm H= 1.00 m y pasamanos cilindrico en acero inoxidable mate de D=1 1/2" edificio acceso (escaleras, rampas52,8</v>
          </cell>
          <cell r="O257">
            <v>52.8</v>
          </cell>
        </row>
        <row r="258">
          <cell r="N258" t="str">
            <v>LA VICTORIA7312/7314Pasamanos tubular cilindrico en acero inoxidable mate de D=13/4" escalera y rampa de acceso (Suministro e instalación). Similar o equivalente.</v>
          </cell>
          <cell r="O258">
            <v>0</v>
          </cell>
        </row>
        <row r="259">
          <cell r="N259" t="str">
            <v>LA VICTORIAARQ1101Pasamanos tubulares cilindricos en acero inoxidable satinado  D=1,5" a 2" (escaleras, rampas, terrazas, torniquetes) incluye suministro, accesorios, f58,62</v>
          </cell>
          <cell r="O259">
            <v>58.62</v>
          </cell>
        </row>
        <row r="260">
          <cell r="N260" t="str">
            <v>LA VICTORIAARQ1102Balaustre en lámina PT50*13*1,5mm (escaleras, rampas, terrazas, torniquetes) incluye suministro, accesorios, herrajes, empaques, fijaciones  e instala</v>
          </cell>
          <cell r="O260">
            <v>0</v>
          </cell>
        </row>
        <row r="261">
          <cell r="N261" t="str">
            <v>LA VICTORIAARQ1103Vidrio templado y Laminado de 10 mm (5+5 con PVB) H= 0,60 m  y perforación para fijación a balaustres, (escaleras, rampas, terrazas, torniquetes) incl</v>
          </cell>
          <cell r="O261">
            <v>0</v>
          </cell>
        </row>
        <row r="262">
          <cell r="N262" t="str">
            <v>LA VICTORIAARQ1201Punto de Anclaje para instalación de lineas de vida Tipo P1048 en acero inoxidable, con fijación estructural de doble perno, o similar equivalente. In</v>
          </cell>
          <cell r="O262">
            <v>0</v>
          </cell>
        </row>
        <row r="263">
          <cell r="N263" t="str">
            <v>LA VICTORIAARQ1202Punto de Anclaje para instalación de lineas de vida Tipo P1050-DUO en acero inoxidable, con fijación estructural de doble perno, o similar equivalente</v>
          </cell>
          <cell r="O263">
            <v>0</v>
          </cell>
        </row>
        <row r="264">
          <cell r="N264" t="str">
            <v>LA VICTORIAARQ1203Linea de Vida Fija Horizontal con porte Colapsible ref 1226P (P1049360B) en acero inoxidable, con sistema integrado de absorción de energía, o similar</v>
          </cell>
          <cell r="O264">
            <v>0</v>
          </cell>
        </row>
        <row r="265">
          <cell r="N265" t="str">
            <v>LA VICTORIAARQ1204Línea de Vida Horizontal de Pared de Anclaje Fijo, Tipo  1226w  de anclaje fijo – p1009, en acero inoxidable con doble absorbedor diseñado para instal</v>
          </cell>
          <cell r="O265">
            <v>0</v>
          </cell>
        </row>
        <row r="266">
          <cell r="N266" t="str">
            <v>LA VICTORIAARQ1205Placa estructural tipo araña Ref. 781403, fabricada en acero inoxidable, para puntos de anclaje 360º tipo orbit Ref. 1049360A. Se puede instalar en cu</v>
          </cell>
          <cell r="O266">
            <v>0</v>
          </cell>
        </row>
        <row r="267">
          <cell r="N267" t="str">
            <v>LA VICTORIAARQ1206Sistema para detención de caídas e instalación de maquinaría de limpieza de fachadas.Tipo Riel RIEL FU23087  rigido fabricado en aluminio 6061 de alta159,74</v>
          </cell>
          <cell r="O267">
            <v>159.74</v>
          </cell>
        </row>
        <row r="268">
          <cell r="N268" t="str">
            <v>LA VICTORIA7549Escalera Tipo Gato metálica para acceso a cubierta y espacios de mantenimiento, Incluye   (Jaula de Seguridad, Sistemas de Acople, Peldaños Antidesliz2</v>
          </cell>
          <cell r="O268">
            <v>2</v>
          </cell>
        </row>
        <row r="269">
          <cell r="N269" t="str">
            <v xml:space="preserve">LA VICTORIAARQ1207Malla de Protección en Zona de Abordaje (incluye suministro e instalación) según diseño electromecánico. </v>
          </cell>
          <cell r="O269">
            <v>0</v>
          </cell>
        </row>
        <row r="270">
          <cell r="N270" t="str">
            <v>LA VICTORIAARQ1208Concreto reforzado según diseño estructural, espesor según planos estructurales,acabado según detalle especifico.</v>
          </cell>
          <cell r="O270">
            <v>0</v>
          </cell>
        </row>
        <row r="271">
          <cell r="N271" t="str">
            <v>LA VICTORIAARQ1209Columna en concreto  reforzado según diseño estructural,secciones según planos estructurales.</v>
          </cell>
          <cell r="O271">
            <v>0</v>
          </cell>
        </row>
        <row r="272">
          <cell r="N272" t="str">
            <v>ALTAMIRAARQ101M1 - Mamposteria en bloque de concreto 12x19x39, revitado, y ranurado  cada 5 hiladas, incluye mortero de pega premezclado , tipo indural  o similar e926,79</v>
          </cell>
          <cell r="O272">
            <v>926.79</v>
          </cell>
        </row>
        <row r="273">
          <cell r="N273" t="str">
            <v>ALTAMIRAARQ102Suministro, transporte e instalación muro en placa de tabla yeso ½” tipo drywall, gyplac, o similar equivalente, masillado y pintado color blanco. Inc</v>
          </cell>
          <cell r="O273">
            <v>0</v>
          </cell>
        </row>
        <row r="274">
          <cell r="N274" t="str">
            <v>ALTAMIRA5371Muro en ladrillo tolete común, o similar equivalente.2,07</v>
          </cell>
          <cell r="O274">
            <v>2.0699999999999998</v>
          </cell>
        </row>
        <row r="275">
          <cell r="N275" t="str">
            <v>ALTAMIRAARQ103M2 - Mamposteria en bloque de concreto 14x19x39 tipo kreato similar equivalente, revitado y ranurado cada 5 hiladas; pañetado 1:4 estucado y pintado a343,23</v>
          </cell>
          <cell r="O275">
            <v>343.23</v>
          </cell>
        </row>
        <row r="276">
          <cell r="N276" t="str">
            <v>ALTAMIRAARQ104M3 - Mamposteria en bloque de concreto 14x19x39 tipo kreato similar equivalente, revitado y ranurado cada 5 hiladas; pañetado 1:4 estucado y pintado (145,78</v>
          </cell>
          <cell r="O276">
            <v>145.78</v>
          </cell>
        </row>
        <row r="277">
          <cell r="N277" t="str">
            <v>ALTAMIRAARQ105M4 - Mamposteria en bloque de concreto 14x19x39 tipo kreato similar equivalente, revitado y ranurado cada 5 hiladas; pañetado 1:4 estucado y pintado v10,75</v>
          </cell>
          <cell r="O277">
            <v>10.75</v>
          </cell>
        </row>
        <row r="278">
          <cell r="N278" t="str">
            <v>ALTAMIRAARQ106M5 - Mamposteria en bloque de concreto 14x19x39 tipo kreato similar equivalente, revitado y ranurado cada 5 hiladas; pañetado  mas enchape en Ceramica189,12</v>
          </cell>
          <cell r="O278">
            <v>189.12</v>
          </cell>
        </row>
        <row r="279">
          <cell r="N279" t="str">
            <v>ALTAMIRAARQ107M6 - Mamposteria en bloque de concreto 14x19x39 tipo kreato similar equivalente, revitado y ranurado cada 5 hiladas; pañetado  mas enchape en Ceramica60,68</v>
          </cell>
          <cell r="O279">
            <v>60.68</v>
          </cell>
        </row>
        <row r="280">
          <cell r="N280" t="str">
            <v>ALTAMIRAARQ109M14 - Mamposteria en bloque de concreto 14x19x39 tipo kreato similar equivalente, revitado y ranurado cada 5 hiladas; pañetado  mas enchape en Ceramic57,6</v>
          </cell>
          <cell r="O280">
            <v>57.6</v>
          </cell>
        </row>
        <row r="281">
          <cell r="N281" t="str">
            <v>ALTAMIRAARQ110M178,21</v>
          </cell>
          <cell r="O281">
            <v>8.2100000000000009</v>
          </cell>
        </row>
        <row r="282">
          <cell r="N282" t="str">
            <v>ALTAMIRAARQ111M1912,07</v>
          </cell>
          <cell r="O282">
            <v>12.07</v>
          </cell>
        </row>
        <row r="283">
          <cell r="N283" t="str">
            <v>ALTAMIRAARQ112M20241,42</v>
          </cell>
          <cell r="O283">
            <v>241.42</v>
          </cell>
        </row>
        <row r="284">
          <cell r="N284" t="str">
            <v>ALTAMIRAARQ113M230,52</v>
          </cell>
          <cell r="O284">
            <v>0.52</v>
          </cell>
        </row>
        <row r="285">
          <cell r="N285" t="str">
            <v>ALTAMIRAARQ201Construcción de Dovela Fundida en Grouting 3000psi para mampostería estructural incluye anclaje de 1/2" , ventana de inspección,  incluye acero de ref</v>
          </cell>
          <cell r="O285">
            <v>0</v>
          </cell>
        </row>
        <row r="286">
          <cell r="N286" t="str">
            <v>ALTAMIRA5642Pañete liso o Rústico 1:4 para muros. Lavado o Rústico. (incluye suministro e instalación), 455,59</v>
          </cell>
          <cell r="O286">
            <v>455.59</v>
          </cell>
        </row>
        <row r="287">
          <cell r="N287" t="str">
            <v>ALTAMIRAARQ301Mortero Impermeabilizante de nivelación para piso (pisos de baños, cocinas, zonas humedas,  y vigas canal )  Tipo SikaTop Seal-107 , o similar equival</v>
          </cell>
          <cell r="O287">
            <v>0</v>
          </cell>
        </row>
        <row r="288">
          <cell r="N288" t="str">
            <v>ALTAMIRAARQ302Mortero Impermeabilizante para paredes ( baños, cocinas, zonas humedas,  y vigas canal )  Tipo SikaTop Seal-107 , o similar equivalente. Incluye sumin</v>
          </cell>
          <cell r="O288">
            <v>0</v>
          </cell>
        </row>
        <row r="289">
          <cell r="N289" t="str">
            <v>ALTAMIRA8184Estuco plastico en muros, o similar equivalente. Incluye sumunistro e instalación.148,67</v>
          </cell>
          <cell r="O289">
            <v>148.66999999999999</v>
          </cell>
        </row>
        <row r="290">
          <cell r="N290" t="str">
            <v>ALTAMIRA5370Pintura vinilo tipo 1, color blanco (3 manos), o similar equivalente.</v>
          </cell>
          <cell r="O290">
            <v>0</v>
          </cell>
        </row>
        <row r="291">
          <cell r="N291" t="str">
            <v>ALTAMIRAARQ303Enchape en cerámica  egeo color  blanco de 30x60 (incluye suministro e instalación horizontal), o similar equivalente.306,92</v>
          </cell>
          <cell r="O291">
            <v>306.92</v>
          </cell>
        </row>
        <row r="292">
          <cell r="N292" t="str">
            <v>ALTAMIRAARQ304Mesón en Granito Negro San Gabriel nacional con regruese hacia la cara frontal, e=4cm. (suministro e instalación), o similar equivalente.</v>
          </cell>
          <cell r="O292">
            <v>0</v>
          </cell>
        </row>
        <row r="293">
          <cell r="N293" t="str">
            <v>ALTAMIRAARQ401Piso en concreto esmaltado y endurecido de f'c=3.000psi - espesor = 0.06m, pulido y brillado con helicóptero, utilizar endurecedor de cuarzo superfici2086</v>
          </cell>
          <cell r="O293">
            <v>2086</v>
          </cell>
        </row>
        <row r="294">
          <cell r="N294" t="str">
            <v>ALTAMIRAARQ501AR-PISO-PI6311</v>
          </cell>
          <cell r="O294">
            <v>311</v>
          </cell>
        </row>
        <row r="295">
          <cell r="N295" t="str">
            <v>ALTAMIRAARQ501Baldosa de granito de mármol tipo alfa de 0.30x0.30m - Blanco Huila fondo blanco Grano 1,  que cumpla con las normas ntc 2849 y tráfico intenso. insta1947</v>
          </cell>
          <cell r="O295">
            <v>1947</v>
          </cell>
        </row>
        <row r="296">
          <cell r="N296" t="str">
            <v>ALTAMIRAARQ502Piso Técnico Elevado (≤60cm) para Área de cuarto de control y potencia. Color y dimensiones acorde con los planos y especificaciones técnicas del prov12</v>
          </cell>
          <cell r="O296">
            <v>12</v>
          </cell>
        </row>
        <row r="297">
          <cell r="N297" t="str">
            <v>ALTAMIRAARQ503Piso en rejilla metálica tipo industrial  pesado de configuración 1"x1",  para plataformas y descansos de escaleras de mantenimiento, según especifica11</v>
          </cell>
          <cell r="O297">
            <v>11</v>
          </cell>
        </row>
        <row r="298">
          <cell r="N298" t="str">
            <v>ALTAMIRAARQ504Zócalo en concreto fundido en sitio 0.15 cm x 0.21 cm, o similar equivalente 45,67</v>
          </cell>
          <cell r="O298">
            <v>45.67</v>
          </cell>
        </row>
        <row r="299">
          <cell r="N299" t="str">
            <v xml:space="preserve">ALTAMIRAARQ505Zócalo en concreto fundido en sitio 0.12 cm x 0.21 cm, o similar equivalente </v>
          </cell>
          <cell r="O299">
            <v>0</v>
          </cell>
        </row>
        <row r="300">
          <cell r="N300" t="str">
            <v>ALTAMIRA5062Zocalo media caña en granito de marmol prefabricado para interiores 10x10x100 cm (incluye suministro de la unidad,material de pega  e intalación ), o 8,83</v>
          </cell>
          <cell r="O300">
            <v>8.83</v>
          </cell>
        </row>
        <row r="301">
          <cell r="N301" t="str">
            <v>ALTAMIRAARQ506Guarda escoba en granito Blanco Huila fondo blanco Grano 1 de formato 0.10 cm x 0.30 cm (incluye suministro e instalación), o similar equivalente.445,55</v>
          </cell>
          <cell r="O301">
            <v>445.55</v>
          </cell>
        </row>
        <row r="302">
          <cell r="N302" t="str">
            <v>ALTAMIRAARQ507Junta metálica constructiva multipropósito serie 400, tipo Decodepot modelo J471, o similar equivalente.</v>
          </cell>
          <cell r="O302">
            <v>0</v>
          </cell>
        </row>
        <row r="303">
          <cell r="N303" t="str">
            <v>ALTAMIRAARQ508Junta metálica constructiva multipropósito serie 400, tipo Decodepot modelo J421, o similar equivalente.</v>
          </cell>
          <cell r="O303">
            <v>0</v>
          </cell>
        </row>
        <row r="304">
          <cell r="N304" t="str">
            <v>ALTAMIRAARQ509Piso en granito Blanco Huila fondo blanco Grano 1 esmerilado, vaciado y pulido en Sitio e=1.5cm Incluye juntas de dilatación, color blanco (incluye su</v>
          </cell>
          <cell r="O304">
            <v>0</v>
          </cell>
        </row>
        <row r="305">
          <cell r="N305" t="str">
            <v xml:space="preserve">ALTAMIRAARQ510Cinta Antideslizante de Alto Trafico  Adhesiva para escaleras ; de color negro con banda central reflectiva de color amarillo que ilumina al contacto </v>
          </cell>
          <cell r="O305">
            <v>0</v>
          </cell>
        </row>
        <row r="306">
          <cell r="N306" t="str">
            <v>ALTAMIRAARQ511Franjas Guía  en resina prefabricada termoflexible, con endurecimiento y curado rápido vertidas insitu sobre encofrado con medidas estandar según norm9</v>
          </cell>
          <cell r="O306">
            <v>9</v>
          </cell>
        </row>
        <row r="307">
          <cell r="N307" t="str">
            <v>ALTAMIRAARQ512Franjas Alerta  en resina prefabricada termoflexible, con endurecimiento y curado rápido vertidas insitu sobre encofrado con medidas estandar según no32</v>
          </cell>
          <cell r="O307">
            <v>32</v>
          </cell>
        </row>
        <row r="308">
          <cell r="N308" t="str">
            <v>ALTAMIRA5433 Banca en concreto de 3000 PSI 0.10 x 0.15 (suministro e instalación), o similar equivalente.</v>
          </cell>
          <cell r="O308">
            <v>0</v>
          </cell>
        </row>
        <row r="309">
          <cell r="N309" t="str">
            <v>ALTAMIRAARQ513Bocapuerta en granito blanco huila esmerilado, ancho 12cm  vaciado y pulido en sitio. Incluye suministro,  pega e instalción)</v>
          </cell>
          <cell r="O309">
            <v>0</v>
          </cell>
        </row>
        <row r="310">
          <cell r="N310" t="str">
            <v xml:space="preserve">ALTAMIRAARQ514Zócalo en concreto fundido en sitio 0.10 cm x 0.15 cm, o similar equivalente </v>
          </cell>
          <cell r="O310">
            <v>0</v>
          </cell>
        </row>
        <row r="311">
          <cell r="N311" t="str">
            <v>ALTAMIRAARQ002Cubierta Metálica en Aluzinc tipo "sandwich con aislamiento termo-acústico en poliuretano de alta densidad autoextinguible" Cal 24 espesor 60mm, Color1857</v>
          </cell>
          <cell r="O311">
            <v>1857</v>
          </cell>
        </row>
        <row r="312">
          <cell r="N312" t="str">
            <v>ALTAMIRAARQ601Sistema de acristalamiento y techos de policarbonato sunglaze, tipo sunglaze tm 4/600, grosor  4 mm, ancho 585 mm (sistema de 600 mm), altura 21 mm, (261</v>
          </cell>
          <cell r="O312">
            <v>261</v>
          </cell>
        </row>
        <row r="313">
          <cell r="N313" t="str">
            <v>ALTAMIRAARQ602Cubierta  Stick Serie 45 Alumina,   Aluminio a la vista, anodizado color natural y vidrio laminado templado de 5mm+5mm+75micras de PVB -Transparencia,</v>
          </cell>
          <cell r="O313">
            <v>0</v>
          </cell>
        </row>
        <row r="314">
          <cell r="N314" t="str">
            <v>ALTAMIRAARQ102Suministro, transporte e instalación de cielos falsos en placa de tabla yeso ½” tipo dry wall, gyplac (D+PLUS),  masillado y pintado color blanco, o s</v>
          </cell>
          <cell r="O314">
            <v>0</v>
          </cell>
        </row>
        <row r="315">
          <cell r="N315" t="str">
            <v>ALTAMIRAARQ607Panel de fibrocemento Machimbrado  textura madera e=14mm. Sobre cara interior y exterior de la subestructura metálica de cubierta, fachas y parapetos,</v>
          </cell>
          <cell r="O315">
            <v>0</v>
          </cell>
        </row>
        <row r="316">
          <cell r="N316" t="str">
            <v>ALTAMIRAARQ603Tapa con marco para inspección de redes en cielo raso; compuesta de lámina de yeso e.=3/8”, con pintura vinilo acrílica plástica lavable tipo 1, aplic</v>
          </cell>
          <cell r="O316">
            <v>0</v>
          </cell>
        </row>
        <row r="317">
          <cell r="N317" t="str">
            <v>ALTAMIRAARQ604Canaleta en lámina galvanizada Calibre 18, ancho 30cm, grafada,  soldada  y pintada con aticorrosivo y color final Ral 7047. Incluye suministro e inst200</v>
          </cell>
          <cell r="O317">
            <v>200</v>
          </cell>
        </row>
        <row r="318">
          <cell r="N318" t="str">
            <v>ALTAMIRA5066Flanche lateral, remate de cubierta en lamina galvanizada calibre 18, grafada, soldada y pintada con aticorrosivo y color final Ral 7047. Desarrollo 0</v>
          </cell>
          <cell r="O318">
            <v>0</v>
          </cell>
        </row>
        <row r="319">
          <cell r="N319" t="str">
            <v>ALTAMIRAARQ604Manto Impermeabilizante con aluminio reflectivo autoadhesivvo . Incluye suministro e instalación.</v>
          </cell>
          <cell r="O319">
            <v>0</v>
          </cell>
        </row>
        <row r="320">
          <cell r="N320" t="str">
            <v>ALTAMIRAARQ605Cubierta Corredera , o,  de acceso al techo con tragaluz corredizo, o similar equivalente.</v>
          </cell>
          <cell r="O320">
            <v>0</v>
          </cell>
        </row>
        <row r="321">
          <cell r="N321" t="str">
            <v>ALTAMIRAARQ701Fachada Stick Serie 45 Alumina,   Aluminio a la vista, anodizado color natural y vidrio laminado templado de 4mm+4mm+75micras de PVB -Transparencia y 2328,27</v>
          </cell>
          <cell r="O321">
            <v>2328.27</v>
          </cell>
        </row>
        <row r="322">
          <cell r="N322" t="str">
            <v>ALTAMIRAARQ702Modulo de persiana en celosia de acero galvanizado Cal 18 y estructura metálica de soporte, de color Ral 7035 aluminio adonizado segun muestra , con  49,67</v>
          </cell>
          <cell r="O322">
            <v>49.67</v>
          </cell>
        </row>
        <row r="323">
          <cell r="N323" t="str">
            <v>ALTAMIRAARQ703Sistema de Jardín Vertical Fachada Verde tipo Gro-wall 4.5, con perforaciones para sistema de riego, material en polipropileno reciclado, color negro,</v>
          </cell>
          <cell r="O323">
            <v>0</v>
          </cell>
        </row>
        <row r="324">
          <cell r="N324" t="str">
            <v>ALTAMIRAARQ704Sistema de Jardín Vertical Fachada Verde tipo Gro-wall Slimpro, con perforaciones para sistema de riego, material en polipropileno reciclado, color ne</v>
          </cell>
          <cell r="O324">
            <v>0</v>
          </cell>
        </row>
        <row r="325">
          <cell r="N325" t="str">
            <v>ALTAMIRAARQ705Sistema de Jardín Vertical Fachada Verde tipo Gro-wall Facade, con perforaciones para sistema de riego, material en polipropileno reciclado, color neg</v>
          </cell>
          <cell r="O325">
            <v>0</v>
          </cell>
        </row>
        <row r="326">
          <cell r="N326" t="str">
            <v>ALTAMIRAARQ706Cortasol en panel metalico en Aluzinc tipo QUADROBRISE 25/75, , acabado liso, color roble, y fijación entre ejes 20cm ,  o similar equivalente. Incluy154,58</v>
          </cell>
          <cell r="O326">
            <v>154.58000000000001</v>
          </cell>
        </row>
        <row r="327">
          <cell r="N327" t="str">
            <v>ALTAMIRAARQ707Soporte Araña 4 Puntos Articulado con Conector a Viga y/o Columna  Tipo Pesado en Acero Inoxidable 304,  acabado liso y color satinado  Ref OGS11-907C</v>
          </cell>
          <cell r="O327">
            <v>0</v>
          </cell>
        </row>
        <row r="328">
          <cell r="N328" t="str">
            <v>ALTAMIRAARQ801Ventanas Fijas, Ventanas Proyectantes, Puertas Batientes,    con perfileria interior en aluminio tipo Linea Superior Serie 35  anodizado, color natura90,67</v>
          </cell>
          <cell r="O328">
            <v>90.67</v>
          </cell>
        </row>
        <row r="329">
          <cell r="N329" t="str">
            <v>ALTAMIRA7267Persiana en aluminio extruido natural mate o acero galvanizado, (incluye suministro e instalación), o similar equivalente.</v>
          </cell>
          <cell r="O329">
            <v>0</v>
          </cell>
        </row>
        <row r="330">
          <cell r="N330" t="str">
            <v>ALTAMIRAARQ901Puerta según tipo y diseño de detalle (ver planos anexos)</v>
          </cell>
          <cell r="O330">
            <v>0</v>
          </cell>
        </row>
        <row r="331">
          <cell r="N331" t="str">
            <v>ALTAMIRAARQ901-2P1-B (0.80 x 2.50 mts.) Puerta en lámina CR Cal. 18, pintura electrostática color aluminio anodizado o gris RAL 7035., Marco CR Cal 18, Pintura electr3</v>
          </cell>
          <cell r="O331">
            <v>3</v>
          </cell>
        </row>
        <row r="332">
          <cell r="N332" t="str">
            <v>ALTAMIRAARQ901-3P1-C (0.90 x 2.50 mts.) Puerta en lámina CR Cal. 18, pintura electrostática color aluminio anodizado o gris RAL 7035., Marco CR Cal 18, Pintura electr9</v>
          </cell>
          <cell r="O332">
            <v>9</v>
          </cell>
        </row>
        <row r="333">
          <cell r="N333" t="str">
            <v>ALTAMIRAARQ901-4P1-D (1.00 x 2.50 mts.) Puerta en lámina CR Cal. 18, pintura electrostática color aluminio anodizado o gris RAL 7035., Marco CR Cal 18, Pintura electr3</v>
          </cell>
          <cell r="O333">
            <v>3</v>
          </cell>
        </row>
        <row r="334">
          <cell r="N334" t="str">
            <v>ALTAMIRAARQ901-5P2-A (0.90 x 2.50 mts.) Puerta en lámina CR Cal. 18, pintura electrostática color aluminio anodizado o gris RAL 7035., Marco CR Cal 18, Pintura electr6</v>
          </cell>
          <cell r="O334">
            <v>6</v>
          </cell>
        </row>
        <row r="335">
          <cell r="N335" t="str">
            <v>ALTAMIRAARQ901-7P2-C (1.00 x 2.50 mts.) Puerta en lámina CR Cal. 18, pintura electrostática color aluminio anodizado o gris RAL 7035., Marco CR Cal 18, Pintura electr4</v>
          </cell>
          <cell r="O335">
            <v>4</v>
          </cell>
        </row>
        <row r="336">
          <cell r="N336" t="str">
            <v>ALTAMIRAARQ901-9P4-A (1.50 x 2.50 mts.) Puerta en lámina CR Cal. 18, pintura electrostática color aluminio anodizado o gris RAL 7035., Marco CR Cal 18, Pintura electr2</v>
          </cell>
          <cell r="O336">
            <v>2</v>
          </cell>
        </row>
        <row r="337">
          <cell r="N337" t="str">
            <v>ALTAMIRAARQ901-12P5 (0.90 x 2.20 mts.) Puerta en vidrio. Perfil en aluminio ALN-A-218 + Pisa vidrio ALN-A-222+empaque de caucho + pivote. Vidrio templano laminado de 44</v>
          </cell>
          <cell r="O337">
            <v>4</v>
          </cell>
        </row>
        <row r="338">
          <cell r="N338" t="str">
            <v>ALTAMIRAARQ901-13P5 (1.00 x 2.20 mts.) Puerta antipánico, mas barra antipánico tipo push con manija para puertas cortafuego. Perfil en aluminio ALN-A-218 + Pisa vidrio1</v>
          </cell>
          <cell r="O338">
            <v>1</v>
          </cell>
        </row>
        <row r="339">
          <cell r="N339" t="str">
            <v>ALTAMIRAARQ901-16P6 (3.00 x 2.50 mts.) Puerta antipánico, mas barra antipánico tipo push con manija para puertas cortafuego. Perfil en aluminio ALN-A-218 + Pisa vidrio3</v>
          </cell>
          <cell r="O339">
            <v>3</v>
          </cell>
        </row>
        <row r="340">
          <cell r="N340" t="str">
            <v>ALTAMIRAARQ901-17P7-A (0.60 x 1.90 mts.) Puerta de acero inoxidable mas herrajes en acero inoxidable5</v>
          </cell>
          <cell r="O340">
            <v>5</v>
          </cell>
        </row>
        <row r="341">
          <cell r="N341" t="str">
            <v>ALTAMIRAARQ901-23P16 (1.00 x 2.50 mts.) Puerta antipanico en lamina CR Cal 18 pintura electrostatica color aluminio anodizado o gris Ral 7035., marco CR Cal 18, pintur2</v>
          </cell>
          <cell r="O341">
            <v>2</v>
          </cell>
        </row>
        <row r="342">
          <cell r="N342" t="str">
            <v>ALTAMIRAARQ901-24P17-A (2.00 x 2.50 mts.) Puerta antipanico en lamina cr cal 18, pintura electrostatica color aluminio anodizado o gris ral 7035., marco cr cal 18,pint1</v>
          </cell>
          <cell r="O342">
            <v>1</v>
          </cell>
        </row>
        <row r="343">
          <cell r="N343" t="str">
            <v>ALTAMIRAARQ901-26P17-C (2.40 x 2.50 mts.) Puerta antipanico en lamina cr cal 18, pintura electrostatica color aluminio anodizado o gris ral 7035., marco cr cal 18,pint2</v>
          </cell>
          <cell r="O343">
            <v>2</v>
          </cell>
        </row>
        <row r="344">
          <cell r="N344" t="str">
            <v>ALTAMIRAARQ901-27P17-C (3.00 x 2.50 mts.) Puerta antipanico en lamina cr cal 18, pintura electrostatica color aluminio anodizado o gris ral 7035., marco cr cal 18,pint1</v>
          </cell>
          <cell r="O344">
            <v>1</v>
          </cell>
        </row>
        <row r="345">
          <cell r="N345" t="str">
            <v>ALTAMIRAARQ901-19P8 (1.20 x 0.79 mts.) Compuerta de mantenimiento, acceso a cubierta. Tuberia estructural cuadrada 60 x 60 mm., color aluminio anodizado o gris RAL 7031</v>
          </cell>
          <cell r="O345">
            <v>1</v>
          </cell>
        </row>
        <row r="346">
          <cell r="N346" t="str">
            <v>ALTAMIRAARQ901-20P11 (5.00 x 6.80 mts.) Cortina en lamina Tubo de Aluminio anodizado, platina de aluminio de 3/4" x 1/8" troqueladas1</v>
          </cell>
          <cell r="O346">
            <v>1</v>
          </cell>
        </row>
        <row r="347">
          <cell r="N347" t="str">
            <v>ALTAMIRAARQ901-21P13 Cortina en lamina Tubo de Aluminio anodizado, platina de aluminio de 3/4" x 1/8" troqueladas1</v>
          </cell>
          <cell r="O347">
            <v>1</v>
          </cell>
        </row>
        <row r="348">
          <cell r="N348" t="str">
            <v>ALTAMIRAARQ901-22P15 Puerta corredera en lamina CR Cal 18 pintura electrostatica color aluminio anodizado o gris RAL 7035., Marco CR Cal 18, pintura electrostática col1</v>
          </cell>
          <cell r="O348">
            <v>1</v>
          </cell>
        </row>
        <row r="349">
          <cell r="N349" t="str">
            <v>ALTAMIRAARQ901-29P19 Puerta corredera en lamina CR Cal 18 pintura electrostatica color aluminio anodizado o gris RAL 7035., marco CR Cal 18,pintura electrostatica colo2</v>
          </cell>
          <cell r="O349">
            <v>2</v>
          </cell>
        </row>
        <row r="350">
          <cell r="N350" t="str">
            <v>ALTAMIRAARQ901-31P22 Puerta de control ingreso y salida de cabinas CR Cal 18 pintura electrostatica color aluminio anodizado o gris ral 7035., marco CR Cal 18,pintura 1</v>
          </cell>
          <cell r="O350">
            <v>1</v>
          </cell>
        </row>
        <row r="351">
          <cell r="N351" t="str">
            <v>ALTAMIRAARQ902Divisiones para baños en acero inoxidable y accesorios57,6</v>
          </cell>
          <cell r="O351">
            <v>57.6</v>
          </cell>
        </row>
        <row r="352">
          <cell r="N352" t="str">
            <v>ALTAMIRAARQ1001Cocina Integral Milán 2.10 Metros Incluye Mesón Poceta Derecha Con Estufa 4 Puestos A Gas + Campana1</v>
          </cell>
          <cell r="O352">
            <v>1</v>
          </cell>
        </row>
        <row r="353">
          <cell r="N353" t="str">
            <v>ALTAMIRAARQ1002Mueble de piso y gabinetes estructurados en madecor nordico de 19 mm laminado de alta resistencia formica white oak, o similar equivalente.1</v>
          </cell>
          <cell r="O353">
            <v>1</v>
          </cell>
        </row>
        <row r="354">
          <cell r="N354" t="str">
            <v>ALTAMIRAARQ1003Mueble en madecor para barra de cocineta. (suministro e instalación), o similar equivalente.2,5</v>
          </cell>
          <cell r="O354">
            <v>2.5</v>
          </cell>
        </row>
        <row r="355">
          <cell r="N355" t="str">
            <v>ALTAMIRAARQ1004Mesón inoxidable con lavaplatos en acero inoxidable de empotrar; griferia de lavaplatos arizona, o similar equivalente.2</v>
          </cell>
          <cell r="O355">
            <v>2</v>
          </cell>
        </row>
        <row r="356">
          <cell r="N356" t="str">
            <v>ALTAMIRA7289Estufa mixta de sobreponer 4 puestos en acero inoxidable p/cocinetas.(Suministro e instalación), o similar equivalente.</v>
          </cell>
          <cell r="O356">
            <v>0</v>
          </cell>
        </row>
        <row r="357">
          <cell r="N357" t="str">
            <v>ALTAMIRAARQ1005Nevera no frost 2 puertas, o similar equivalente.</v>
          </cell>
          <cell r="O357">
            <v>0</v>
          </cell>
        </row>
        <row r="358">
          <cell r="N358" t="str">
            <v>ALTAMIRAARQ1006Campana Extractora Horizontal Acero Inoxidable 60 cm CX4562, o similar equivalente.</v>
          </cell>
          <cell r="O358">
            <v>0</v>
          </cell>
        </row>
        <row r="359">
          <cell r="N359" t="str">
            <v>ALTAMIRAARQ1007Torniquete antievasión sencillo Ref: TRS 371, automatic-systems, o similar equivalente</v>
          </cell>
          <cell r="O359">
            <v>0</v>
          </cell>
        </row>
        <row r="360">
          <cell r="N360" t="str">
            <v>ALTAMIRAARQ1008Torniquete antievasión doble Ref: TRS 373, automatic-systems, o similar equivalente</v>
          </cell>
          <cell r="O360">
            <v>0</v>
          </cell>
        </row>
        <row r="361">
          <cell r="N361" t="str">
            <v>ALTAMIRAARQ1009Puertas automatica retráctiles Ref: TGH800 - TGH810, o similar equivalente.</v>
          </cell>
          <cell r="O361">
            <v>0</v>
          </cell>
        </row>
        <row r="362">
          <cell r="N362" t="str">
            <v>ALTAMIRAARQ1010Torniquete sencillo en acero inoxidable, mecanismo de bloqueo (catrax - Digicon),o similar equivalente.</v>
          </cell>
          <cell r="O362">
            <v>0</v>
          </cell>
        </row>
        <row r="363">
          <cell r="N363" t="str">
            <v>ALTAMIRA3554Cicloparqueadero  metálico Tipo TA-01 Sencillo Según diseño  de Transmilenio , y detalle especifico suministrado por la entidad, o similar equivalente11</v>
          </cell>
          <cell r="O363">
            <v>11</v>
          </cell>
        </row>
        <row r="364">
          <cell r="N364" t="str">
            <v>ALTAMIRA9165Cicloparqueadero  metálico Tipo TA-01 Doble Según diseño  de Transmilenio , y detalle especifico suministrado por la entidad, o similar equivalente.6</v>
          </cell>
          <cell r="O364">
            <v>6</v>
          </cell>
        </row>
        <row r="365">
          <cell r="N365" t="str">
            <v>ALTAMIRAARQ1010Ascensor electrico  de carga frontal para 10 personas, carga (800 KG), paredes y marcos en acero inoxidable (incluye suministro e instalación), o simi</v>
          </cell>
          <cell r="O365">
            <v>0</v>
          </cell>
        </row>
        <row r="366">
          <cell r="N366" t="str">
            <v>ALTAMIRAARQ1011Ascensor electrico  de carga frontal y trasera para 10 personas, carga (800 KG), paredes y marcos en acero inoxidable (incluye suministro e instalació</v>
          </cell>
          <cell r="O366">
            <v>0</v>
          </cell>
        </row>
        <row r="367">
          <cell r="N367" t="str">
            <v>ALTAMIRA7297Meson interior taquillas con estructura metálica de soporte y acabado en acero inoxidable mate, con apoyo piso de a=40cm ( suministro e instalación) s</v>
          </cell>
          <cell r="O367">
            <v>0</v>
          </cell>
        </row>
        <row r="368">
          <cell r="N368" t="str">
            <v>ALTAMIRA5122Sanitario linea institucional color blanco (valvula antivandalica tipo push metálico, cromado) (suministro e instalación), o similar equivalente.11</v>
          </cell>
          <cell r="O368">
            <v>11</v>
          </cell>
        </row>
        <row r="369">
          <cell r="N369" t="str">
            <v>ALTAMIRA5123Sanitario linea institucional para discapacitados color blanco (valvula antivandalica tipo push metalico, cromado) (suministro e instalación), o simil</v>
          </cell>
          <cell r="O369">
            <v>0</v>
          </cell>
        </row>
        <row r="370">
          <cell r="N370" t="str">
            <v>ALTAMIRA5124Orinal mediano de colgar tipo institucional color blanco (valvula antivandalica tipo push metalico, cromado) (suministro e instalación), o similar equ1</v>
          </cell>
          <cell r="O370">
            <v>1</v>
          </cell>
        </row>
        <row r="371">
          <cell r="N371" t="str">
            <v>ALTAMIRA5494Lavamanos institucional de incrustar (suministro e instalación, incluye grifería tipo push o similar y tubería de conexión), o similar equivalente.6</v>
          </cell>
          <cell r="O371">
            <v>6</v>
          </cell>
        </row>
        <row r="372">
          <cell r="N372" t="str">
            <v>ALTAMIRA5502Lavamanos de colgar para personas en condición de movilidad reducida, (suministro e instalación, incluye grifería tipo push antivandálico), o similar 6</v>
          </cell>
          <cell r="O372">
            <v>6</v>
          </cell>
        </row>
        <row r="373">
          <cell r="N373" t="str">
            <v>ALTAMIRAARQ1028Lavamanos de colgar , (suministro e instalación, incluye grifería tipo push antivandálico), o similar equivalente.1</v>
          </cell>
          <cell r="O373">
            <v>1</v>
          </cell>
        </row>
        <row r="374">
          <cell r="N374" t="str">
            <v>ALTAMIRA5127Secador electrico para manos tipo manos libre, carcaza ovalada metalica acero inoxidable 304 satinado cal. 1.2 mm motor sin escobillas, ranfo de detec</v>
          </cell>
          <cell r="O374">
            <v>0</v>
          </cell>
        </row>
        <row r="375">
          <cell r="N375" t="str">
            <v>ALTAMIRAARQ1012Dispensador de  jabón institucional expuesto con accionamiento tipo push, o similar equivalente.11</v>
          </cell>
          <cell r="O375">
            <v>11</v>
          </cell>
        </row>
        <row r="376">
          <cell r="N376" t="str">
            <v>ALTAMIRAARQ1013Rejilla  piso clásica en acero inoxidable de 0.10 x 0.10 cm, o similar equivalente.53</v>
          </cell>
          <cell r="O376">
            <v>53</v>
          </cell>
        </row>
        <row r="377">
          <cell r="N377" t="str">
            <v>ALTAMIRAARQ1014Papelera (Recipiente de desechos para montar en pared) en acero inoxidable 304 tipo institucional (H40*L31*A13)o similar equivalente.12</v>
          </cell>
          <cell r="O377">
            <v>12</v>
          </cell>
        </row>
        <row r="378">
          <cell r="N378" t="str">
            <v>ALTAMIRAARQ1015Grifería Ducha Mezclador 8 pulgadas, tapón prueba hidráulica, brazo regadera, manijas, regadera, escudo e instructivo. Sin Salida Bañera Piscis Plus. 2</v>
          </cell>
          <cell r="O378">
            <v>2</v>
          </cell>
        </row>
        <row r="379">
          <cell r="N379" t="str">
            <v>ALTAMIRAARQ1016Locker de 2 puestos en lámina cold rolled con acabados en pintura en polvo electrostática, perforaciones de ventilación en puertas, o similar equivale</v>
          </cell>
          <cell r="O379">
            <v>0</v>
          </cell>
        </row>
        <row r="380">
          <cell r="N380" t="str">
            <v>ALTAMIRA5125Dispensador para papel higienico de sobreponer en la pared para rollo de 200m y 400m en acero inoxidable 304 satinado con llave. (suministro e instala4</v>
          </cell>
          <cell r="O380">
            <v>4</v>
          </cell>
        </row>
        <row r="381">
          <cell r="N381" t="str">
            <v>ALTAMIRAARQ1017Estación cambiador de pañal plegable de sobreponer antibacterial en acero inoxidable, o similar equivalente.2</v>
          </cell>
          <cell r="O381">
            <v>2</v>
          </cell>
        </row>
        <row r="382">
          <cell r="N382" t="str">
            <v>ALTAMIRAARQ1018Barra en "L " de seguridad en acero inoxidable, o similar equivalente.</v>
          </cell>
          <cell r="O382">
            <v>0</v>
          </cell>
        </row>
        <row r="383">
          <cell r="N383" t="str">
            <v>ALTAMIRAARQ1019Barra abatible de seguridad en acero inoxidable, o similar equivalente</v>
          </cell>
          <cell r="O383">
            <v>0</v>
          </cell>
        </row>
        <row r="384">
          <cell r="N384" t="str">
            <v>ALTAMIRAARQ1020Barra doble brazo de seguridad en acero inoxidable, o similar equivalente</v>
          </cell>
          <cell r="O384">
            <v>0</v>
          </cell>
        </row>
        <row r="385">
          <cell r="N385" t="str">
            <v>ALTAMIRAARQ1021SUMINISTRO, TRANSPORTE E INSTALACION DE PORTA ROLLO PARA BAÑOS DE MOVILIDAD REDUCIDA6</v>
          </cell>
          <cell r="O385">
            <v>6</v>
          </cell>
        </row>
        <row r="386">
          <cell r="N386" t="str">
            <v>ALTAMIRAARQ1022SUMINISTRO E INSTALACIÓN GRIFERIA ANTIVANDALICA DE MESÓN PARA LAVAMANOS TIPO PUSH CROMADA METÁLICA DOCOL REF. 4-AA-110 O EQUIVALENTE</v>
          </cell>
          <cell r="O386">
            <v>0</v>
          </cell>
        </row>
        <row r="387">
          <cell r="N387" t="str">
            <v>ALTAMIRAARQ1023SUMINISTRO E INSTALACIÓN GRIFERIA MEZCLADOR PARA LAVAMANOS DE COLGAR GRIVAL O EQUIVALENTE.</v>
          </cell>
          <cell r="O387">
            <v>0</v>
          </cell>
        </row>
        <row r="388">
          <cell r="N388" t="str">
            <v>ALTAMIRAARQ1024SUMINISTRO E INSTALACIÓN GRIFERIA MEZCLADOR PARA LAVAPLATOS GRIVAL O EQUIVALENTE.</v>
          </cell>
          <cell r="O388">
            <v>0</v>
          </cell>
        </row>
        <row r="389">
          <cell r="N389" t="str">
            <v>ALTAMIRAARQ1025SUMINISTRO, TRANSPORTE E INSTALACION DE LLAVE TERMINAL DE 1/2" METÁLICA
PARA LAVATRAPEROS</v>
          </cell>
          <cell r="O389">
            <v>0</v>
          </cell>
        </row>
        <row r="390">
          <cell r="N390" t="str">
            <v>ALTAMIRAARQ1026SUMINISTRO, TRANSPORTE E INSTALACION DE ESPEJO EN VIDRIO DE SEGURIDAD LAMINADO 4+4 FLOTADO
10</v>
          </cell>
          <cell r="O390">
            <v>10</v>
          </cell>
        </row>
        <row r="391">
          <cell r="N391" t="str">
            <v>ALTAMIRA7308Baranda en vidrio templado opalizado de 10 mm H= 1.00 m y pasamanos cilindrico en acero inoxidable mate de D=1 1/2" edificio acceso (escaleras, rampas90,15</v>
          </cell>
          <cell r="O391">
            <v>90.15</v>
          </cell>
        </row>
        <row r="392">
          <cell r="N392" t="str">
            <v>ALTAMIRA7312/7314Pasamanos tubular cilindrico en acero inoxidable mate de D=13/4" escalera y rampa de acceso (Suministro e instalación). Similar o equivalente.</v>
          </cell>
          <cell r="O392">
            <v>0</v>
          </cell>
        </row>
        <row r="393">
          <cell r="N393" t="str">
            <v>ALTAMIRAARQ1101Pasamanos tubulares cilindricos en acero inoxidable satinado  D=1,5" a 2" (escaleras, rampas, terrazas, torniquetes) incluye suministro, accesorios, f70,95</v>
          </cell>
          <cell r="O393">
            <v>70.95</v>
          </cell>
        </row>
        <row r="394">
          <cell r="N394" t="str">
            <v>ALTAMIRAARQ1102Balaustre en lámina PT50*13*1,5mm (escaleras, rampas, terrazas, torniquetes) incluye suministro, accesorios, herrajes, empaques, fijaciones  e instala</v>
          </cell>
          <cell r="O394">
            <v>0</v>
          </cell>
        </row>
        <row r="395">
          <cell r="N395" t="str">
            <v>ALTAMIRAARQ1103Vidrio templado y Laminado de 10 mm (5+5 con PVB) H= 0,60 m  y perforación para fijación a balaustres, (escaleras, rampas, terrazas, torniquetes) incl</v>
          </cell>
          <cell r="O395">
            <v>0</v>
          </cell>
        </row>
        <row r="396">
          <cell r="N396" t="str">
            <v>ALTAMIRAARQ1201Punto de Anclaje para instalación de lineas de vida Tipo P1048 en acero inoxidable, con fijación estructural de doble perno, o similar equivalente. In</v>
          </cell>
          <cell r="O396">
            <v>0</v>
          </cell>
        </row>
        <row r="397">
          <cell r="N397" t="str">
            <v>ALTAMIRAARQ1202Punto de Anclaje para instalación de lineas de vida Tipo P1050-DUO en acero inoxidable, con fijación estructural de doble perno, o similar equivalente</v>
          </cell>
          <cell r="O397">
            <v>0</v>
          </cell>
        </row>
        <row r="398">
          <cell r="N398" t="str">
            <v>ALTAMIRAARQ1203Linea de Vida Fija Horizontal con porte Colapsible ref 1226P (P1049360B) en acero inoxidable, con sistema integrado de absorción de energía, o similar</v>
          </cell>
          <cell r="O398">
            <v>0</v>
          </cell>
        </row>
        <row r="399">
          <cell r="N399" t="str">
            <v>ALTAMIRAARQ1204Línea de Vida Horizontal de Pared de Anclaje Fijo, Tipo  1226w  de anclaje fijo – p1009, en acero inoxidable con doble absorbedor diseñado para instal</v>
          </cell>
          <cell r="O399">
            <v>0</v>
          </cell>
        </row>
        <row r="400">
          <cell r="N400" t="str">
            <v>ALTAMIRAARQ1205Placa estructural tipo araña Ref. 781403, fabricada en acero inoxidable, para puntos de anclaje 360º tipo orbit Ref. 1049360A. Se puede instalar en cu</v>
          </cell>
          <cell r="O400">
            <v>0</v>
          </cell>
        </row>
        <row r="401">
          <cell r="N401" t="str">
            <v>ALTAMIRAARQ1206Sistema para detención de caídas e instalación de maquinaría de limpieza de fachadas.Tipo Riel RIEL FU23087  rigido fabricado en aluminio 6061 de alta201,51</v>
          </cell>
          <cell r="O401">
            <v>201.51</v>
          </cell>
        </row>
        <row r="402">
          <cell r="N402" t="str">
            <v>ALTAMIRA7549Escalera Tipo Gato metálica para acceso a cubierta y espacios de mantenimiento, Incluye   (Jaula de Seguridad, Sistemas de Acople, Peldaños Antidesliz2</v>
          </cell>
          <cell r="O402">
            <v>2</v>
          </cell>
        </row>
        <row r="403">
          <cell r="N403" t="str">
            <v xml:space="preserve">ALTAMIRAARQ1207Malla de Protección en Zona de Abordaje (incluye suministro e instalación) según diseño electromecánico. </v>
          </cell>
          <cell r="O403">
            <v>0</v>
          </cell>
        </row>
        <row r="404">
          <cell r="N404" t="str">
            <v>ALTAMIRAARQ1208Concreto reforzado según diseño estructural, espesor según planos estructurales,acabado según detalle especifico.</v>
          </cell>
          <cell r="O404">
            <v>0</v>
          </cell>
        </row>
        <row r="405">
          <cell r="N405" t="str">
            <v>ALTAMIRAARQ1209Columna en concreto  reforzado según diseño estructural,secciones según planos estructurales.</v>
          </cell>
          <cell r="O405">
            <v>0</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horntoptools.com/rejillas-moldeadas" TargetMode="External"/><Relationship Id="rId21" Type="http://schemas.openxmlformats.org/officeDocument/2006/relationships/hyperlink" Target="https://www.alfa.com.co/producto/zocalo-media-cana-blanco-huila/" TargetMode="External"/><Relationship Id="rId42" Type="http://schemas.openxmlformats.org/officeDocument/2006/relationships/hyperlink" Target="https://co.mitsubishielectric.com/es/building-solutions/elevators/index.html?utm_source=google&amp;utm_medium=cpc&amp;utm_campaign=bs-coes-20210701&amp;utm_content=B_Elevator1&amp;gclid=Cj0KCQiAosmPBhCPARIsAHOen-OXLbK6taeSwuai0ge7Ggg2nkIQn7iJefn6e683hk1do53FiWjiA8AaAqrXEALw_wcB" TargetMode="External"/><Relationship Id="rId47" Type="http://schemas.openxmlformats.org/officeDocument/2006/relationships/hyperlink" Target="https://www.homecenter.com.co/homecenter-co/product/302799/papelera-metalica/302799/?queryId=48119cfe-5a36-4be0-b7a1-d2b8613214c7" TargetMode="External"/><Relationship Id="rId63" Type="http://schemas.openxmlformats.org/officeDocument/2006/relationships/hyperlink" Target="https://alumina.com/co" TargetMode="External"/><Relationship Id="rId68" Type="http://schemas.openxmlformats.org/officeDocument/2006/relationships/hyperlink" Target="https://atlantisaurorambiental.cl/productos/jardines-verticales/gro-wall-slim-pro-2/" TargetMode="External"/><Relationship Id="rId84" Type="http://schemas.openxmlformats.org/officeDocument/2006/relationships/hyperlink" Target="https://www.homecenter.com.co/homecenter-co/product/404286/meson-granito-negro-san-gabriel-ancho-60-largo-340-a-350/404286/" TargetMode="External"/><Relationship Id="rId89" Type="http://schemas.openxmlformats.org/officeDocument/2006/relationships/hyperlink" Target="https://esp.sika.com/content/dam/dms/es01/0/SikaTop%20Seal-107.pdf" TargetMode="External"/><Relationship Id="rId16" Type="http://schemas.openxmlformats.org/officeDocument/2006/relationships/hyperlink" Target="https://www.grival.com/griferias-y-accesorios/griferia-para-cocina/griferias-lavaplatos-sencilla/griferia-lavaplatos-nogal-8-pulgadas-2/" TargetMode="External"/><Relationship Id="rId11" Type="http://schemas.openxmlformats.org/officeDocument/2006/relationships/hyperlink" Target="https://rehabtec.co/productos/juntas-para-edificacion/" TargetMode="External"/><Relationship Id="rId32" Type="http://schemas.openxmlformats.org/officeDocument/2006/relationships/hyperlink" Target="https://www.tienex.co/catalogo/accesorios-para-bano/cambiadores-de-panal/koala-kare-kb200-00/" TargetMode="External"/><Relationship Id="rId37" Type="http://schemas.openxmlformats.org/officeDocument/2006/relationships/hyperlink" Target="https://www.socoda.com.co/barra-doble-brazo-discapacitados/p" TargetMode="External"/><Relationship Id="rId53" Type="http://schemas.openxmlformats.org/officeDocument/2006/relationships/hyperlink" Target="https://corona.co/productos/sanitarios/orinales/orinal-gotta-entrada-posterior/p/O43101001" TargetMode="External"/><Relationship Id="rId58" Type="http://schemas.openxmlformats.org/officeDocument/2006/relationships/hyperlink" Target="https://www.automatic-systems.com/es/range/productos-vehiculos/acceso-perimetral/barreras-levadizas-con-reja/trs-371-3/" TargetMode="External"/><Relationship Id="rId74" Type="http://schemas.openxmlformats.org/officeDocument/2006/relationships/hyperlink" Target="https://etex.com.co/product/placa-de-yeso-gyplac-estandar/" TargetMode="External"/><Relationship Id="rId79" Type="http://schemas.openxmlformats.org/officeDocument/2006/relationships/hyperlink" Target="https://www.homecenter.com.co/homecenter-co/product/501920/cinta-antideslizante-negra-b-luminosa-50mmx20mt/501920/?kid=bnnext1031763&amp;shop=googleShopping&amp;gclid=CjwKCAiAlrSPBhBaEiwAuLSDUCaHLy842vEKSK867sk070TywItDzChgtZAntVYuBhsoji7bTcRKFRoCjaMQAvD_BwE" TargetMode="External"/><Relationship Id="rId5" Type="http://schemas.openxmlformats.org/officeDocument/2006/relationships/hyperlink" Target="https://deco-depot.com/juntas-metalicas/" TargetMode="External"/><Relationship Id="rId90" Type="http://schemas.openxmlformats.org/officeDocument/2006/relationships/hyperlink" Target="https://indural.com/wp-content/uploads/2020/11/Catalogo_2019.pdf" TargetMode="External"/><Relationship Id="rId95" Type="http://schemas.openxmlformats.org/officeDocument/2006/relationships/hyperlink" Target="https://orbit.com.co/descargas/ferreteria/FT%201226W.pdf" TargetMode="External"/><Relationship Id="rId22" Type="http://schemas.openxmlformats.org/officeDocument/2006/relationships/hyperlink" Target="https://architectural.hunterdouglas.com.co/uploads/co/documentos/brochure-pisos-tecnicos-elevados-publitas_compressed.pdf" TargetMode="External"/><Relationship Id="rId27" Type="http://schemas.openxmlformats.org/officeDocument/2006/relationships/hyperlink" Target="https://b2bmarketplace.procolombia.co/sites/default/files/products/ficha-tecnica-escaleras-tipo-gato.pdf" TargetMode="External"/><Relationship Id="rId43" Type="http://schemas.openxmlformats.org/officeDocument/2006/relationships/hyperlink" Target="https://co.mitsubishielectric.com/es/building-solutions/elevators/index.html?utm_source=google&amp;utm_medium=cpc&amp;utm_campaign=bs-coes-20210701&amp;utm_content=B_Elevator1&amp;gclid=Cj0KCQiAosmPBhCPARIsAHOen-OXLbK6taeSwuai0ge7Ggg2nkIQn7iJefn6e683hk1do53FiWjiA8AaAqrXEALw_wcB" TargetMode="External"/><Relationship Id="rId48" Type="http://schemas.openxmlformats.org/officeDocument/2006/relationships/hyperlink" Target="https://corona.co/productos/plomeria/rejilla-piso-clasica-10x10cm-112-3p/p/937220001" TargetMode="External"/><Relationship Id="rId64" Type="http://schemas.openxmlformats.org/officeDocument/2006/relationships/hyperlink" Target="https://grupo-alumina.s3.amazonaws.com/grupo-alumina/a20/uploads/2021/04/27095743/20210423-Sistemas-arquitecto%CC%81nicos-ALUMINA.pdf" TargetMode="External"/><Relationship Id="rId69" Type="http://schemas.openxmlformats.org/officeDocument/2006/relationships/hyperlink" Target="https://atlantisaurorambiental.cl/productos/jardines-verticales/gro-wall-4-5/" TargetMode="External"/><Relationship Id="rId80" Type="http://schemas.openxmlformats.org/officeDocument/2006/relationships/hyperlink" Target="https://www.podotactil.com/productos/" TargetMode="External"/><Relationship Id="rId85" Type="http://schemas.openxmlformats.org/officeDocument/2006/relationships/hyperlink" Target="https://www.homecenter.com.co/homecenter-co/product/215867/pared-ceramica-egeo-blanco-30x60-cm-caja-108-m2/215867/" TargetMode="External"/><Relationship Id="rId3" Type="http://schemas.openxmlformats.org/officeDocument/2006/relationships/hyperlink" Target="https://etex.com.co/product/placa-de-yeso-gyplac-extradura-plus/" TargetMode="External"/><Relationship Id="rId12" Type="http://schemas.openxmlformats.org/officeDocument/2006/relationships/hyperlink" Target="https://rehabtec.co/productos/juntas-para-edificacion/" TargetMode="External"/><Relationship Id="rId17" Type="http://schemas.openxmlformats.org/officeDocument/2006/relationships/hyperlink" Target="https://www.grival.com/griferias-y-accesorios/griferia-para-cocina/griferias-lavaplatos-sencilla/griferia-lavaplatos-nogal-8-pulgadas-2/" TargetMode="External"/><Relationship Id="rId25" Type="http://schemas.openxmlformats.org/officeDocument/2006/relationships/hyperlink" Target="https://www.escalerasaros.com/escalera-vertical/" TargetMode="External"/><Relationship Id="rId33" Type="http://schemas.openxmlformats.org/officeDocument/2006/relationships/hyperlink" Target="https://www.socoda.com.co/dispensador-jabon-1_2-lt-fd-923pvs-acero-inoxidable/p" TargetMode="External"/><Relationship Id="rId38" Type="http://schemas.openxmlformats.org/officeDocument/2006/relationships/hyperlink" Target="https://www.socoda.com.co/barra-en-l-a-muro/p" TargetMode="External"/><Relationship Id="rId46" Type="http://schemas.openxmlformats.org/officeDocument/2006/relationships/hyperlink" Target="https://www.homecenter.com.co/homecenter-co/product/236674/griferia-ducha-mezclador-sin-salida-banera-piscis-plus/236674/?queryId=cdda2ba4-6594-4f39-b086-273adafe7ed3" TargetMode="External"/><Relationship Id="rId59" Type="http://schemas.openxmlformats.org/officeDocument/2006/relationships/hyperlink" Target="https://www.homecenter.com.co/homecenter-co/product/287052/campana-extractora-horizontal-acero-inoxidable-60-cm-cx4562/287052/?kid=bnnext1031768&amp;shop=googleShopping&amp;gclid=Cj0KCQiAoNWOBhCwARIsAAiHnEhw-uo5Vgg4Sn1sOTYK88UXcU2sOJwmuA3wk6hmgfMxooR-X81A-48aAjm0EALw_wcB" TargetMode="External"/><Relationship Id="rId67" Type="http://schemas.openxmlformats.org/officeDocument/2006/relationships/hyperlink" Target="https://atlantisaurorambiental.cl/productos/jardines-verticales/gro-wall-facade/" TargetMode="External"/><Relationship Id="rId20" Type="http://schemas.openxmlformats.org/officeDocument/2006/relationships/hyperlink" Target="https://irp.cdn-website.com/460e0e30/files/uploaded/FT_media_ca%C3%B1a.pdf" TargetMode="External"/><Relationship Id="rId41" Type="http://schemas.openxmlformats.org/officeDocument/2006/relationships/hyperlink" Target="https://www.homecenter.com.co/homecenter-co/product/544786/dispensador-de-papel-higienico-acero-inoxidable-304/544786/?kid=bnnext1031773&amp;shop=googleShopping&amp;gclid=CjwKCAiA5t-OBhByEiwAhR-hm4qo3MV43NOTEGbQjXEynAj-EdxCjjy5YOPNRiB8h7fURNAqwoW1uRoC5vsQAvD_BwE" TargetMode="External"/><Relationship Id="rId54" Type="http://schemas.openxmlformats.org/officeDocument/2006/relationships/hyperlink" Target="https://www.homecenter.com.co/homecenter-co/product/470218/taza-baltica-entrada-posterior-con-valvula-valvula-duplex/470218/?queryId=1fe9b30c-9c4d-4bda-b1ba-82a4674a5a04" TargetMode="External"/><Relationship Id="rId62" Type="http://schemas.openxmlformats.org/officeDocument/2006/relationships/hyperlink" Target="https://www.glazingvision.es/products/sliding-roof-rooflight/" TargetMode="External"/><Relationship Id="rId70" Type="http://schemas.openxmlformats.org/officeDocument/2006/relationships/hyperlink" Target="https://alumina.com/productos/fachada-stick-serie-45/" TargetMode="External"/><Relationship Id="rId75" Type="http://schemas.openxmlformats.org/officeDocument/2006/relationships/hyperlink" Target="https://www.palram.com/es/product/sunglaze-polycarbonate-panel-systems/?redirect_info=CO,en,Colombia" TargetMode="External"/><Relationship Id="rId83" Type="http://schemas.openxmlformats.org/officeDocument/2006/relationships/hyperlink" Target="https://www.alfa.com.co/producto/baldosa-blanco-huila-fondo-blanco-grano-1/?gclid=Cj0KCQiAk4aOBhCTARIsAFWFP9FB-vYH-OjCdsE3lztjDAklvT6qbiBCIzR6CXua3nyJj9SnTvdA0X0aAuNmEALw_wcB" TargetMode="External"/><Relationship Id="rId88" Type="http://schemas.openxmlformats.org/officeDocument/2006/relationships/hyperlink" Target="https://col.sika.com/dms/getdocument.get/68eb7f2a-8251-315f-a603-bdbddcaea0d4/co-ht_Sika%20101%20Mortero.pdf" TargetMode="External"/><Relationship Id="rId91" Type="http://schemas.openxmlformats.org/officeDocument/2006/relationships/hyperlink" Target="https://www.santafe.com.co/" TargetMode="External"/><Relationship Id="rId96" Type="http://schemas.openxmlformats.org/officeDocument/2006/relationships/hyperlink" Target="https://orbit.com.co/descargas/anclaje/FT%20P1050-DUO.pdf" TargetMode="External"/><Relationship Id="rId1" Type="http://schemas.openxmlformats.org/officeDocument/2006/relationships/hyperlink" Target="http://www.colombia.generadordeprecios.info/obra_nueva/Fachadas/Fachadas_flotantes/Sistemas_de_fachada_flotante/FMY030_Sistema__TECHNAL__de_fachada_flotan.html" TargetMode="External"/><Relationship Id="rId6" Type="http://schemas.openxmlformats.org/officeDocument/2006/relationships/hyperlink" Target="https://deco-depot.com/linea-arquitectonica-serie-400-sistemas-multi-proposito/" TargetMode="External"/><Relationship Id="rId15" Type="http://schemas.openxmlformats.org/officeDocument/2006/relationships/hyperlink" Target="https://www.grival.com/griferias-y-accesorios/griferia-lavamanos/griferias-lavamanos-sencillas/llave-individual-nogal/" TargetMode="External"/><Relationship Id="rId23" Type="http://schemas.openxmlformats.org/officeDocument/2006/relationships/hyperlink" Target="http://tecni-floor.com/pisos-tecnicos-elevados/" TargetMode="External"/><Relationship Id="rId28" Type="http://schemas.openxmlformats.org/officeDocument/2006/relationships/hyperlink" Target="https://www.horntoptools.com/rejillas-moldeadas" TargetMode="External"/><Relationship Id="rId36" Type="http://schemas.openxmlformats.org/officeDocument/2006/relationships/hyperlink" Target="https://www.socoda.com.co/divisiones-sanitarias-mixtura-/p" TargetMode="External"/><Relationship Id="rId49" Type="http://schemas.openxmlformats.org/officeDocument/2006/relationships/hyperlink" Target="https://www.homecenter.com.co/homecenter-co/product/279551/dispensador-de-jabon-1000ml-acero-inoxidable/279551/?queryId=68ce0638-9e93-4eb6-8902-49ffdad811e7" TargetMode="External"/><Relationship Id="rId57" Type="http://schemas.openxmlformats.org/officeDocument/2006/relationships/hyperlink" Target="https://www.automatic-systems.com/ier-content/uploads/2019/07/trs372-ft-es-7.pdf" TargetMode="External"/><Relationship Id="rId10" Type="http://schemas.openxmlformats.org/officeDocument/2006/relationships/hyperlink" Target="http://www.colombia.generadordeprecios.info/obra_nueva/Fachadas/Fachadas_flotantes/Sistemas_de_fachada_flotante/FMY010_Sistema__CORTIZO__de_fachada_flotan.html" TargetMode="External"/><Relationship Id="rId31" Type="http://schemas.openxmlformats.org/officeDocument/2006/relationships/hyperlink" Target="https://hygolet.com.mx/publico/archivos/productos/2973.pdf" TargetMode="External"/><Relationship Id="rId44" Type="http://schemas.openxmlformats.org/officeDocument/2006/relationships/hyperlink" Target="https://www.otis.com/es/co" TargetMode="External"/><Relationship Id="rId52" Type="http://schemas.openxmlformats.org/officeDocument/2006/relationships/hyperlink" Target="https://corona.co/productos/lavamanos/lavamanos-san-lorenzo/p/O19001031" TargetMode="External"/><Relationship Id="rId60" Type="http://schemas.openxmlformats.org/officeDocument/2006/relationships/hyperlink" Target="https://fabricamosamg.com/?https%3A%2F%2Ffabricamosamg_com%2Flockers%2F&amp;gclid=Cj0KCQiAosmPBhCPARIsAHOen-Mm_m5mZ5rq3qVi0-GwrbA8dwJHPQYVJFiPEGgLqw38PRjJBvQWXPwaAnNeEALw_wcB" TargetMode="External"/><Relationship Id="rId65" Type="http://schemas.openxmlformats.org/officeDocument/2006/relationships/hyperlink" Target="https://architectural.hunterdouglas.com.co/" TargetMode="External"/><Relationship Id="rId73" Type="http://schemas.openxmlformats.org/officeDocument/2006/relationships/hyperlink" Target="http://www.eterboard.com/plycem.html" TargetMode="External"/><Relationship Id="rId78" Type="http://schemas.openxmlformats.org/officeDocument/2006/relationships/hyperlink" Target="https://architectural.hunterdouglas.com.co/linea/cubiertas" TargetMode="External"/><Relationship Id="rId81" Type="http://schemas.openxmlformats.org/officeDocument/2006/relationships/hyperlink" Target="https://www.podotactil.com/productos/" TargetMode="External"/><Relationship Id="rId86" Type="http://schemas.openxmlformats.org/officeDocument/2006/relationships/hyperlink" Target="https://pintuco.com.co/productos/pintura-vinilo-tipo-1-constructor/" TargetMode="External"/><Relationship Id="rId94" Type="http://schemas.openxmlformats.org/officeDocument/2006/relationships/hyperlink" Target="https://orbit.com.co/descargas/ferreteria/FT%201226W.pdf" TargetMode="External"/><Relationship Id="rId99" Type="http://schemas.openxmlformats.org/officeDocument/2006/relationships/printerSettings" Target="../printerSettings/printerSettings2.bin"/><Relationship Id="rId4" Type="http://schemas.openxmlformats.org/officeDocument/2006/relationships/hyperlink" Target="https://deco-depot.com/juntas-metalicas/" TargetMode="External"/><Relationship Id="rId9" Type="http://schemas.openxmlformats.org/officeDocument/2006/relationships/hyperlink" Target="https://util.com.co/llave-terminal-bronce-con-rosca-para-manguera-1-2.html" TargetMode="External"/><Relationship Id="rId13" Type="http://schemas.openxmlformats.org/officeDocument/2006/relationships/hyperlink" Target="https://www.automatic-systems.com/ier-content/uploads/sites/12/2018/03/tgh800-bpdt-es-2.pdf" TargetMode="External"/><Relationship Id="rId18" Type="http://schemas.openxmlformats.org/officeDocument/2006/relationships/hyperlink" Target="https://corona.co/productos/lavamanos/lavamanos-free-institucional/p/OO3891001" TargetMode="External"/><Relationship Id="rId39" Type="http://schemas.openxmlformats.org/officeDocument/2006/relationships/hyperlink" Target="https://coccion.co/equipos-y-accesorios/pasamanos-y-baranas-en-acero/" TargetMode="External"/><Relationship Id="rId34" Type="http://schemas.openxmlformats.org/officeDocument/2006/relationships/hyperlink" Target="https://www.socoda.com.co/barra-acero-inoxidable-abatible-superior-800mm-discapacitados-vertical/p" TargetMode="External"/><Relationship Id="rId50" Type="http://schemas.openxmlformats.org/officeDocument/2006/relationships/hyperlink" Target="https://corona.co/productos/accesorios/secador-de-manos-potenza/p/706650001" TargetMode="External"/><Relationship Id="rId55" Type="http://schemas.openxmlformats.org/officeDocument/2006/relationships/hyperlink" Target="https://www.homecenter.com.co/homecenter-co/product/220988/taza-adriatica-entrada-posterior-en-caja/220988/?queryId=1fe9b30c-9c4d-4bda-b1ba-82a4674a5a04" TargetMode="External"/><Relationship Id="rId76" Type="http://schemas.openxmlformats.org/officeDocument/2006/relationships/hyperlink" Target="https://alumina.com/productos/fachada-stick-serie-45/" TargetMode="External"/><Relationship Id="rId97" Type="http://schemas.openxmlformats.org/officeDocument/2006/relationships/hyperlink" Target="https://orbit.com.co/descargas/ferreteria/FT%20P1048-INOX.pdf" TargetMode="External"/><Relationship Id="rId7" Type="http://schemas.openxmlformats.org/officeDocument/2006/relationships/hyperlink" Target="http://ecotelhado.com.co/ecoparedes-jardines-verticales/" TargetMode="External"/><Relationship Id="rId71" Type="http://schemas.openxmlformats.org/officeDocument/2006/relationships/hyperlink" Target="https://col.sika.com/content/dam/dms/co01/8/co-hs_Sikamanto%203%20mm%20Aluminio.pdf" TargetMode="External"/><Relationship Id="rId92" Type="http://schemas.openxmlformats.org/officeDocument/2006/relationships/hyperlink" Target="https://orbit.com.co/descargas/anclaje/FT%20FU23087.pdf" TargetMode="External"/><Relationship Id="rId2" Type="http://schemas.openxmlformats.org/officeDocument/2006/relationships/hyperlink" Target="http://www.colombia.generadordeprecios.info/obra_nueva/Fachadas/Fachadas_flotantes/Sistemas_de_fachada_flotante/FMY020_Sistema__STRUGAL__de_fachada_flotan.html" TargetMode="External"/><Relationship Id="rId29" Type="http://schemas.openxmlformats.org/officeDocument/2006/relationships/hyperlink" Target="https://b2bmarketplace.procolombia.co/sites/default/files/products/ficha-tecnica-escaleras-tipo-gato.pdf" TargetMode="External"/><Relationship Id="rId24" Type="http://schemas.openxmlformats.org/officeDocument/2006/relationships/hyperlink" Target="https://pisosteide.com/quienes-somos/" TargetMode="External"/><Relationship Id="rId40" Type="http://schemas.openxmlformats.org/officeDocument/2006/relationships/hyperlink" Target="https://coccion.co/equipos-y-accesorios/pasamanos-y-baranas-en-acero/" TargetMode="External"/><Relationship Id="rId45" Type="http://schemas.openxmlformats.org/officeDocument/2006/relationships/hyperlink" Target="https://www.otis.com/es/co" TargetMode="External"/><Relationship Id="rId66" Type="http://schemas.openxmlformats.org/officeDocument/2006/relationships/hyperlink" Target="https://architectural.hunterdouglas.com.co/uploads/co/documentos/ft_cor_sin_portapanel_quadrobrise_25-50,-25-75,-40-60_v3.pdf" TargetMode="External"/><Relationship Id="rId87" Type="http://schemas.openxmlformats.org/officeDocument/2006/relationships/hyperlink" Target="https://corona.co/productos/acabados/estucos/estucor-estuco-plastico/p/318001001?gclid=Cj0KCQiAosmPBhCPARIsAHOen-OG43-NpfRP56N1V6cBk5Tjpx1_BTi8kqCZCPQOrkXVlljh_uOdMOAaAlNkEALw_wcB" TargetMode="External"/><Relationship Id="rId61" Type="http://schemas.openxmlformats.org/officeDocument/2006/relationships/hyperlink" Target="https://www.electrolux.com.co/" TargetMode="External"/><Relationship Id="rId82" Type="http://schemas.openxmlformats.org/officeDocument/2006/relationships/hyperlink" Target="https://www.conpisos.co/pisos" TargetMode="External"/><Relationship Id="rId19" Type="http://schemas.openxmlformats.org/officeDocument/2006/relationships/hyperlink" Target="https://accesoriosyacabados.com/tienda/institucional/griferias/1702/griferia-de-meson-para-lavamanos-push-linea-pressmatic-importado-docol/" TargetMode="External"/><Relationship Id="rId14" Type="http://schemas.openxmlformats.org/officeDocument/2006/relationships/hyperlink" Target="https://www.grival.com/griferias-y-accesorios/griferia-lavamanos/griferias-lavamanos-monocontrol/lavamanos-monocontrol-ganamax-basic/" TargetMode="External"/><Relationship Id="rId30" Type="http://schemas.openxmlformats.org/officeDocument/2006/relationships/hyperlink" Target="https://danpal.com/finishing/danpalon-glazing-materials-finishing-es/" TargetMode="External"/><Relationship Id="rId35" Type="http://schemas.openxmlformats.org/officeDocument/2006/relationships/hyperlink" Target="https://www.homecenter.com.co/homecenter-co/product/440974/cocina-integral-milan-210-metros-incluye-meson-poceta-derecha-con-estufa-4-puestos-a-gas-campana/440974/?queryId=e381b5ca-4e01-413e-9406-41bed37c0b6c" TargetMode="External"/><Relationship Id="rId56" Type="http://schemas.openxmlformats.org/officeDocument/2006/relationships/hyperlink" Target="https://www.photonic-access.com/product-page/torniquete-sencillo-brazo-abatible-brazo-fijo" TargetMode="External"/><Relationship Id="rId77" Type="http://schemas.openxmlformats.org/officeDocument/2006/relationships/hyperlink" Target="https://www.metecnocolombia.com/glamet_dry.php" TargetMode="External"/><Relationship Id="rId8" Type="http://schemas.openxmlformats.org/officeDocument/2006/relationships/hyperlink" Target="http://www.colombia.generadordeprecios.info/rehabilitacion/L_Carpinteria__closets__cerrajeria__v/Protecciones_solares/Celosias/Celosia_de_lamas_de_acero_galvanizado.html" TargetMode="External"/><Relationship Id="rId51" Type="http://schemas.openxmlformats.org/officeDocument/2006/relationships/hyperlink" Target="https://corona.co/productos/lavamanos/lavamanos-aquajet-institucional/p/O12911001" TargetMode="External"/><Relationship Id="rId72" Type="http://schemas.openxmlformats.org/officeDocument/2006/relationships/hyperlink" Target="http://texsa.co/index.php?page=shop.product_details&amp;flypage=flypage_images.tpl&amp;product_id=110&amp;category_id=50&amp;option=com_virtuemart&amp;Itemid=43" TargetMode="External"/><Relationship Id="rId93" Type="http://schemas.openxmlformats.org/officeDocument/2006/relationships/hyperlink" Target="https://orbit.com.co/descargas/ferreteria/FT%20781403.pdf" TargetMode="External"/><Relationship Id="rId98" Type="http://schemas.openxmlformats.org/officeDocument/2006/relationships/hyperlink" Target="https://corona.co/productos/accesorios/porta-rollo-liquid/p/LQ6030001?gclid=Cj0KCQiAxoiQBhCRARIsAPsvo-xUQ8R24xBx6fzNiEL_VpsjYcIBziwZE65Xz8edz7AxOBu_5WY1p0caAvKDEALw_wcB"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3"/>
  <sheetViews>
    <sheetView tabSelected="1" topLeftCell="A7" zoomScale="90" zoomScaleNormal="90" zoomScaleSheetLayoutView="85" workbookViewId="0">
      <selection activeCell="H14" sqref="H14"/>
    </sheetView>
  </sheetViews>
  <sheetFormatPr baseColWidth="10" defaultColWidth="11.44140625" defaultRowHeight="15.6" x14ac:dyDescent="0.3"/>
  <cols>
    <col min="1" max="1" width="21.109375" style="65" customWidth="1"/>
    <col min="2" max="2" width="21.109375" style="70" customWidth="1"/>
    <col min="3" max="3" width="12.5546875" style="70" customWidth="1"/>
    <col min="4" max="4" width="17" style="70" customWidth="1"/>
    <col min="5" max="5" width="21.6640625" style="70" customWidth="1"/>
    <col min="6" max="6" width="7" style="65" customWidth="1"/>
    <col min="7" max="7" width="12.109375" style="65" customWidth="1"/>
    <col min="8" max="8" width="57" style="68" bestFit="1" customWidth="1"/>
    <col min="9" max="9" width="10.33203125" style="65" bestFit="1" customWidth="1"/>
    <col min="10" max="10" width="16.88671875" style="69" customWidth="1"/>
    <col min="11" max="11" width="21.44140625" style="65" customWidth="1"/>
    <col min="12" max="12" width="8.109375" style="65" bestFit="1" customWidth="1"/>
    <col min="13" max="16384" width="11.44140625" style="65"/>
  </cols>
  <sheetData>
    <row r="1" spans="1:15" ht="70.5" customHeight="1" x14ac:dyDescent="0.3">
      <c r="A1" s="94" t="s">
        <v>15</v>
      </c>
      <c r="B1" s="95"/>
      <c r="C1" s="95"/>
      <c r="D1" s="95"/>
      <c r="E1" s="95"/>
      <c r="F1" s="95"/>
      <c r="G1" s="95"/>
      <c r="H1" s="95"/>
      <c r="I1" s="95"/>
      <c r="J1" s="95"/>
      <c r="K1" s="91"/>
    </row>
    <row r="2" spans="1:15" ht="15.75" customHeight="1" x14ac:dyDescent="0.3">
      <c r="A2" s="66" t="s">
        <v>3</v>
      </c>
      <c r="B2" s="96" t="s">
        <v>14</v>
      </c>
      <c r="C2" s="97"/>
      <c r="D2" s="97"/>
      <c r="E2" s="97"/>
      <c r="F2" s="97"/>
      <c r="G2" s="97"/>
      <c r="H2" s="97"/>
      <c r="I2" s="97"/>
      <c r="J2" s="98"/>
      <c r="K2" s="92"/>
    </row>
    <row r="3" spans="1:15" ht="15.75" customHeight="1" x14ac:dyDescent="0.3">
      <c r="A3" s="67" t="s">
        <v>5</v>
      </c>
      <c r="B3" s="99"/>
      <c r="C3" s="100"/>
      <c r="D3" s="100"/>
      <c r="E3" s="100"/>
      <c r="F3" s="100"/>
      <c r="G3" s="100"/>
      <c r="H3" s="100"/>
      <c r="I3" s="100"/>
      <c r="J3" s="101"/>
      <c r="K3" s="93"/>
    </row>
    <row r="4" spans="1:15" ht="15.75" customHeight="1" x14ac:dyDescent="0.3">
      <c r="B4" s="7"/>
      <c r="C4" s="7"/>
      <c r="D4" s="7"/>
      <c r="E4" s="7"/>
    </row>
    <row r="5" spans="1:15" ht="17.25" customHeight="1" x14ac:dyDescent="0.3">
      <c r="A5" s="84" t="s">
        <v>0</v>
      </c>
      <c r="B5" s="85"/>
      <c r="C5" s="85"/>
      <c r="D5" s="85"/>
      <c r="E5" s="85"/>
      <c r="F5" s="85"/>
      <c r="G5" s="85"/>
      <c r="H5" s="85"/>
      <c r="I5" s="85"/>
      <c r="J5" s="85"/>
      <c r="K5" s="86"/>
    </row>
    <row r="6" spans="1:15" ht="31.5" customHeight="1" x14ac:dyDescent="0.3">
      <c r="A6" s="87" t="s">
        <v>2</v>
      </c>
      <c r="B6" s="87"/>
      <c r="C6" s="87"/>
      <c r="D6" s="88"/>
      <c r="E6" s="88"/>
      <c r="F6" s="88"/>
      <c r="G6" s="59" t="s">
        <v>3</v>
      </c>
      <c r="H6" s="89"/>
      <c r="I6" s="90"/>
      <c r="J6" s="2"/>
      <c r="K6" s="8">
        <v>44522</v>
      </c>
    </row>
    <row r="7" spans="1:15" ht="80.25" customHeight="1" x14ac:dyDescent="0.3">
      <c r="A7" s="1" t="s">
        <v>13</v>
      </c>
      <c r="B7" s="1" t="s">
        <v>16</v>
      </c>
      <c r="C7" s="1" t="s">
        <v>12</v>
      </c>
      <c r="D7" s="1" t="s">
        <v>1</v>
      </c>
      <c r="E7" s="1" t="s">
        <v>11</v>
      </c>
      <c r="F7" s="1" t="s">
        <v>7</v>
      </c>
      <c r="G7" s="1" t="s">
        <v>8</v>
      </c>
      <c r="H7" s="1" t="s">
        <v>9</v>
      </c>
      <c r="I7" s="1" t="s">
        <v>4</v>
      </c>
      <c r="J7" s="3" t="s">
        <v>6</v>
      </c>
      <c r="K7" s="1" t="s">
        <v>10</v>
      </c>
    </row>
    <row r="8" spans="1:15" ht="80.25" customHeight="1" x14ac:dyDescent="0.3">
      <c r="A8" s="1" t="s">
        <v>18</v>
      </c>
      <c r="B8" s="1" t="s">
        <v>19</v>
      </c>
      <c r="C8" s="1" t="s">
        <v>17</v>
      </c>
      <c r="D8" s="1" t="s">
        <v>1</v>
      </c>
      <c r="E8" s="1" t="s">
        <v>11</v>
      </c>
      <c r="F8" s="1" t="s">
        <v>7</v>
      </c>
      <c r="G8" s="1" t="s">
        <v>8</v>
      </c>
      <c r="H8" s="1" t="s">
        <v>9</v>
      </c>
      <c r="I8" s="1" t="s">
        <v>4</v>
      </c>
      <c r="J8" s="3" t="s">
        <v>6</v>
      </c>
      <c r="K8" s="1" t="s">
        <v>10</v>
      </c>
    </row>
    <row r="9" spans="1:15" ht="41.4" x14ac:dyDescent="0.3">
      <c r="A9" s="4" t="s">
        <v>36</v>
      </c>
      <c r="B9" s="4" t="s">
        <v>36</v>
      </c>
      <c r="C9" s="5"/>
      <c r="D9" s="5" t="s">
        <v>22</v>
      </c>
      <c r="E9" s="6" t="s">
        <v>23</v>
      </c>
      <c r="F9" s="5">
        <v>1.1000000000000001</v>
      </c>
      <c r="G9" s="17" t="s">
        <v>24</v>
      </c>
      <c r="H9" s="62" t="s">
        <v>949</v>
      </c>
      <c r="I9" s="16" t="s">
        <v>21</v>
      </c>
      <c r="J9" s="72">
        <v>224</v>
      </c>
      <c r="K9" s="5"/>
      <c r="M9" s="65" t="str">
        <f>+CONCATENATE(A9,G9,H9,J9)</f>
        <v>PORTAL 20 DE JULIOARQ101M1 - Mamposteria en bloque de concreto 12x19x39, revitado, y ranurado  cada 5 hiladas, incluye mortero de pega premezclado , tipo indural  o similar equivalente.224</v>
      </c>
      <c r="N9" s="65" t="e">
        <f>+VLOOKUP(M9,[1]Cantidades!$N$9:$O$405,2,FALSE)</f>
        <v>#N/A</v>
      </c>
      <c r="O9" s="71" t="e">
        <f>+N9-J9</f>
        <v>#N/A</v>
      </c>
    </row>
    <row r="10" spans="1:15" ht="31.2" x14ac:dyDescent="0.3">
      <c r="A10" s="4" t="s">
        <v>36</v>
      </c>
      <c r="B10" s="4" t="s">
        <v>36</v>
      </c>
      <c r="C10" s="5"/>
      <c r="D10" s="5" t="s">
        <v>22</v>
      </c>
      <c r="E10" s="6" t="s">
        <v>23</v>
      </c>
      <c r="F10" s="5"/>
      <c r="G10" s="17">
        <v>5371</v>
      </c>
      <c r="H10" s="62" t="s">
        <v>352</v>
      </c>
      <c r="I10" s="16" t="s">
        <v>21</v>
      </c>
      <c r="J10" s="72">
        <v>4</v>
      </c>
      <c r="K10" s="5"/>
      <c r="M10" s="65" t="str">
        <f t="shared" ref="M10:M59" si="0">+CONCATENATE(A10,G10,H10,J10)</f>
        <v>PORTAL 20 DE JULIO5371Muro en ladrillo tolete común, o similar equivalente.4</v>
      </c>
      <c r="N10" s="65">
        <f>+VLOOKUP(M10,[1]Cantidades!$N$9:$O$405,2,FALSE)</f>
        <v>4</v>
      </c>
      <c r="O10" s="71">
        <f t="shared" ref="O10:O59" si="1">+N10-J10</f>
        <v>0</v>
      </c>
    </row>
    <row r="11" spans="1:15" ht="69" x14ac:dyDescent="0.3">
      <c r="A11" s="4" t="s">
        <v>36</v>
      </c>
      <c r="B11" s="4" t="s">
        <v>36</v>
      </c>
      <c r="C11" s="5"/>
      <c r="D11" s="5"/>
      <c r="E11" s="6"/>
      <c r="F11" s="5"/>
      <c r="G11" s="17" t="s">
        <v>941</v>
      </c>
      <c r="H11" s="62" t="s">
        <v>940</v>
      </c>
      <c r="I11" s="16" t="s">
        <v>21</v>
      </c>
      <c r="J11" s="72">
        <v>429</v>
      </c>
      <c r="K11" s="5"/>
      <c r="M11" s="77" t="str">
        <f>+CONCATENATE(A11,G11,MID(H11,1,150),J11)</f>
        <v>PORTAL 20 DE JULIOARQ103M2 - Mamposteria en bloque de concreto 14x19x39 tipo kreato similar equivalente, revitado y ranurado cada 5 hiladas; pañetado 1:4 estucado y pintado a429</v>
      </c>
      <c r="N11" s="65">
        <f>+VLOOKUP(M11,[1]Cantidades!$N$9:$O$405,2,FALSE)</f>
        <v>429</v>
      </c>
      <c r="O11" s="71">
        <f t="shared" si="1"/>
        <v>0</v>
      </c>
    </row>
    <row r="12" spans="1:15" ht="55.2" x14ac:dyDescent="0.3">
      <c r="A12" s="4" t="s">
        <v>36</v>
      </c>
      <c r="B12" s="4" t="s">
        <v>36</v>
      </c>
      <c r="C12" s="5"/>
      <c r="D12" s="5"/>
      <c r="E12" s="6"/>
      <c r="F12" s="5"/>
      <c r="G12" s="17" t="s">
        <v>942</v>
      </c>
      <c r="H12" s="62" t="s">
        <v>950</v>
      </c>
      <c r="I12" s="16" t="s">
        <v>21</v>
      </c>
      <c r="J12" s="72">
        <v>264</v>
      </c>
      <c r="K12" s="5"/>
      <c r="M12" s="65" t="str">
        <f t="shared" si="0"/>
        <v>PORTAL 20 DE JULIOARQ104M3 - Mamposteria en bloque de concreto 14x19x39 tipo kreato similar equivalente, revitado y ranurado cada 5 hiladas; pañetado 1:4 estucado y pintado (ambas caras), similar o equivalente264</v>
      </c>
      <c r="N12" s="65" t="e">
        <f>+VLOOKUP(M12,[1]Cantidades!$N$9:$O$405,2,FALSE)</f>
        <v>#N/A</v>
      </c>
      <c r="O12" s="71" t="e">
        <f t="shared" si="1"/>
        <v>#N/A</v>
      </c>
    </row>
    <row r="13" spans="1:15" ht="82.8" x14ac:dyDescent="0.3">
      <c r="A13" s="4" t="s">
        <v>36</v>
      </c>
      <c r="B13" s="4" t="s">
        <v>36</v>
      </c>
      <c r="C13" s="5"/>
      <c r="D13" s="5"/>
      <c r="E13" s="6"/>
      <c r="F13" s="5"/>
      <c r="G13" s="17" t="s">
        <v>944</v>
      </c>
      <c r="H13" s="62" t="s">
        <v>952</v>
      </c>
      <c r="I13" s="16" t="s">
        <v>21</v>
      </c>
      <c r="J13" s="72">
        <v>175</v>
      </c>
      <c r="K13" s="5"/>
      <c r="M13" s="77" t="str">
        <f t="shared" ref="M13:M17" si="2">+CONCATENATE(A13,G13,MID(H13,1,150),J13)</f>
        <v>PORTAL 20 DE JULIOARQ106M5 - Mamposteria en bloque de concreto 14x19x39 tipo kreato similar equivalente, revitado y ranurado cada 5 hiladas; pañetado  mas enchape en Ceramica175</v>
      </c>
      <c r="N13" s="65">
        <f>+VLOOKUP(M13,[1]Cantidades!$N$9:$O$405,2,FALSE)</f>
        <v>175</v>
      </c>
      <c r="O13" s="71">
        <f t="shared" si="1"/>
        <v>0</v>
      </c>
    </row>
    <row r="14" spans="1:15" ht="69" x14ac:dyDescent="0.3">
      <c r="A14" s="4" t="s">
        <v>36</v>
      </c>
      <c r="B14" s="4" t="s">
        <v>36</v>
      </c>
      <c r="C14" s="5"/>
      <c r="D14" s="5"/>
      <c r="E14" s="6"/>
      <c r="F14" s="5"/>
      <c r="G14" s="17" t="s">
        <v>945</v>
      </c>
      <c r="H14" s="62" t="s">
        <v>953</v>
      </c>
      <c r="I14" s="16" t="s">
        <v>21</v>
      </c>
      <c r="J14" s="72">
        <v>66</v>
      </c>
      <c r="K14" s="5"/>
      <c r="M14" s="77" t="str">
        <f t="shared" si="2"/>
        <v>PORTAL 20 DE JULIOARQ107M6 - Mamposteria en bloque de concreto 14x19x39 tipo kreato similar equivalente, revitado y ranurado cada 5 hiladas; pañetado  mas enchape en Ceramica66</v>
      </c>
      <c r="N14" s="65">
        <f>+VLOOKUP(M14,[1]Cantidades!$N$9:$O$405,2,FALSE)</f>
        <v>66</v>
      </c>
      <c r="O14" s="71">
        <f t="shared" si="1"/>
        <v>0</v>
      </c>
    </row>
    <row r="15" spans="1:15" ht="31.2" x14ac:dyDescent="0.3">
      <c r="A15" s="4" t="s">
        <v>36</v>
      </c>
      <c r="B15" s="4" t="s">
        <v>36</v>
      </c>
      <c r="C15" s="5"/>
      <c r="D15" s="5"/>
      <c r="E15" s="6"/>
      <c r="F15" s="5"/>
      <c r="G15" s="17" t="s">
        <v>946</v>
      </c>
      <c r="H15" s="62" t="s">
        <v>954</v>
      </c>
      <c r="I15" s="16" t="s">
        <v>21</v>
      </c>
      <c r="J15" s="72">
        <v>28</v>
      </c>
      <c r="K15" s="5"/>
      <c r="M15" s="77" t="str">
        <f t="shared" si="2"/>
        <v>PORTAL 20 DE JULIOARQ108M8 - Zócalo en concreto 0.15 x 0.15, 28</v>
      </c>
      <c r="N15" s="65" t="e">
        <f>+VLOOKUP(M15,[1]Cantidades!$N$9:$O$405,2,FALSE)</f>
        <v>#N/A</v>
      </c>
      <c r="O15" s="71" t="e">
        <f t="shared" si="1"/>
        <v>#N/A</v>
      </c>
    </row>
    <row r="16" spans="1:15" ht="82.8" x14ac:dyDescent="0.3">
      <c r="A16" s="4" t="s">
        <v>36</v>
      </c>
      <c r="B16" s="4" t="s">
        <v>36</v>
      </c>
      <c r="C16" s="5"/>
      <c r="D16" s="5"/>
      <c r="E16" s="6"/>
      <c r="F16" s="5"/>
      <c r="G16" s="17" t="s">
        <v>947</v>
      </c>
      <c r="H16" s="62" t="s">
        <v>955</v>
      </c>
      <c r="I16" s="16" t="s">
        <v>21</v>
      </c>
      <c r="J16" s="72">
        <v>94</v>
      </c>
      <c r="K16" s="5"/>
      <c r="M16" s="77" t="str">
        <f t="shared" si="2"/>
        <v>PORTAL 20 DE JULIOARQ109M14 - Mamposteria en bloque de concreto 14x19x39 tipo kreato similar equivalente, revitado y ranurado cada 5 hiladas; pañetado  mas enchape en Ceramic94</v>
      </c>
      <c r="N16" s="65">
        <f>+VLOOKUP(M16,[1]Cantidades!$N$9:$O$405,2,FALSE)</f>
        <v>94</v>
      </c>
      <c r="O16" s="71">
        <f t="shared" si="1"/>
        <v>0</v>
      </c>
    </row>
    <row r="17" spans="1:16" ht="41.4" x14ac:dyDescent="0.3">
      <c r="A17" s="4" t="s">
        <v>36</v>
      </c>
      <c r="B17" s="4" t="s">
        <v>36</v>
      </c>
      <c r="C17" s="5"/>
      <c r="D17" s="5"/>
      <c r="E17" s="6"/>
      <c r="F17" s="5"/>
      <c r="G17" s="17" t="s">
        <v>948</v>
      </c>
      <c r="H17" s="62" t="s">
        <v>958</v>
      </c>
      <c r="I17" s="16" t="s">
        <v>21</v>
      </c>
      <c r="J17" s="79">
        <v>46</v>
      </c>
      <c r="K17" s="5"/>
      <c r="M17" s="77" t="str">
        <f t="shared" si="2"/>
        <v>PORTAL 20 DE JULIOARQ110M17 ENCHAPE EN CERÁMICA  EGEO COLOR  BLANCO DE 30X60 (INCLUYE SUMINISTRO E INSTALACIÓN HORIZONTAL), O SIMILAR EQUIVALENTE.46</v>
      </c>
      <c r="N17" s="65" t="e">
        <f>+VLOOKUP(M17,[1]Cantidades!$N$9:$O$405,2,FALSE)</f>
        <v>#N/A</v>
      </c>
      <c r="O17" s="71" t="e">
        <f t="shared" si="1"/>
        <v>#N/A</v>
      </c>
    </row>
    <row r="18" spans="1:16" ht="31.2" x14ac:dyDescent="0.3">
      <c r="A18" s="4" t="s">
        <v>36</v>
      </c>
      <c r="B18" s="4" t="s">
        <v>36</v>
      </c>
      <c r="C18" s="5"/>
      <c r="D18" s="5"/>
      <c r="E18" s="6"/>
      <c r="F18" s="5"/>
      <c r="G18" s="17" t="s">
        <v>957</v>
      </c>
      <c r="H18" s="62" t="s">
        <v>956</v>
      </c>
      <c r="I18" s="16" t="s">
        <v>21</v>
      </c>
      <c r="J18" s="72">
        <v>71.31</v>
      </c>
      <c r="K18" s="5"/>
      <c r="M18" s="65" t="str">
        <f t="shared" si="0"/>
        <v>PORTAL 20 DE JULIOARQ115TBD Murro propuesta concreto71.31</v>
      </c>
      <c r="N18" s="65" t="e">
        <f>+VLOOKUP(M18,[1]Cantidades!$N$9:$O$405,2,FALSE)</f>
        <v>#N/A</v>
      </c>
      <c r="O18" s="71" t="e">
        <f t="shared" si="1"/>
        <v>#N/A</v>
      </c>
    </row>
    <row r="19" spans="1:16" ht="46.8" x14ac:dyDescent="0.3">
      <c r="A19" s="4" t="s">
        <v>36</v>
      </c>
      <c r="B19" s="4" t="s">
        <v>36</v>
      </c>
      <c r="C19" s="5"/>
      <c r="D19" s="5" t="s">
        <v>22</v>
      </c>
      <c r="E19" s="6" t="s">
        <v>31</v>
      </c>
      <c r="F19" s="5">
        <v>3.1</v>
      </c>
      <c r="G19" s="6">
        <v>5642</v>
      </c>
      <c r="H19" s="62" t="s">
        <v>35</v>
      </c>
      <c r="I19" s="16" t="s">
        <v>21</v>
      </c>
      <c r="J19" s="72">
        <v>579.42100000000005</v>
      </c>
      <c r="K19" s="5"/>
      <c r="M19" s="65" t="str">
        <f t="shared" si="0"/>
        <v>PORTAL 20 DE JULIO5642Pañete liso o Rústico 1:4 para muros. Lavado o Rústico. (incluye suministro e instalación), 579.421</v>
      </c>
      <c r="N19" s="65" t="e">
        <f>+VLOOKUP(M19,[1]Cantidades!$N$9:$O$405,2,FALSE)</f>
        <v>#N/A</v>
      </c>
      <c r="O19" s="71" t="e">
        <f t="shared" si="1"/>
        <v>#N/A</v>
      </c>
    </row>
    <row r="20" spans="1:16" ht="46.8" x14ac:dyDescent="0.3">
      <c r="A20" s="4" t="s">
        <v>36</v>
      </c>
      <c r="B20" s="4" t="s">
        <v>36</v>
      </c>
      <c r="C20" s="5"/>
      <c r="D20" s="5" t="s">
        <v>22</v>
      </c>
      <c r="E20" s="6" t="s">
        <v>31</v>
      </c>
      <c r="F20" s="5">
        <v>3.3</v>
      </c>
      <c r="G20" s="6" t="s">
        <v>38</v>
      </c>
      <c r="H20" s="62" t="s">
        <v>37</v>
      </c>
      <c r="I20" s="16" t="s">
        <v>21</v>
      </c>
      <c r="J20" s="79">
        <v>1483</v>
      </c>
      <c r="K20" s="5"/>
      <c r="M20" s="77" t="str">
        <f>+CONCATENATE(A20,G20,MID(H20,1,150),J20)</f>
        <v>PORTAL 20 DE JULIOARQ302Mortero Impermeabilizante para paredes ( baños, cocinas, zonas humedas,  y vigas canal )  Tipo SikaTop Seal-107 , o similar equivalente. Incluye sumin1483</v>
      </c>
      <c r="N20" s="65" t="e">
        <f>+VLOOKUP(M20,[1]Cantidades!$N$9:$O$405,2,FALSE)</f>
        <v>#N/A</v>
      </c>
      <c r="O20" s="71" t="e">
        <f t="shared" si="1"/>
        <v>#N/A</v>
      </c>
    </row>
    <row r="21" spans="1:16" ht="46.8" x14ac:dyDescent="0.3">
      <c r="A21" s="4" t="s">
        <v>36</v>
      </c>
      <c r="B21" s="4" t="s">
        <v>36</v>
      </c>
      <c r="C21" s="5"/>
      <c r="D21" s="5" t="s">
        <v>22</v>
      </c>
      <c r="E21" s="6" t="s">
        <v>31</v>
      </c>
      <c r="F21" s="5">
        <v>3.4</v>
      </c>
      <c r="G21" s="6">
        <v>8184</v>
      </c>
      <c r="H21" s="62" t="s">
        <v>39</v>
      </c>
      <c r="I21" s="16" t="s">
        <v>21</v>
      </c>
      <c r="J21" s="72">
        <v>182.28</v>
      </c>
      <c r="K21" s="5"/>
      <c r="M21" s="65" t="str">
        <f t="shared" si="0"/>
        <v>PORTAL 20 DE JULIO8184Estuco plastico en muros, o similar equivalente. Incluye sumunistro e instalación.182.28</v>
      </c>
      <c r="N21" s="65" t="e">
        <f>+VLOOKUP(M21,[1]Cantidades!$N$9:$O$405,2,FALSE)</f>
        <v>#N/A</v>
      </c>
      <c r="O21" s="71" t="e">
        <f t="shared" si="1"/>
        <v>#N/A</v>
      </c>
    </row>
    <row r="22" spans="1:16" ht="46.8" x14ac:dyDescent="0.3">
      <c r="A22" s="4" t="s">
        <v>36</v>
      </c>
      <c r="B22" s="4" t="s">
        <v>36</v>
      </c>
      <c r="C22" s="5"/>
      <c r="D22" s="5" t="s">
        <v>22</v>
      </c>
      <c r="E22" s="6" t="s">
        <v>31</v>
      </c>
      <c r="F22" s="5" t="s">
        <v>41</v>
      </c>
      <c r="G22" s="6">
        <v>5370</v>
      </c>
      <c r="H22" s="62" t="s">
        <v>40</v>
      </c>
      <c r="I22" s="15" t="s">
        <v>21</v>
      </c>
      <c r="J22" s="79">
        <v>1078</v>
      </c>
      <c r="K22" s="5"/>
      <c r="M22" s="77" t="str">
        <f>+CONCATENATE(A22,G22,MID(H22,1,150),J22)</f>
        <v>PORTAL 20 DE JULIO5370Pintura vinilo tipo 1, color blanco (3 manos), o similar equivalente.1078</v>
      </c>
      <c r="N22" s="65" t="e">
        <f>+VLOOKUP(M22,[1]Cantidades!$N$9:$O$405,2,FALSE)</f>
        <v>#N/A</v>
      </c>
      <c r="O22" s="71" t="e">
        <f t="shared" si="1"/>
        <v>#N/A</v>
      </c>
    </row>
    <row r="23" spans="1:16" ht="46.8" x14ac:dyDescent="0.3">
      <c r="A23" s="4" t="s">
        <v>36</v>
      </c>
      <c r="B23" s="4" t="s">
        <v>36</v>
      </c>
      <c r="C23" s="5"/>
      <c r="D23" s="5" t="s">
        <v>22</v>
      </c>
      <c r="E23" s="6" t="s">
        <v>31</v>
      </c>
      <c r="F23" s="5" t="s">
        <v>42</v>
      </c>
      <c r="G23" s="6" t="s">
        <v>43</v>
      </c>
      <c r="H23" s="62" t="s">
        <v>44</v>
      </c>
      <c r="I23" s="15" t="s">
        <v>21</v>
      </c>
      <c r="J23" s="72">
        <v>397.14100000000002</v>
      </c>
      <c r="K23" s="5"/>
      <c r="M23" s="65" t="str">
        <f t="shared" si="0"/>
        <v>PORTAL 20 DE JULIOARQ303Enchape en cerámica  egeo color  blanco de 30x60 (incluye suministro e instalación horizontal), o similar equivalente.397.141</v>
      </c>
      <c r="N23" s="65" t="e">
        <f>+VLOOKUP(M23,[1]Cantidades!$N$9:$O$405,2,FALSE)</f>
        <v>#N/A</v>
      </c>
      <c r="O23" s="71" t="e">
        <f t="shared" si="1"/>
        <v>#N/A</v>
      </c>
    </row>
    <row r="24" spans="1:16" ht="46.8" x14ac:dyDescent="0.3">
      <c r="A24" s="4" t="s">
        <v>36</v>
      </c>
      <c r="B24" s="4" t="s">
        <v>36</v>
      </c>
      <c r="C24" s="5"/>
      <c r="D24" s="5" t="s">
        <v>22</v>
      </c>
      <c r="E24" s="6" t="s">
        <v>31</v>
      </c>
      <c r="F24" s="5" t="s">
        <v>45</v>
      </c>
      <c r="G24" s="6" t="s">
        <v>46</v>
      </c>
      <c r="H24" s="62" t="s">
        <v>47</v>
      </c>
      <c r="I24" s="15" t="s">
        <v>48</v>
      </c>
      <c r="J24" s="72">
        <v>7</v>
      </c>
      <c r="K24" s="5"/>
      <c r="M24" s="65" t="str">
        <f t="shared" si="0"/>
        <v>PORTAL 20 DE JULIOARQ304Mesón en Granito Negro San Gabriel nacional con regruese hacia la cara frontal, e=4cm. (suministro e instalación), o similar equivalente.7</v>
      </c>
      <c r="N24" s="65">
        <f>+VLOOKUP(M24,[1]Cantidades!$N$9:$O$405,2,FALSE)</f>
        <v>7</v>
      </c>
      <c r="O24" s="71">
        <f t="shared" si="1"/>
        <v>0</v>
      </c>
    </row>
    <row r="25" spans="1:16" ht="69" x14ac:dyDescent="0.3">
      <c r="A25" s="4" t="s">
        <v>36</v>
      </c>
      <c r="B25" s="4" t="s">
        <v>36</v>
      </c>
      <c r="C25" s="5"/>
      <c r="D25" s="5" t="s">
        <v>22</v>
      </c>
      <c r="E25" s="6" t="s">
        <v>49</v>
      </c>
      <c r="F25" s="5">
        <v>4.0999999999999996</v>
      </c>
      <c r="G25" s="6" t="s">
        <v>50</v>
      </c>
      <c r="H25" s="62" t="s">
        <v>51</v>
      </c>
      <c r="I25" s="15" t="s">
        <v>21</v>
      </c>
      <c r="J25" s="72">
        <v>257.3</v>
      </c>
      <c r="K25" s="5"/>
      <c r="M25" s="77" t="str">
        <f>+CONCATENATE(A25,G25,MID(H25,1,150),J25)</f>
        <v>PORTAL 20 DE JULIOARQ401Piso en concreto esmaltado y endurecido de f'c=3.000psi - espesor = 0.06m, pulido y brillado con helicóptero, utilizar endurecedor de cuarzo superfici257.3</v>
      </c>
      <c r="N25" s="65" t="e">
        <f>+VLOOKUP(M25,[1]Cantidades!$N$9:$O$405,2,FALSE)</f>
        <v>#N/A</v>
      </c>
      <c r="O25" s="71" t="e">
        <f t="shared" si="1"/>
        <v>#N/A</v>
      </c>
    </row>
    <row r="26" spans="1:16" ht="124.2" x14ac:dyDescent="0.3">
      <c r="A26" s="4" t="s">
        <v>36</v>
      </c>
      <c r="B26" s="4" t="s">
        <v>36</v>
      </c>
      <c r="C26" s="5"/>
      <c r="D26" s="5" t="s">
        <v>22</v>
      </c>
      <c r="E26" s="6" t="s">
        <v>52</v>
      </c>
      <c r="F26" s="17" t="s">
        <v>53</v>
      </c>
      <c r="G26" s="18" t="s">
        <v>54</v>
      </c>
      <c r="H26" s="62" t="s">
        <v>99</v>
      </c>
      <c r="I26" s="17" t="s">
        <v>21</v>
      </c>
      <c r="J26" s="79">
        <v>1865.23</v>
      </c>
      <c r="K26" s="5"/>
      <c r="M26" s="77" t="str">
        <f t="shared" ref="M26:M28" si="3">+CONCATENATE(A26,G26,MID(H26,1,150),J26)</f>
        <v>PORTAL 20 DE JULIOARQ501Baldosa de granito de mármol tipo alfa de 0.30x0.30m - Blanco Huila fondo blanco Grano 1,  que cumpla con las normas ntc 2849 y tráfico intenso. insta1865.23</v>
      </c>
      <c r="N26" s="65" t="e">
        <f>+VLOOKUP(M26,[1]Cantidades!$N$9:$O$405,2,FALSE)</f>
        <v>#N/A</v>
      </c>
      <c r="O26" s="71" t="e">
        <f t="shared" si="1"/>
        <v>#N/A</v>
      </c>
      <c r="P26" s="71"/>
    </row>
    <row r="27" spans="1:16" ht="87" customHeight="1" x14ac:dyDescent="0.3">
      <c r="A27" s="4" t="s">
        <v>36</v>
      </c>
      <c r="B27" s="4" t="s">
        <v>36</v>
      </c>
      <c r="C27" s="5"/>
      <c r="D27" s="5" t="s">
        <v>22</v>
      </c>
      <c r="E27" s="6" t="s">
        <v>52</v>
      </c>
      <c r="F27" s="17" t="s">
        <v>56</v>
      </c>
      <c r="G27" s="18" t="s">
        <v>57</v>
      </c>
      <c r="H27" s="62" t="s">
        <v>100</v>
      </c>
      <c r="I27" s="17" t="s">
        <v>21</v>
      </c>
      <c r="J27" s="72">
        <v>12</v>
      </c>
      <c r="K27" s="5"/>
      <c r="M27" s="77" t="str">
        <f t="shared" si="3"/>
        <v>PORTAL 20 DE JULIOARQ502Piso Técnico Elevado (≤60cm) para Área de cuarto de control y potencia. Color y dimensiones acorde con los planos y especificaciones técnicas del prov12</v>
      </c>
      <c r="N27" s="65">
        <f>+VLOOKUP(M27,[1]Cantidades!$N$9:$O$405,2,FALSE)</f>
        <v>12</v>
      </c>
      <c r="O27" s="71">
        <f t="shared" si="1"/>
        <v>0</v>
      </c>
    </row>
    <row r="28" spans="1:16" ht="82.8" x14ac:dyDescent="0.3">
      <c r="A28" s="4" t="s">
        <v>36</v>
      </c>
      <c r="B28" s="4" t="s">
        <v>36</v>
      </c>
      <c r="C28" s="5"/>
      <c r="D28" s="5" t="s">
        <v>22</v>
      </c>
      <c r="E28" s="6" t="s">
        <v>52</v>
      </c>
      <c r="F28" s="17" t="s">
        <v>59</v>
      </c>
      <c r="G28" s="18" t="s">
        <v>60</v>
      </c>
      <c r="H28" s="62" t="s">
        <v>101</v>
      </c>
      <c r="I28" s="17" t="s">
        <v>21</v>
      </c>
      <c r="J28" s="72">
        <v>12</v>
      </c>
      <c r="K28" s="5"/>
      <c r="M28" s="77" t="str">
        <f t="shared" si="3"/>
        <v>PORTAL 20 DE JULIOARQ503Piso en rejilla metálica tipo industrial  pesado de configuración 1"x1",  para plataformas y descansos de escaleras de mantenimiento, según especifica12</v>
      </c>
      <c r="N28" s="65">
        <f>+VLOOKUP(M28,[1]Cantidades!$N$9:$O$405,2,FALSE)</f>
        <v>12</v>
      </c>
      <c r="O28" s="71">
        <f t="shared" si="1"/>
        <v>0</v>
      </c>
    </row>
    <row r="29" spans="1:16" ht="31.2" x14ac:dyDescent="0.3">
      <c r="A29" s="4" t="s">
        <v>36</v>
      </c>
      <c r="B29" s="4" t="s">
        <v>36</v>
      </c>
      <c r="C29" s="5"/>
      <c r="D29" s="5" t="s">
        <v>22</v>
      </c>
      <c r="E29" s="6" t="s">
        <v>52</v>
      </c>
      <c r="F29" s="17" t="s">
        <v>62</v>
      </c>
      <c r="G29" s="18" t="s">
        <v>63</v>
      </c>
      <c r="H29" s="62" t="s">
        <v>64</v>
      </c>
      <c r="I29" s="17" t="s">
        <v>48</v>
      </c>
      <c r="J29" s="72">
        <v>133.33000000000001</v>
      </c>
      <c r="K29" s="5"/>
      <c r="M29" s="65" t="str">
        <f t="shared" si="0"/>
        <v>PORTAL 20 DE JULIOARQ504Zócalo en concreto fundido en sitio 0.15 cm x 0.21 cm, o similar equivalente 133.33</v>
      </c>
      <c r="N29" s="65" t="e">
        <f>+VLOOKUP(M29,[1]Cantidades!$N$9:$O$405,2,FALSE)</f>
        <v>#N/A</v>
      </c>
      <c r="O29" s="71" t="e">
        <f t="shared" si="1"/>
        <v>#N/A</v>
      </c>
    </row>
    <row r="30" spans="1:16" ht="41.4" x14ac:dyDescent="0.3">
      <c r="A30" s="4" t="s">
        <v>36</v>
      </c>
      <c r="B30" s="4" t="s">
        <v>36</v>
      </c>
      <c r="C30" s="5"/>
      <c r="D30" s="5" t="s">
        <v>22</v>
      </c>
      <c r="E30" s="6" t="s">
        <v>52</v>
      </c>
      <c r="F30" s="17" t="s">
        <v>68</v>
      </c>
      <c r="G30" s="18">
        <v>5062</v>
      </c>
      <c r="H30" s="62" t="s">
        <v>69</v>
      </c>
      <c r="I30" s="17" t="s">
        <v>48</v>
      </c>
      <c r="J30" s="72">
        <v>13.87</v>
      </c>
      <c r="K30" s="5"/>
      <c r="M30" s="65" t="str">
        <f t="shared" si="0"/>
        <v>PORTAL 20 DE JULIO5062Zocalo media caña en granito de marmol prefabricado para interiores 10x10x100 cm (incluye suministro de la unidad,material de pega  e intalación ), o similar equivalente.13.87</v>
      </c>
      <c r="N30" s="65" t="e">
        <f>+VLOOKUP(M30,[1]Cantidades!$N$9:$O$405,2,FALSE)</f>
        <v>#N/A</v>
      </c>
      <c r="O30" s="71" t="e">
        <f t="shared" si="1"/>
        <v>#N/A</v>
      </c>
    </row>
    <row r="31" spans="1:16" ht="41.4" x14ac:dyDescent="0.3">
      <c r="A31" s="4" t="s">
        <v>36</v>
      </c>
      <c r="B31" s="4" t="s">
        <v>36</v>
      </c>
      <c r="C31" s="5"/>
      <c r="D31" s="5" t="s">
        <v>22</v>
      </c>
      <c r="E31" s="6" t="s">
        <v>52</v>
      </c>
      <c r="F31" s="17" t="s">
        <v>70</v>
      </c>
      <c r="G31" s="18" t="s">
        <v>71</v>
      </c>
      <c r="H31" s="62" t="s">
        <v>72</v>
      </c>
      <c r="I31" s="17" t="s">
        <v>48</v>
      </c>
      <c r="J31" s="72">
        <v>220.15</v>
      </c>
      <c r="K31" s="5"/>
      <c r="M31" s="65" t="str">
        <f t="shared" si="0"/>
        <v>PORTAL 20 DE JULIOARQ506Guarda escoba en granito Blanco Huila fondo blanco Grano 1 de formato 0.10 cm x 0.30 cm (incluye suministro e instalación), o similar equivalente.220.15</v>
      </c>
      <c r="N31" s="65" t="e">
        <f>+VLOOKUP(M31,[1]Cantidades!$N$9:$O$405,2,FALSE)</f>
        <v>#N/A</v>
      </c>
      <c r="O31" s="71" t="e">
        <f t="shared" si="1"/>
        <v>#N/A</v>
      </c>
    </row>
    <row r="32" spans="1:16" ht="31.2" x14ac:dyDescent="0.3">
      <c r="A32" s="4" t="s">
        <v>36</v>
      </c>
      <c r="B32" s="4" t="s">
        <v>36</v>
      </c>
      <c r="C32" s="5"/>
      <c r="D32" s="5" t="s">
        <v>22</v>
      </c>
      <c r="E32" s="6" t="s">
        <v>52</v>
      </c>
      <c r="F32" s="17" t="s">
        <v>73</v>
      </c>
      <c r="G32" s="18" t="s">
        <v>74</v>
      </c>
      <c r="H32" s="62" t="s">
        <v>75</v>
      </c>
      <c r="I32" s="17" t="s">
        <v>48</v>
      </c>
      <c r="J32" s="74">
        <v>8</v>
      </c>
      <c r="K32" s="5"/>
      <c r="M32" s="65" t="str">
        <f t="shared" si="0"/>
        <v>PORTAL 20 DE JULIOARQ507Junta metálica constructiva multipropósito serie 400, tipo Decodepot modelo J471, o similar equivalente.8</v>
      </c>
      <c r="N32" s="65" t="e">
        <f>+VLOOKUP(M32,[1]Cantidades!$N$9:$O$405,2,FALSE)</f>
        <v>#N/A</v>
      </c>
      <c r="O32" s="71" t="e">
        <f t="shared" si="1"/>
        <v>#N/A</v>
      </c>
    </row>
    <row r="33" spans="1:16" ht="55.2" x14ac:dyDescent="0.3">
      <c r="A33" s="4" t="s">
        <v>36</v>
      </c>
      <c r="B33" s="4" t="s">
        <v>36</v>
      </c>
      <c r="C33" s="5"/>
      <c r="D33" s="5" t="s">
        <v>22</v>
      </c>
      <c r="E33" s="6" t="s">
        <v>52</v>
      </c>
      <c r="F33" s="17" t="s">
        <v>79</v>
      </c>
      <c r="G33" s="18" t="s">
        <v>80</v>
      </c>
      <c r="H33" s="62" t="s">
        <v>102</v>
      </c>
      <c r="I33" s="17" t="s">
        <v>21</v>
      </c>
      <c r="J33" s="79">
        <v>112.12</v>
      </c>
      <c r="K33" s="5"/>
      <c r="M33" s="77" t="str">
        <f t="shared" ref="M33:M35" si="4">+CONCATENATE(A33,G33,MID(H33,1,150),J33)</f>
        <v>PORTAL 20 DE JULIOARQ509Piso en granito Blanco Huila fondo blanco Grano 1 esmerilado, vaciado y pulido en Sitio e=1.5cm Incluye juntas de dilatación, color blanco (incluye su112.12</v>
      </c>
      <c r="N33" s="65" t="e">
        <f>+VLOOKUP(M33,[1]Cantidades!$N$9:$O$405,2,FALSE)</f>
        <v>#N/A</v>
      </c>
      <c r="O33" s="71" t="e">
        <f t="shared" si="1"/>
        <v>#N/A</v>
      </c>
    </row>
    <row r="34" spans="1:16" ht="82.8" x14ac:dyDescent="0.3">
      <c r="A34" s="4" t="s">
        <v>36</v>
      </c>
      <c r="B34" s="4" t="s">
        <v>36</v>
      </c>
      <c r="C34" s="5"/>
      <c r="D34" s="5" t="s">
        <v>22</v>
      </c>
      <c r="E34" s="6" t="s">
        <v>52</v>
      </c>
      <c r="F34" s="17" t="s">
        <v>82</v>
      </c>
      <c r="G34" s="18" t="s">
        <v>83</v>
      </c>
      <c r="H34" s="62" t="s">
        <v>84</v>
      </c>
      <c r="I34" s="17" t="s">
        <v>48</v>
      </c>
      <c r="J34" s="79">
        <v>171</v>
      </c>
      <c r="K34" s="5"/>
      <c r="M34" s="77" t="str">
        <f t="shared" si="4"/>
        <v>PORTAL 20 DE JULIOARQ510Cinta Antideslizante de Alto Trafico  Adhesiva para escaleras ; de color negro con banda central reflectiva de color amarillo que ilumina al contacto 171</v>
      </c>
      <c r="N34" s="65" t="e">
        <f>+VLOOKUP(M34,[1]Cantidades!$N$9:$O$405,2,FALSE)</f>
        <v>#N/A</v>
      </c>
      <c r="O34" s="71" t="e">
        <f t="shared" si="1"/>
        <v>#N/A</v>
      </c>
      <c r="P34" s="71"/>
    </row>
    <row r="35" spans="1:16" ht="69" x14ac:dyDescent="0.3">
      <c r="A35" s="4" t="s">
        <v>36</v>
      </c>
      <c r="B35" s="4" t="s">
        <v>36</v>
      </c>
      <c r="C35" s="5"/>
      <c r="D35" s="5" t="s">
        <v>22</v>
      </c>
      <c r="E35" s="6" t="s">
        <v>52</v>
      </c>
      <c r="F35" s="17" t="s">
        <v>88</v>
      </c>
      <c r="G35" s="18" t="s">
        <v>89</v>
      </c>
      <c r="H35" s="62" t="s">
        <v>90</v>
      </c>
      <c r="I35" s="17" t="s">
        <v>21</v>
      </c>
      <c r="J35" s="72">
        <v>36</v>
      </c>
      <c r="K35" s="5"/>
      <c r="M35" s="77" t="str">
        <f t="shared" si="4"/>
        <v>PORTAL 20 DE JULIOARQ512Franjas Alerta  en resina prefabricada termoflexible, con endurecimiento y curado rápido vertidas insitu sobre encofrado con medidas estandar según no36</v>
      </c>
      <c r="N35" s="65">
        <f>+VLOOKUP(M35,[1]Cantidades!$N$9:$O$405,2,FALSE)</f>
        <v>36</v>
      </c>
      <c r="O35" s="71">
        <f t="shared" si="1"/>
        <v>0</v>
      </c>
    </row>
    <row r="36" spans="1:16" ht="31.2" x14ac:dyDescent="0.3">
      <c r="A36" s="4" t="s">
        <v>36</v>
      </c>
      <c r="B36" s="4" t="s">
        <v>36</v>
      </c>
      <c r="C36" s="5"/>
      <c r="D36" s="5" t="s">
        <v>22</v>
      </c>
      <c r="E36" s="6" t="s">
        <v>52</v>
      </c>
      <c r="F36" s="17" t="s">
        <v>91</v>
      </c>
      <c r="G36" s="18">
        <v>5433</v>
      </c>
      <c r="H36" s="62" t="s">
        <v>103</v>
      </c>
      <c r="I36" s="17" t="s">
        <v>48</v>
      </c>
      <c r="J36" s="72">
        <v>4.04</v>
      </c>
      <c r="K36" s="5"/>
      <c r="M36" s="65" t="str">
        <f t="shared" si="0"/>
        <v>PORTAL 20 DE JULIO5433 Banca en concreto de 3000 PSI 0.10 x 0.15 (suministro e instalación), o similar equivalente.4.04</v>
      </c>
      <c r="N36" s="65" t="e">
        <f>+VLOOKUP(M36,[1]Cantidades!$N$9:$O$405,2,FALSE)</f>
        <v>#N/A</v>
      </c>
      <c r="O36" s="71" t="e">
        <f t="shared" si="1"/>
        <v>#N/A</v>
      </c>
    </row>
    <row r="37" spans="1:16" ht="41.4" x14ac:dyDescent="0.3">
      <c r="A37" s="4" t="s">
        <v>36</v>
      </c>
      <c r="B37" s="4" t="s">
        <v>36</v>
      </c>
      <c r="C37" s="5"/>
      <c r="D37" s="5" t="s">
        <v>22</v>
      </c>
      <c r="E37" s="6" t="s">
        <v>52</v>
      </c>
      <c r="F37" s="17" t="s">
        <v>93</v>
      </c>
      <c r="G37" s="18" t="s">
        <v>94</v>
      </c>
      <c r="H37" s="62" t="s">
        <v>95</v>
      </c>
      <c r="I37" s="17" t="s">
        <v>48</v>
      </c>
      <c r="J37" s="79">
        <v>13.17</v>
      </c>
      <c r="K37" s="5"/>
      <c r="M37" s="77" t="str">
        <f t="shared" ref="M37:M39" si="5">+CONCATENATE(A37,G37,MID(H37,1,150),J37)</f>
        <v>PORTAL 20 DE JULIOARQ513Bocapuerta en granito blanco huila esmerilado, ancho 12cm  vaciado y pulido en sitio. Incluye suministro,  pega e instalción)13.17</v>
      </c>
      <c r="N37" s="65" t="e">
        <f>+VLOOKUP(M37,[1]Cantidades!$N$9:$O$405,2,FALSE)</f>
        <v>#N/A</v>
      </c>
      <c r="O37" s="71" t="e">
        <f t="shared" si="1"/>
        <v>#N/A</v>
      </c>
    </row>
    <row r="38" spans="1:16" ht="31.2" x14ac:dyDescent="0.3">
      <c r="A38" s="4" t="s">
        <v>36</v>
      </c>
      <c r="B38" s="4" t="s">
        <v>36</v>
      </c>
      <c r="C38" s="5"/>
      <c r="D38" s="5" t="s">
        <v>22</v>
      </c>
      <c r="E38" s="6" t="s">
        <v>52</v>
      </c>
      <c r="F38" s="17" t="s">
        <v>96</v>
      </c>
      <c r="G38" s="18" t="s">
        <v>97</v>
      </c>
      <c r="H38" s="62" t="s">
        <v>98</v>
      </c>
      <c r="I38" s="17" t="s">
        <v>48</v>
      </c>
      <c r="J38" s="79">
        <v>24</v>
      </c>
      <c r="K38" s="5"/>
      <c r="M38" s="77" t="str">
        <f t="shared" si="5"/>
        <v>PORTAL 20 DE JULIOARQ514Zócalo en concreto fundido en sitio 0.10 cm x 0.15 cm, o similar equivalente 24</v>
      </c>
      <c r="N38" s="65" t="e">
        <f>+VLOOKUP(M38,[1]Cantidades!$N$9:$O$405,2,FALSE)</f>
        <v>#N/A</v>
      </c>
      <c r="O38" s="71" t="e">
        <f t="shared" si="1"/>
        <v>#N/A</v>
      </c>
    </row>
    <row r="39" spans="1:16" ht="96.6" x14ac:dyDescent="0.3">
      <c r="A39" s="4" t="s">
        <v>36</v>
      </c>
      <c r="B39" s="4" t="s">
        <v>36</v>
      </c>
      <c r="C39" s="5"/>
      <c r="D39" s="5" t="s">
        <v>22</v>
      </c>
      <c r="E39" s="6" t="s">
        <v>104</v>
      </c>
      <c r="F39" s="17" t="s">
        <v>105</v>
      </c>
      <c r="G39" s="76" t="s">
        <v>960</v>
      </c>
      <c r="H39" s="62" t="s">
        <v>106</v>
      </c>
      <c r="I39" s="17" t="s">
        <v>21</v>
      </c>
      <c r="J39" s="79">
        <v>933.46</v>
      </c>
      <c r="K39" s="5"/>
      <c r="M39" s="77" t="str">
        <f t="shared" si="5"/>
        <v>PORTAL 20 DE JULIOARQ002Cubierta Metálica en Aluzinc tipo "sandwich con aislamiento termo-acústico en poliuretano de alta densidad autoextinguible" Cal 24 espesor 60mm, Color933.46</v>
      </c>
      <c r="N39" s="65" t="e">
        <f>+VLOOKUP(M39,[1]Cantidades!$N$9:$O$405,2,FALSE)</f>
        <v>#N/A</v>
      </c>
      <c r="O39" s="71" t="e">
        <f t="shared" si="1"/>
        <v>#N/A</v>
      </c>
    </row>
    <row r="40" spans="1:16" ht="62.4" x14ac:dyDescent="0.3">
      <c r="A40" s="4" t="s">
        <v>36</v>
      </c>
      <c r="B40" s="4" t="s">
        <v>36</v>
      </c>
      <c r="C40" s="5"/>
      <c r="D40" s="5" t="s">
        <v>22</v>
      </c>
      <c r="E40" s="6" t="s">
        <v>104</v>
      </c>
      <c r="F40" s="17" t="s">
        <v>107</v>
      </c>
      <c r="G40" s="18" t="s">
        <v>108</v>
      </c>
      <c r="H40" s="62" t="s">
        <v>109</v>
      </c>
      <c r="I40" s="17" t="s">
        <v>21</v>
      </c>
      <c r="J40" s="73">
        <v>209</v>
      </c>
      <c r="K40" s="5"/>
      <c r="M40" s="65" t="str">
        <f t="shared" si="0"/>
        <v>PORTAL 20 DE JULIOARQ601Sistema de acristalamiento y techos de policarbonato sunglaze, tipo sunglaze tm 4/600, grosor  4 mm, ancho 585 mm (sistema de 600 mm), altura 21 mm, (suministro e instalación), o similar equivalente.209</v>
      </c>
      <c r="N40" s="65" t="e">
        <f>+VLOOKUP(M40,[1]Cantidades!$N$9:$O$405,2,FALSE)</f>
        <v>#N/A</v>
      </c>
      <c r="O40" s="71" t="e">
        <f t="shared" si="1"/>
        <v>#N/A</v>
      </c>
    </row>
    <row r="41" spans="1:16" ht="82.8" x14ac:dyDescent="0.3">
      <c r="A41" s="4" t="s">
        <v>36</v>
      </c>
      <c r="B41" s="4" t="s">
        <v>36</v>
      </c>
      <c r="C41" s="5"/>
      <c r="D41" s="5" t="s">
        <v>22</v>
      </c>
      <c r="E41" s="6" t="s">
        <v>104</v>
      </c>
      <c r="F41" s="17">
        <v>6.4</v>
      </c>
      <c r="G41" s="76" t="s">
        <v>26</v>
      </c>
      <c r="H41" s="62" t="s">
        <v>131</v>
      </c>
      <c r="I41" s="17" t="s">
        <v>21</v>
      </c>
      <c r="J41" s="78">
        <v>586.16999999999996</v>
      </c>
      <c r="K41" s="5"/>
      <c r="M41" s="77" t="str">
        <f t="shared" ref="M41:M42" si="6">+CONCATENATE(A41,G41,MID(H41,1,150),J41)</f>
        <v>PORTAL 20 DE JULIOARQ102Suministro, transporte e instalación de cielos falsos en placa de tabla yeso ½” tipo dry wall, gyplac (D+PLUS),  masillado y pintado color blanco, o s586.17</v>
      </c>
      <c r="N41" s="65" t="e">
        <f>+VLOOKUP(M41,[1]Cantidades!$N$9:$O$405,2,FALSE)</f>
        <v>#N/A</v>
      </c>
      <c r="O41" s="71" t="e">
        <f t="shared" si="1"/>
        <v>#N/A</v>
      </c>
    </row>
    <row r="42" spans="1:16" ht="69" x14ac:dyDescent="0.3">
      <c r="A42" s="4" t="s">
        <v>36</v>
      </c>
      <c r="B42" s="4" t="s">
        <v>36</v>
      </c>
      <c r="C42" s="5"/>
      <c r="D42" s="5" t="s">
        <v>22</v>
      </c>
      <c r="E42" s="6" t="s">
        <v>104</v>
      </c>
      <c r="F42" s="17" t="s">
        <v>115</v>
      </c>
      <c r="G42" s="76" t="s">
        <v>959</v>
      </c>
      <c r="H42" s="62" t="s">
        <v>132</v>
      </c>
      <c r="I42" s="17" t="s">
        <v>21</v>
      </c>
      <c r="J42" s="73">
        <v>46.4</v>
      </c>
      <c r="K42" s="5"/>
      <c r="M42" s="77" t="str">
        <f t="shared" si="6"/>
        <v>PORTAL 20 DE JULIOARQ607Panel de fibrocemento Machimbrado  textura madera e=14mm. Sobre cara interior y exterior de la subestructura metálica de cubierta, fachas y parapetos,46.4</v>
      </c>
      <c r="N42" s="65" t="e">
        <f>+VLOOKUP(M42,[1]Cantidades!$N$9:$O$405,2,FALSE)</f>
        <v>#N/A</v>
      </c>
      <c r="O42" s="71" t="e">
        <f t="shared" si="1"/>
        <v>#N/A</v>
      </c>
    </row>
    <row r="43" spans="1:16" ht="62.4" x14ac:dyDescent="0.3">
      <c r="A43" s="4" t="s">
        <v>36</v>
      </c>
      <c r="B43" s="4" t="s">
        <v>36</v>
      </c>
      <c r="C43" s="5"/>
      <c r="D43" s="5" t="s">
        <v>22</v>
      </c>
      <c r="E43" s="6" t="s">
        <v>104</v>
      </c>
      <c r="F43" s="17" t="s">
        <v>120</v>
      </c>
      <c r="G43" s="18" t="s">
        <v>121</v>
      </c>
      <c r="H43" s="62" t="s">
        <v>122</v>
      </c>
      <c r="I43" s="17" t="s">
        <v>48</v>
      </c>
      <c r="J43" s="73">
        <v>60.6</v>
      </c>
      <c r="K43" s="5"/>
      <c r="M43" s="65" t="str">
        <f t="shared" si="0"/>
        <v>PORTAL 20 DE JULIOARQ604Canaleta en lámina galvanizada Calibre 18, ancho 30cm, grafada,  soldada  y pintada con aticorrosivo y color final Ral 7047. Incluye suministro e instalación60.6</v>
      </c>
      <c r="N43" s="65" t="e">
        <f>+VLOOKUP(M43,[1]Cantidades!$N$9:$O$405,2,FALSE)</f>
        <v>#N/A</v>
      </c>
      <c r="O43" s="71" t="e">
        <f t="shared" si="1"/>
        <v>#N/A</v>
      </c>
    </row>
    <row r="44" spans="1:16" ht="69" x14ac:dyDescent="0.3">
      <c r="A44" s="4" t="s">
        <v>36</v>
      </c>
      <c r="B44" s="4" t="s">
        <v>36</v>
      </c>
      <c r="C44" s="5"/>
      <c r="D44" s="5" t="s">
        <v>22</v>
      </c>
      <c r="E44" s="6" t="s">
        <v>104</v>
      </c>
      <c r="F44" s="17" t="s">
        <v>123</v>
      </c>
      <c r="G44" s="18">
        <v>5066</v>
      </c>
      <c r="H44" s="62" t="s">
        <v>124</v>
      </c>
      <c r="I44" s="17" t="s">
        <v>48</v>
      </c>
      <c r="J44" s="73">
        <v>41.42</v>
      </c>
      <c r="K44" s="5"/>
      <c r="M44" s="77" t="str">
        <f>+CONCATENATE(A44,G44,MID(H44,1,150),J44)</f>
        <v>PORTAL 20 DE JULIO5066Flanche lateral, remate de cubierta en lamina galvanizada calibre 18, grafada, soldada y pintada con aticorrosivo y color final Ral 7047. Desarrollo 041.42</v>
      </c>
      <c r="N44" s="65" t="e">
        <f>+VLOOKUP(M44,[1]Cantidades!$N$9:$O$405,2,FALSE)</f>
        <v>#N/A</v>
      </c>
      <c r="O44" s="71" t="e">
        <f t="shared" si="1"/>
        <v>#N/A</v>
      </c>
    </row>
    <row r="45" spans="1:16" ht="62.4" x14ac:dyDescent="0.3">
      <c r="A45" s="4" t="s">
        <v>36</v>
      </c>
      <c r="B45" s="4" t="s">
        <v>36</v>
      </c>
      <c r="C45" s="5"/>
      <c r="D45" s="5" t="s">
        <v>22</v>
      </c>
      <c r="E45" s="6" t="s">
        <v>104</v>
      </c>
      <c r="F45" s="17" t="s">
        <v>127</v>
      </c>
      <c r="G45" s="18" t="s">
        <v>128</v>
      </c>
      <c r="H45" s="62" t="s">
        <v>129</v>
      </c>
      <c r="I45" s="17" t="s">
        <v>130</v>
      </c>
      <c r="J45" s="78">
        <v>1</v>
      </c>
      <c r="K45" s="5"/>
      <c r="M45" s="77" t="str">
        <f t="shared" ref="M45:M51" si="7">+CONCATENATE(A45,G45,MID(H45,1,150),J45)</f>
        <v>PORTAL 20 DE JULIOARQ605Cubierta Corredera , o,  de acceso al techo con tragaluz corredizo, o similar equivalente.1</v>
      </c>
      <c r="N45" s="65" t="e">
        <f>+VLOOKUP(M45,[1]Cantidades!$N$9:$O$405,2,FALSE)</f>
        <v>#N/A</v>
      </c>
      <c r="O45" s="71" t="e">
        <f t="shared" si="1"/>
        <v>#N/A</v>
      </c>
    </row>
    <row r="46" spans="1:16" ht="82.8" x14ac:dyDescent="0.3">
      <c r="A46" s="4" t="s">
        <v>36</v>
      </c>
      <c r="B46" s="4" t="s">
        <v>36</v>
      </c>
      <c r="C46" s="5"/>
      <c r="D46" s="5" t="s">
        <v>22</v>
      </c>
      <c r="E46" s="6" t="s">
        <v>133</v>
      </c>
      <c r="F46" s="17" t="s">
        <v>134</v>
      </c>
      <c r="G46" s="18" t="s">
        <v>135</v>
      </c>
      <c r="H46" s="62" t="s">
        <v>136</v>
      </c>
      <c r="I46" s="17" t="s">
        <v>21</v>
      </c>
      <c r="J46" s="73">
        <v>2470</v>
      </c>
      <c r="K46" s="5"/>
      <c r="M46" s="77" t="str">
        <f t="shared" si="7"/>
        <v>PORTAL 20 DE JULIOARQ701Fachada Stick Serie 45 Alumina,   Aluminio a la vista, anodizado color natural y vidrio laminado templado de 4mm+4mm+75micras de PVB -Transparencia y 2470</v>
      </c>
      <c r="N46" s="65">
        <f>+VLOOKUP(M46,[1]Cantidades!$N$9:$O$405,2,FALSE)</f>
        <v>2470</v>
      </c>
      <c r="O46" s="71">
        <f t="shared" si="1"/>
        <v>0</v>
      </c>
    </row>
    <row r="47" spans="1:16" ht="82.8" x14ac:dyDescent="0.3">
      <c r="A47" s="4" t="s">
        <v>36</v>
      </c>
      <c r="B47" s="4" t="s">
        <v>36</v>
      </c>
      <c r="C47" s="5"/>
      <c r="D47" s="5" t="s">
        <v>22</v>
      </c>
      <c r="E47" s="6" t="s">
        <v>133</v>
      </c>
      <c r="F47" s="17" t="s">
        <v>137</v>
      </c>
      <c r="G47" s="18" t="s">
        <v>138</v>
      </c>
      <c r="H47" s="62" t="s">
        <v>154</v>
      </c>
      <c r="I47" s="17" t="s">
        <v>21</v>
      </c>
      <c r="J47" s="73">
        <v>49</v>
      </c>
      <c r="K47" s="5"/>
      <c r="M47" s="77" t="str">
        <f t="shared" si="7"/>
        <v>PORTAL 20 DE JULIOARQ702Modulo de persiana en celosia de acero galvanizado Cal 18 y estructura metálica de soporte, de color Ral 7035 aluminio adonizado segun muestra , con  49</v>
      </c>
      <c r="N47" s="65">
        <f>+VLOOKUP(M47,[1]Cantidades!$N$9:$O$405,2,FALSE)</f>
        <v>49</v>
      </c>
      <c r="O47" s="71">
        <f t="shared" si="1"/>
        <v>0</v>
      </c>
    </row>
    <row r="48" spans="1:16" ht="69" x14ac:dyDescent="0.3">
      <c r="A48" s="4" t="s">
        <v>36</v>
      </c>
      <c r="B48" s="4" t="s">
        <v>36</v>
      </c>
      <c r="C48" s="5"/>
      <c r="D48" s="5" t="s">
        <v>22</v>
      </c>
      <c r="E48" s="6" t="s">
        <v>133</v>
      </c>
      <c r="F48" s="17" t="s">
        <v>140</v>
      </c>
      <c r="G48" s="18" t="s">
        <v>141</v>
      </c>
      <c r="H48" s="62" t="s">
        <v>155</v>
      </c>
      <c r="I48" s="17" t="s">
        <v>21</v>
      </c>
      <c r="J48" s="78">
        <v>287.17</v>
      </c>
      <c r="K48" s="5"/>
      <c r="M48" s="77" t="str">
        <f t="shared" si="7"/>
        <v>PORTAL 20 DE JULIOARQ703Sistema de Jardín Vertical Fachada Verde tipo Gro-wall 4.5, con perforaciones para sistema de riego, material en polipropileno reciclado, color negro,287.17</v>
      </c>
      <c r="N48" s="65" t="e">
        <f>+VLOOKUP(M48,[1]Cantidades!$N$9:$O$405,2,FALSE)</f>
        <v>#N/A</v>
      </c>
      <c r="O48" s="71" t="e">
        <f t="shared" si="1"/>
        <v>#N/A</v>
      </c>
    </row>
    <row r="49" spans="1:15" ht="55.2" x14ac:dyDescent="0.3">
      <c r="A49" s="4" t="s">
        <v>36</v>
      </c>
      <c r="B49" s="4" t="s">
        <v>36</v>
      </c>
      <c r="C49" s="5"/>
      <c r="D49" s="5" t="s">
        <v>22</v>
      </c>
      <c r="E49" s="6" t="s">
        <v>133</v>
      </c>
      <c r="F49" s="17" t="s">
        <v>149</v>
      </c>
      <c r="G49" s="18" t="s">
        <v>150</v>
      </c>
      <c r="H49" s="62" t="s">
        <v>156</v>
      </c>
      <c r="I49" s="17" t="s">
        <v>21</v>
      </c>
      <c r="J49" s="73">
        <v>265</v>
      </c>
      <c r="K49" s="5"/>
      <c r="M49" s="77" t="str">
        <f t="shared" si="7"/>
        <v>PORTAL 20 DE JULIOARQ706Cortasol en panel metalico en Aluzinc tipo QUADROBRISE 25/75, , acabado liso, color roble, y fijación entre ejes 20cm ,  o similar equivalente. Incluy265</v>
      </c>
      <c r="N49" s="65">
        <f>+VLOOKUP(M49,[1]Cantidades!$N$9:$O$405,2,FALSE)</f>
        <v>265</v>
      </c>
      <c r="O49" s="71">
        <f t="shared" si="1"/>
        <v>0</v>
      </c>
    </row>
    <row r="50" spans="1:15" ht="69" x14ac:dyDescent="0.3">
      <c r="A50" s="4" t="s">
        <v>36</v>
      </c>
      <c r="B50" s="4" t="s">
        <v>36</v>
      </c>
      <c r="C50" s="5"/>
      <c r="D50" s="5" t="s">
        <v>22</v>
      </c>
      <c r="E50" s="6" t="s">
        <v>133</v>
      </c>
      <c r="F50" s="17">
        <v>7.7</v>
      </c>
      <c r="G50" s="18" t="s">
        <v>152</v>
      </c>
      <c r="H50" s="62" t="s">
        <v>153</v>
      </c>
      <c r="I50" s="17"/>
      <c r="J50" s="78">
        <v>136</v>
      </c>
      <c r="K50" s="5"/>
      <c r="M50" s="77" t="str">
        <f t="shared" si="7"/>
        <v>PORTAL 20 DE JULIOARQ707Soporte Araña 4 Puntos Articulado con Conector a Viga y/o Columna  Tipo Pesado en Acero Inoxidable 304,  acabado liso y color satinado  Ref OGS11-907C136</v>
      </c>
      <c r="N50" s="65" t="e">
        <f>+VLOOKUP(M50,[1]Cantidades!$N$9:$O$405,2,FALSE)</f>
        <v>#N/A</v>
      </c>
      <c r="O50" s="71" t="e">
        <f t="shared" si="1"/>
        <v>#N/A</v>
      </c>
    </row>
    <row r="51" spans="1:15" ht="82.8" x14ac:dyDescent="0.3">
      <c r="A51" s="4" t="s">
        <v>36</v>
      </c>
      <c r="B51" s="4" t="s">
        <v>36</v>
      </c>
      <c r="C51" s="5"/>
      <c r="D51" s="5" t="s">
        <v>22</v>
      </c>
      <c r="E51" s="6" t="s">
        <v>157</v>
      </c>
      <c r="F51" s="17" t="s">
        <v>158</v>
      </c>
      <c r="G51" s="18" t="s">
        <v>159</v>
      </c>
      <c r="H51" s="62" t="s">
        <v>160</v>
      </c>
      <c r="I51" s="17" t="s">
        <v>21</v>
      </c>
      <c r="J51" s="73">
        <v>338</v>
      </c>
      <c r="K51" s="5"/>
      <c r="M51" s="77" t="str">
        <f t="shared" si="7"/>
        <v>PORTAL 20 DE JULIOARQ801Ventanas Fijas, Ventanas Proyectantes, Puertas Batientes,    con perfileria interior en aluminio tipo Linea Superior Serie 35  anodizado, color natura338</v>
      </c>
      <c r="N51" s="65">
        <f>+VLOOKUP(M51,[1]Cantidades!$N$9:$O$405,2,FALSE)</f>
        <v>338</v>
      </c>
      <c r="O51" s="71">
        <f t="shared" si="1"/>
        <v>0</v>
      </c>
    </row>
    <row r="52" spans="1:15" ht="55.2" x14ac:dyDescent="0.3">
      <c r="A52" s="4" t="s">
        <v>36</v>
      </c>
      <c r="B52" s="4" t="s">
        <v>36</v>
      </c>
      <c r="C52" s="5"/>
      <c r="D52" s="5" t="s">
        <v>22</v>
      </c>
      <c r="E52" s="6" t="s">
        <v>163</v>
      </c>
      <c r="F52" s="17"/>
      <c r="G52" s="18" t="s">
        <v>908</v>
      </c>
      <c r="H52" s="62" t="s">
        <v>863</v>
      </c>
      <c r="I52" s="17" t="s">
        <v>130</v>
      </c>
      <c r="J52" s="73">
        <v>1</v>
      </c>
      <c r="K52" s="6" t="s">
        <v>877</v>
      </c>
      <c r="M52" s="65" t="str">
        <f t="shared" si="0"/>
        <v>PORTAL 20 DE JULIOARQ901-1P1-A (0.60 X 2.50 mts) Puerta en lámina CR Cal. 18, pintura electrostática color aluminio anodizado o gris RAL 7035., Marco CR Cal 18, Pintura electrostática color aluminio anodizado o gris RAL 70351</v>
      </c>
      <c r="N52" s="65" t="e">
        <f>+VLOOKUP(M52,[1]Cantidades!$N$9:$O$405,2,FALSE)</f>
        <v>#N/A</v>
      </c>
      <c r="O52" s="71" t="e">
        <f t="shared" si="1"/>
        <v>#N/A</v>
      </c>
    </row>
    <row r="53" spans="1:15" ht="55.2" x14ac:dyDescent="0.3">
      <c r="A53" s="4" t="s">
        <v>36</v>
      </c>
      <c r="B53" s="4" t="s">
        <v>36</v>
      </c>
      <c r="C53" s="5"/>
      <c r="D53" s="5" t="s">
        <v>22</v>
      </c>
      <c r="E53" s="6" t="s">
        <v>163</v>
      </c>
      <c r="F53" s="17"/>
      <c r="G53" s="18" t="s">
        <v>909</v>
      </c>
      <c r="H53" s="62" t="s">
        <v>864</v>
      </c>
      <c r="I53" s="17" t="s">
        <v>130</v>
      </c>
      <c r="J53" s="73">
        <v>4</v>
      </c>
      <c r="K53" s="6" t="s">
        <v>877</v>
      </c>
      <c r="M53" s="65" t="str">
        <f t="shared" si="0"/>
        <v>PORTAL 20 DE JULIOARQ901-2P1-B (0.80 x 2.50 mts.) Puerta en lámina CR Cal. 18, pintura electrostática color aluminio anodizado o gris RAL 7035., Marco CR Cal 18, Pintura electrostática color aluminio anodizado o gris RAL 70354</v>
      </c>
      <c r="N53" s="65" t="e">
        <f>+VLOOKUP(M53,[1]Cantidades!$N$9:$O$405,2,FALSE)</f>
        <v>#N/A</v>
      </c>
      <c r="O53" s="71" t="e">
        <f t="shared" si="1"/>
        <v>#N/A</v>
      </c>
    </row>
    <row r="54" spans="1:15" ht="55.2" x14ac:dyDescent="0.3">
      <c r="A54" s="4" t="s">
        <v>36</v>
      </c>
      <c r="B54" s="4" t="s">
        <v>36</v>
      </c>
      <c r="C54" s="5"/>
      <c r="D54" s="5" t="s">
        <v>22</v>
      </c>
      <c r="E54" s="6" t="s">
        <v>163</v>
      </c>
      <c r="F54" s="17"/>
      <c r="G54" s="18" t="s">
        <v>910</v>
      </c>
      <c r="H54" s="62" t="s">
        <v>865</v>
      </c>
      <c r="I54" s="17" t="s">
        <v>130</v>
      </c>
      <c r="J54" s="73">
        <v>7</v>
      </c>
      <c r="K54" s="6" t="s">
        <v>877</v>
      </c>
      <c r="M54" s="65" t="str">
        <f t="shared" si="0"/>
        <v>PORTAL 20 DE JULIOARQ901-3P1-C (0.90 x 2.50 mts.) Puerta en lámina CR Cal. 18, pintura electrostática color aluminio anodizado o gris RAL 7035., Marco CR Cal 18, Pintura electrostática color aluminio anodizado o gris RAL 70357</v>
      </c>
      <c r="N54" s="65" t="e">
        <f>+VLOOKUP(M54,[1]Cantidades!$N$9:$O$405,2,FALSE)</f>
        <v>#N/A</v>
      </c>
      <c r="O54" s="71" t="e">
        <f t="shared" si="1"/>
        <v>#N/A</v>
      </c>
    </row>
    <row r="55" spans="1:15" ht="55.2" x14ac:dyDescent="0.3">
      <c r="A55" s="4" t="s">
        <v>36</v>
      </c>
      <c r="B55" s="4" t="s">
        <v>36</v>
      </c>
      <c r="C55" s="5"/>
      <c r="D55" s="5" t="s">
        <v>22</v>
      </c>
      <c r="E55" s="6" t="s">
        <v>163</v>
      </c>
      <c r="F55" s="17"/>
      <c r="G55" s="18" t="s">
        <v>911</v>
      </c>
      <c r="H55" s="62" t="s">
        <v>866</v>
      </c>
      <c r="I55" s="17" t="s">
        <v>130</v>
      </c>
      <c r="J55" s="73">
        <v>4</v>
      </c>
      <c r="K55" s="6" t="s">
        <v>877</v>
      </c>
      <c r="M55" s="65" t="str">
        <f t="shared" si="0"/>
        <v>PORTAL 20 DE JULIOARQ901-4P1-D (1.00 x 2.50 mts.) Puerta en lámina CR Cal. 18, pintura electrostática color aluminio anodizado o gris RAL 7035., Marco CR Cal 18, Pintura electrostática color aluminio anodizado o gris RAL 70354</v>
      </c>
      <c r="N55" s="65" t="e">
        <f>+VLOOKUP(M55,[1]Cantidades!$N$9:$O$405,2,FALSE)</f>
        <v>#N/A</v>
      </c>
      <c r="O55" s="71" t="e">
        <f t="shared" si="1"/>
        <v>#N/A</v>
      </c>
    </row>
    <row r="56" spans="1:15" ht="55.2" x14ac:dyDescent="0.3">
      <c r="A56" s="4" t="s">
        <v>36</v>
      </c>
      <c r="B56" s="4" t="s">
        <v>36</v>
      </c>
      <c r="C56" s="5"/>
      <c r="D56" s="5" t="s">
        <v>22</v>
      </c>
      <c r="E56" s="6" t="s">
        <v>163</v>
      </c>
      <c r="F56" s="17"/>
      <c r="G56" s="18" t="s">
        <v>912</v>
      </c>
      <c r="H56" s="62" t="s">
        <v>867</v>
      </c>
      <c r="I56" s="17" t="s">
        <v>130</v>
      </c>
      <c r="J56" s="73">
        <v>3</v>
      </c>
      <c r="K56" s="6" t="s">
        <v>877</v>
      </c>
      <c r="M56" s="65" t="str">
        <f t="shared" si="0"/>
        <v>PORTAL 20 DE JULIOARQ901-5P2-A (0.80 x 2.50 mts.) Puerta en lámina CR Cal. 18, pintura electrostática color aluminio anodizado o gris RAL 7035., Marco CR Cal 18, Pintura electrostática color aluminio anodizado o gris RAL 70353</v>
      </c>
      <c r="N56" s="65" t="e">
        <f>+VLOOKUP(M56,[1]Cantidades!$N$9:$O$405,2,FALSE)</f>
        <v>#N/A</v>
      </c>
      <c r="O56" s="71" t="e">
        <f t="shared" si="1"/>
        <v>#N/A</v>
      </c>
    </row>
    <row r="57" spans="1:15" ht="55.2" x14ac:dyDescent="0.3">
      <c r="A57" s="4" t="s">
        <v>36</v>
      </c>
      <c r="B57" s="4" t="s">
        <v>36</v>
      </c>
      <c r="C57" s="5"/>
      <c r="D57" s="5" t="s">
        <v>22</v>
      </c>
      <c r="E57" s="6" t="s">
        <v>163</v>
      </c>
      <c r="F57" s="17"/>
      <c r="G57" s="18" t="s">
        <v>913</v>
      </c>
      <c r="H57" s="62" t="s">
        <v>868</v>
      </c>
      <c r="I57" s="17" t="s">
        <v>130</v>
      </c>
      <c r="J57" s="73">
        <v>3</v>
      </c>
      <c r="K57" s="6" t="s">
        <v>877</v>
      </c>
      <c r="M57" s="65" t="str">
        <f t="shared" si="0"/>
        <v>PORTAL 20 DE JULIOARQ901-6P2-B (0.90 x 2.50 mts.) Puerta en lámina CR Cal. 18, pintura electrostática color aluminio anodizado o gris RAL 7035., Marco CR Cal 18, Pintura electrostática color aluminio anodizado o gris RAL 70353</v>
      </c>
      <c r="N57" s="65" t="e">
        <f>+VLOOKUP(M57,[1]Cantidades!$N$9:$O$405,2,FALSE)</f>
        <v>#N/A</v>
      </c>
      <c r="O57" s="71" t="e">
        <f t="shared" si="1"/>
        <v>#N/A</v>
      </c>
    </row>
    <row r="58" spans="1:15" ht="69" x14ac:dyDescent="0.3">
      <c r="A58" s="4" t="s">
        <v>36</v>
      </c>
      <c r="B58" s="4" t="s">
        <v>36</v>
      </c>
      <c r="C58" s="5"/>
      <c r="D58" s="5" t="s">
        <v>22</v>
      </c>
      <c r="E58" s="6" t="s">
        <v>163</v>
      </c>
      <c r="F58" s="17"/>
      <c r="G58" s="18" t="s">
        <v>916</v>
      </c>
      <c r="H58" s="62" t="s">
        <v>869</v>
      </c>
      <c r="I58" s="17" t="s">
        <v>130</v>
      </c>
      <c r="J58" s="73">
        <v>5</v>
      </c>
      <c r="K58" s="6" t="s">
        <v>877</v>
      </c>
      <c r="M58" s="77" t="str">
        <f>+CONCATENATE(A58,G58,MID(H58,1,150),J58)</f>
        <v>PORTAL 20 DE JULIOARQ901-9P4-A (1.50 x 2.50 mts.) Puerta en lámina CR Cal. 18, pintura electrostática color aluminio anodizado o gris RAL 7035., Marco CR Cal 18, Pintura electr5</v>
      </c>
      <c r="N58" s="65">
        <f>+VLOOKUP(M58,[1]Cantidades!$N$9:$O$405,2,FALSE)</f>
        <v>5</v>
      </c>
      <c r="O58" s="71">
        <f t="shared" si="1"/>
        <v>0</v>
      </c>
    </row>
    <row r="59" spans="1:15" ht="41.4" x14ac:dyDescent="0.3">
      <c r="A59" s="4" t="s">
        <v>36</v>
      </c>
      <c r="B59" s="4" t="s">
        <v>36</v>
      </c>
      <c r="C59" s="5"/>
      <c r="D59" s="5" t="s">
        <v>22</v>
      </c>
      <c r="E59" s="6" t="s">
        <v>163</v>
      </c>
      <c r="F59" s="17"/>
      <c r="G59" s="18" t="s">
        <v>917</v>
      </c>
      <c r="H59" s="62" t="s">
        <v>870</v>
      </c>
      <c r="I59" s="17" t="s">
        <v>130</v>
      </c>
      <c r="J59" s="73">
        <v>1</v>
      </c>
      <c r="K59" s="6" t="s">
        <v>876</v>
      </c>
      <c r="M59" s="65" t="str">
        <f t="shared" si="0"/>
        <v>PORTAL 20 DE JULIOARQ901-10P4-B (2.00 x 2.50 mts.) Puerta en lámina CR Cal. 18, color aluminio anodizado o gris RAL 7035., Marco CR Cal 18, color aluminio anodizado o gris RAL 7035.1</v>
      </c>
      <c r="N59" s="65" t="e">
        <f>+VLOOKUP(M59,[1]Cantidades!$N$9:$O$405,2,FALSE)</f>
        <v>#N/A</v>
      </c>
      <c r="O59" s="71" t="e">
        <f t="shared" si="1"/>
        <v>#N/A</v>
      </c>
    </row>
    <row r="60" spans="1:15" ht="69" x14ac:dyDescent="0.3">
      <c r="A60" s="4" t="s">
        <v>36</v>
      </c>
      <c r="B60" s="4" t="s">
        <v>36</v>
      </c>
      <c r="C60" s="5"/>
      <c r="D60" s="5" t="s">
        <v>22</v>
      </c>
      <c r="E60" s="6" t="s">
        <v>163</v>
      </c>
      <c r="F60" s="17"/>
      <c r="G60" s="18" t="s">
        <v>918</v>
      </c>
      <c r="H60" s="62" t="s">
        <v>871</v>
      </c>
      <c r="I60" s="17" t="s">
        <v>130</v>
      </c>
      <c r="J60" s="73">
        <v>1</v>
      </c>
      <c r="K60" s="6" t="s">
        <v>876</v>
      </c>
      <c r="M60" s="77" t="str">
        <f>+CONCATENATE(A60,G60,MID(H60,1,150),J60)</f>
        <v>PORTAL 20 DE JULIOARQ901-11P4-C (2.40 x 2.50 mts.) Puerta antipánico en lámina CR Cal. 18, pintura electrostática color aluminio anodizado o gris RAL 7035., Marco CR Cal 18, Pin1</v>
      </c>
      <c r="N60" s="65">
        <f>+VLOOKUP(M60,[1]Cantidades!$N$9:$O$405,2,FALSE)</f>
        <v>1</v>
      </c>
      <c r="O60" s="71">
        <f t="shared" ref="O60:O108" si="8">+N60-J60</f>
        <v>0</v>
      </c>
    </row>
    <row r="61" spans="1:15" ht="55.2" x14ac:dyDescent="0.3">
      <c r="A61" s="4" t="s">
        <v>36</v>
      </c>
      <c r="B61" s="4" t="s">
        <v>36</v>
      </c>
      <c r="C61" s="5"/>
      <c r="D61" s="5" t="s">
        <v>22</v>
      </c>
      <c r="E61" s="6" t="s">
        <v>163</v>
      </c>
      <c r="F61" s="17"/>
      <c r="G61" s="18" t="s">
        <v>919</v>
      </c>
      <c r="H61" s="62" t="s">
        <v>872</v>
      </c>
      <c r="I61" s="17" t="s">
        <v>130</v>
      </c>
      <c r="J61" s="73">
        <v>1</v>
      </c>
      <c r="K61" s="6" t="s">
        <v>876</v>
      </c>
      <c r="M61" s="65" t="str">
        <f t="shared" ref="M61:M103" si="9">+CONCATENATE(A61,G61,H61,J61)</f>
        <v>PORTAL 20 DE JULIOARQ901-12P5 (0.90 x 2.20 mts.) Puerta en vidrio. Perfil en aluminio ALN-A-218 + Pisa vidrio ALN-A-222+empaque de caucho + pivote. Vidrio templano laminado de 4 mm + 4 mm + pelicula de seguridad de 75 micras transparente.1</v>
      </c>
      <c r="N61" s="65" t="e">
        <f>+VLOOKUP(M61,[1]Cantidades!$N$9:$O$405,2,FALSE)</f>
        <v>#N/A</v>
      </c>
      <c r="O61" s="71" t="e">
        <f t="shared" si="8"/>
        <v>#N/A</v>
      </c>
    </row>
    <row r="62" spans="1:15" ht="55.2" x14ac:dyDescent="0.3">
      <c r="A62" s="4" t="s">
        <v>36</v>
      </c>
      <c r="B62" s="4" t="s">
        <v>36</v>
      </c>
      <c r="C62" s="5"/>
      <c r="D62" s="5" t="s">
        <v>22</v>
      </c>
      <c r="E62" s="6" t="s">
        <v>163</v>
      </c>
      <c r="F62" s="17"/>
      <c r="G62" s="18" t="s">
        <v>921</v>
      </c>
      <c r="H62" s="62" t="s">
        <v>873</v>
      </c>
      <c r="I62" s="17" t="s">
        <v>130</v>
      </c>
      <c r="J62" s="73">
        <v>7</v>
      </c>
      <c r="K62" s="6" t="s">
        <v>876</v>
      </c>
      <c r="M62" s="65" t="str">
        <f t="shared" si="9"/>
        <v>PORTAL 20 DE JULIOARQ901-14P6 (1.50 x 2.20 mts.) Puerta en vidrio. Perfil en aluminio ALN-A-218 + Pisa vidrio ALN-A-222+empaque de caucho + pivote. Vidrio templano laminado de 4 mm + 4 mm + pelicula de seguridad de 75 micras transparente.7</v>
      </c>
      <c r="N62" s="65" t="e">
        <f>+VLOOKUP(M62,[1]Cantidades!$N$9:$O$405,2,FALSE)</f>
        <v>#N/A</v>
      </c>
      <c r="O62" s="71" t="e">
        <f t="shared" si="8"/>
        <v>#N/A</v>
      </c>
    </row>
    <row r="63" spans="1:15" ht="69" x14ac:dyDescent="0.3">
      <c r="A63" s="4" t="s">
        <v>36</v>
      </c>
      <c r="B63" s="4" t="s">
        <v>36</v>
      </c>
      <c r="C63" s="5"/>
      <c r="D63" s="5" t="s">
        <v>22</v>
      </c>
      <c r="E63" s="6" t="s">
        <v>163</v>
      </c>
      <c r="F63" s="17"/>
      <c r="G63" s="18" t="s">
        <v>922</v>
      </c>
      <c r="H63" s="62" t="s">
        <v>874</v>
      </c>
      <c r="I63" s="17" t="s">
        <v>130</v>
      </c>
      <c r="J63" s="73">
        <v>1</v>
      </c>
      <c r="K63" s="6" t="s">
        <v>876</v>
      </c>
      <c r="M63" s="77" t="str">
        <f t="shared" ref="M63:M64" si="10">+CONCATENATE(A63,G63,MID(H63,1,150),J63)</f>
        <v>PORTAL 20 DE JULIOARQ901-15P6 (2.00 x 2.50 mts.) Puerta antipánico, mas barra antipánico tipo push con manija para puertas cortafuego. Perfil en aluminio ALN-A-218 + Pisa vidrio1</v>
      </c>
      <c r="N63" s="65">
        <f>+VLOOKUP(M63,[1]Cantidades!$N$9:$O$405,2,FALSE)</f>
        <v>1</v>
      </c>
      <c r="O63" s="71">
        <f t="shared" si="8"/>
        <v>0</v>
      </c>
    </row>
    <row r="64" spans="1:15" ht="69" x14ac:dyDescent="0.3">
      <c r="A64" s="4" t="s">
        <v>36</v>
      </c>
      <c r="B64" s="4" t="s">
        <v>36</v>
      </c>
      <c r="C64" s="5"/>
      <c r="D64" s="5" t="s">
        <v>22</v>
      </c>
      <c r="E64" s="6" t="s">
        <v>163</v>
      </c>
      <c r="F64" s="17"/>
      <c r="G64" s="18" t="s">
        <v>923</v>
      </c>
      <c r="H64" s="62" t="s">
        <v>875</v>
      </c>
      <c r="I64" s="17" t="s">
        <v>130</v>
      </c>
      <c r="J64" s="73">
        <v>1</v>
      </c>
      <c r="K64" s="6" t="s">
        <v>876</v>
      </c>
      <c r="M64" s="77" t="str">
        <f t="shared" si="10"/>
        <v>PORTAL 20 DE JULIOARQ901-16P6 (3.00 x 2.50 mts.) Puerta antipánico, mas barra antipánico tipo push con manija para puertas cortafuego. Perfil en aluminio ALN-A-218 + Pisa vidrio1</v>
      </c>
      <c r="N64" s="65">
        <f>+VLOOKUP(M64,[1]Cantidades!$N$9:$O$405,2,FALSE)</f>
        <v>1</v>
      </c>
      <c r="O64" s="71">
        <f t="shared" si="8"/>
        <v>0</v>
      </c>
    </row>
    <row r="65" spans="1:15" ht="31.2" x14ac:dyDescent="0.3">
      <c r="A65" s="4" t="s">
        <v>36</v>
      </c>
      <c r="B65" s="4" t="s">
        <v>36</v>
      </c>
      <c r="C65" s="5"/>
      <c r="D65" s="5" t="s">
        <v>22</v>
      </c>
      <c r="E65" s="6" t="s">
        <v>163</v>
      </c>
      <c r="F65" s="17"/>
      <c r="G65" s="18" t="s">
        <v>924</v>
      </c>
      <c r="H65" s="62" t="s">
        <v>878</v>
      </c>
      <c r="I65" s="17" t="s">
        <v>130</v>
      </c>
      <c r="J65" s="73">
        <v>12</v>
      </c>
      <c r="K65" s="6" t="s">
        <v>883</v>
      </c>
      <c r="M65" s="65" t="str">
        <f t="shared" si="9"/>
        <v>PORTAL 20 DE JULIOARQ901-17P7-A (0.60 x 1.90 mts.) Puerta de acero inoxidable mas herrajes en acero inoxidable12</v>
      </c>
      <c r="N65" s="65">
        <f>+VLOOKUP(M65,[1]Cantidades!$N$9:$O$405,2,FALSE)</f>
        <v>12</v>
      </c>
      <c r="O65" s="71">
        <f t="shared" si="8"/>
        <v>0</v>
      </c>
    </row>
    <row r="66" spans="1:15" ht="31.2" x14ac:dyDescent="0.3">
      <c r="A66" s="4" t="s">
        <v>36</v>
      </c>
      <c r="B66" s="4" t="s">
        <v>36</v>
      </c>
      <c r="C66" s="5"/>
      <c r="D66" s="5" t="s">
        <v>22</v>
      </c>
      <c r="E66" s="6" t="s">
        <v>163</v>
      </c>
      <c r="F66" s="17"/>
      <c r="G66" s="18" t="s">
        <v>925</v>
      </c>
      <c r="H66" s="62" t="s">
        <v>879</v>
      </c>
      <c r="I66" s="17" t="s">
        <v>130</v>
      </c>
      <c r="J66" s="73">
        <v>2</v>
      </c>
      <c r="K66" s="6" t="s">
        <v>883</v>
      </c>
      <c r="M66" s="65" t="str">
        <f t="shared" si="9"/>
        <v>PORTAL 20 DE JULIOARQ901-18P7-B (0.90 x 1.90 mts.) Puerta de acero inoxidable mas herrajes en acero inoxidable2</v>
      </c>
      <c r="N66" s="65">
        <f>+VLOOKUP(M66,[1]Cantidades!$N$9:$O$405,2,FALSE)</f>
        <v>2</v>
      </c>
      <c r="O66" s="71">
        <f t="shared" si="8"/>
        <v>0</v>
      </c>
    </row>
    <row r="67" spans="1:15" ht="41.4" x14ac:dyDescent="0.3">
      <c r="A67" s="4" t="s">
        <v>36</v>
      </c>
      <c r="B67" s="4" t="s">
        <v>36</v>
      </c>
      <c r="C67" s="5"/>
      <c r="D67" s="5" t="s">
        <v>22</v>
      </c>
      <c r="E67" s="6" t="s">
        <v>163</v>
      </c>
      <c r="F67" s="17"/>
      <c r="G67" s="18" t="s">
        <v>926</v>
      </c>
      <c r="H67" s="62" t="s">
        <v>880</v>
      </c>
      <c r="I67" s="17" t="s">
        <v>130</v>
      </c>
      <c r="J67" s="73">
        <v>1</v>
      </c>
      <c r="K67" s="6" t="s">
        <v>883</v>
      </c>
      <c r="M67" s="65" t="str">
        <f t="shared" si="9"/>
        <v>PORTAL 20 DE JULIOARQ901-19P8 Compuerta de mantenimiento, acceso a cubierta. Tuberia estructural cuadrada 60 x 60 mm., color aluminio anodizado o gris RAL 7035.1</v>
      </c>
      <c r="N67" s="65">
        <f>+VLOOKUP(M67,[1]Cantidades!$N$9:$O$405,2,FALSE)</f>
        <v>1</v>
      </c>
      <c r="O67" s="71">
        <f t="shared" si="8"/>
        <v>0</v>
      </c>
    </row>
    <row r="68" spans="1:15" ht="69" x14ac:dyDescent="0.3">
      <c r="A68" s="4" t="s">
        <v>36</v>
      </c>
      <c r="B68" s="4" t="s">
        <v>36</v>
      </c>
      <c r="C68" s="5"/>
      <c r="D68" s="5" t="s">
        <v>22</v>
      </c>
      <c r="E68" s="6" t="s">
        <v>163</v>
      </c>
      <c r="F68" s="17"/>
      <c r="G68" s="18" t="s">
        <v>932</v>
      </c>
      <c r="H68" s="62" t="s">
        <v>882</v>
      </c>
      <c r="I68" s="17" t="s">
        <v>130</v>
      </c>
      <c r="J68" s="73">
        <v>1</v>
      </c>
      <c r="K68" s="6" t="s">
        <v>883</v>
      </c>
      <c r="M68" s="77" t="str">
        <f t="shared" ref="M68:M69" si="11">+CONCATENATE(A68,G68,MID(H68,1,150),J68)</f>
        <v>PORTAL 20 DE JULIOARQ901-25P17-B (2.40 x 2.50 mts.) Puerta antipanico en lamina cr cal 18, pintura electrostatica color aluminio anodizado o gris ral 7035., marco cr cal 18,pint1</v>
      </c>
      <c r="N68" s="65">
        <f>+VLOOKUP(M68,[1]Cantidades!$N$9:$O$405,2,FALSE)</f>
        <v>1</v>
      </c>
      <c r="O68" s="71">
        <f t="shared" si="8"/>
        <v>0</v>
      </c>
    </row>
    <row r="69" spans="1:15" ht="69" x14ac:dyDescent="0.3">
      <c r="A69" s="4" t="s">
        <v>36</v>
      </c>
      <c r="B69" s="4" t="s">
        <v>36</v>
      </c>
      <c r="C69" s="5"/>
      <c r="D69" s="5" t="s">
        <v>22</v>
      </c>
      <c r="E69" s="6" t="s">
        <v>163</v>
      </c>
      <c r="F69" s="17"/>
      <c r="G69" s="18" t="s">
        <v>933</v>
      </c>
      <c r="H69" s="62" t="s">
        <v>881</v>
      </c>
      <c r="I69" s="17" t="s">
        <v>130</v>
      </c>
      <c r="J69" s="73">
        <v>3</v>
      </c>
      <c r="K69" s="6" t="s">
        <v>883</v>
      </c>
      <c r="M69" s="77" t="str">
        <f t="shared" si="11"/>
        <v>PORTAL 20 DE JULIOARQ901-26P17-C (3.00 x 2.50 mts.) Puerta antipanico en lamina cr cal 18, pintura electrostatica color aluminio anodizado o gris ral 7035., marco cr cal 18,pint3</v>
      </c>
      <c r="N69" s="65">
        <f>+VLOOKUP(M69,[1]Cantidades!$N$9:$O$405,2,FALSE)</f>
        <v>3</v>
      </c>
      <c r="O69" s="71">
        <f t="shared" si="8"/>
        <v>0</v>
      </c>
    </row>
    <row r="70" spans="1:15" ht="31.2" x14ac:dyDescent="0.3">
      <c r="A70" s="4" t="s">
        <v>36</v>
      </c>
      <c r="B70" s="4" t="s">
        <v>36</v>
      </c>
      <c r="C70" s="5"/>
      <c r="D70" s="5" t="s">
        <v>22</v>
      </c>
      <c r="E70" s="6" t="s">
        <v>163</v>
      </c>
      <c r="F70" s="17" t="s">
        <v>167</v>
      </c>
      <c r="G70" s="18" t="s">
        <v>168</v>
      </c>
      <c r="H70" s="62" t="s">
        <v>169</v>
      </c>
      <c r="I70" s="17" t="s">
        <v>21</v>
      </c>
      <c r="J70" s="73">
        <v>42</v>
      </c>
      <c r="K70" s="5"/>
      <c r="M70" s="65" t="str">
        <f t="shared" si="9"/>
        <v>PORTAL 20 DE JULIOARQ902Divisiones para baños en acero inoxidable y accesorios42</v>
      </c>
      <c r="N70" s="65">
        <f>+VLOOKUP(M70,[1]Cantidades!$N$9:$O$405,2,FALSE)</f>
        <v>42</v>
      </c>
      <c r="O70" s="71">
        <f t="shared" si="8"/>
        <v>0</v>
      </c>
    </row>
    <row r="71" spans="1:15" ht="78" x14ac:dyDescent="0.3">
      <c r="A71" s="4" t="s">
        <v>36</v>
      </c>
      <c r="B71" s="4" t="s">
        <v>36</v>
      </c>
      <c r="C71" s="5"/>
      <c r="D71" s="5" t="s">
        <v>22</v>
      </c>
      <c r="E71" s="6" t="s">
        <v>170</v>
      </c>
      <c r="F71" s="17" t="s">
        <v>171</v>
      </c>
      <c r="G71" s="18" t="s">
        <v>172</v>
      </c>
      <c r="H71" s="62" t="s">
        <v>173</v>
      </c>
      <c r="I71" s="17" t="s">
        <v>130</v>
      </c>
      <c r="J71" s="73">
        <v>2</v>
      </c>
      <c r="K71" s="5"/>
      <c r="M71" s="65" t="str">
        <f t="shared" si="9"/>
        <v>PORTAL 20 DE JULIOARQ1001Cocina Integral Milán 2.10 Metros Incluye Mesón Poceta Derecha Con Estufa 4 Puestos A Gas + Campana2</v>
      </c>
      <c r="N71" s="65">
        <f>+VLOOKUP(M71,[1]Cantidades!$N$9:$O$405,2,FALSE)</f>
        <v>2</v>
      </c>
      <c r="O71" s="71">
        <f t="shared" si="8"/>
        <v>0</v>
      </c>
    </row>
    <row r="72" spans="1:15" ht="78" x14ac:dyDescent="0.3">
      <c r="A72" s="4" t="s">
        <v>36</v>
      </c>
      <c r="B72" s="4" t="s">
        <v>36</v>
      </c>
      <c r="C72" s="5"/>
      <c r="D72" s="5" t="s">
        <v>22</v>
      </c>
      <c r="E72" s="6" t="s">
        <v>170</v>
      </c>
      <c r="F72" s="17" t="s">
        <v>180</v>
      </c>
      <c r="G72" s="18" t="s">
        <v>181</v>
      </c>
      <c r="H72" s="62" t="s">
        <v>182</v>
      </c>
      <c r="I72" s="17" t="s">
        <v>130</v>
      </c>
      <c r="J72" s="73">
        <v>4</v>
      </c>
      <c r="K72" s="5"/>
      <c r="M72" s="65" t="str">
        <f t="shared" si="9"/>
        <v>PORTAL 20 DE JULIOARQ1004Mesón inoxidable con lavaplatos en acero inoxidable de empotrar; griferia de lavaplatos arizona, o similar equivalente.4</v>
      </c>
      <c r="N72" s="65">
        <f>+VLOOKUP(M72,[1]Cantidades!$N$9:$O$405,2,FALSE)</f>
        <v>4</v>
      </c>
      <c r="O72" s="71">
        <f t="shared" si="8"/>
        <v>0</v>
      </c>
    </row>
    <row r="73" spans="1:15" ht="78" x14ac:dyDescent="0.3">
      <c r="A73" s="4" t="s">
        <v>36</v>
      </c>
      <c r="B73" s="4" t="s">
        <v>36</v>
      </c>
      <c r="C73" s="5"/>
      <c r="D73" s="5" t="s">
        <v>22</v>
      </c>
      <c r="E73" s="6" t="s">
        <v>170</v>
      </c>
      <c r="F73" s="17" t="s">
        <v>183</v>
      </c>
      <c r="G73" s="18">
        <v>7289</v>
      </c>
      <c r="H73" s="62" t="s">
        <v>184</v>
      </c>
      <c r="I73" s="17" t="s">
        <v>130</v>
      </c>
      <c r="J73" s="73">
        <v>1</v>
      </c>
      <c r="K73" s="5"/>
      <c r="M73" s="65" t="str">
        <f t="shared" si="9"/>
        <v>PORTAL 20 DE JULIO7289Estufa mixta de sobreponer 4 puestos en acero inoxidable p/cocinetas.(Suministro e instalación), o similar equivalente.1</v>
      </c>
      <c r="N73" s="65">
        <f>+VLOOKUP(M73,[1]Cantidades!$N$9:$O$405,2,FALSE)</f>
        <v>1</v>
      </c>
      <c r="O73" s="71">
        <f t="shared" si="8"/>
        <v>0</v>
      </c>
    </row>
    <row r="74" spans="1:15" ht="78" x14ac:dyDescent="0.3">
      <c r="A74" s="4" t="s">
        <v>36</v>
      </c>
      <c r="B74" s="4" t="s">
        <v>36</v>
      </c>
      <c r="C74" s="5"/>
      <c r="D74" s="5" t="s">
        <v>22</v>
      </c>
      <c r="E74" s="6" t="s">
        <v>170</v>
      </c>
      <c r="F74" s="17" t="s">
        <v>185</v>
      </c>
      <c r="G74" s="18" t="s">
        <v>186</v>
      </c>
      <c r="H74" s="62" t="s">
        <v>187</v>
      </c>
      <c r="I74" s="17" t="s">
        <v>130</v>
      </c>
      <c r="J74" s="73">
        <v>1</v>
      </c>
      <c r="K74" s="5"/>
      <c r="M74" s="65" t="str">
        <f t="shared" si="9"/>
        <v>PORTAL 20 DE JULIOARQ1005Nevera no frost 2 puertas, o similar equivalente.1</v>
      </c>
      <c r="N74" s="65">
        <f>+VLOOKUP(M74,[1]Cantidades!$N$9:$O$405,2,FALSE)</f>
        <v>1</v>
      </c>
      <c r="O74" s="71">
        <f t="shared" si="8"/>
        <v>0</v>
      </c>
    </row>
    <row r="75" spans="1:15" ht="78" x14ac:dyDescent="0.3">
      <c r="A75" s="4" t="s">
        <v>36</v>
      </c>
      <c r="B75" s="4" t="s">
        <v>36</v>
      </c>
      <c r="C75" s="5"/>
      <c r="D75" s="5" t="s">
        <v>22</v>
      </c>
      <c r="E75" s="6" t="s">
        <v>170</v>
      </c>
      <c r="F75" s="17" t="s">
        <v>197</v>
      </c>
      <c r="G75" s="18" t="s">
        <v>198</v>
      </c>
      <c r="H75" s="62" t="s">
        <v>275</v>
      </c>
      <c r="I75" s="17" t="s">
        <v>130</v>
      </c>
      <c r="J75" s="78">
        <v>7</v>
      </c>
      <c r="K75" s="5"/>
      <c r="M75" s="77" t="str">
        <f>+CONCATENATE(A75,G75,MID(H75,1,150),J75)</f>
        <v>PORTAL 20 DE JULIOARQ1009Puertas automatica retráctiles Ref: TGH800 - TGH810, o similar equivalente.7</v>
      </c>
      <c r="N75" s="65" t="e">
        <f>+VLOOKUP(M75,[1]Cantidades!$N$9:$O$405,2,FALSE)</f>
        <v>#N/A</v>
      </c>
      <c r="O75" s="71" t="e">
        <f t="shared" si="8"/>
        <v>#N/A</v>
      </c>
    </row>
    <row r="76" spans="1:15" ht="78" x14ac:dyDescent="0.3">
      <c r="A76" s="4" t="s">
        <v>36</v>
      </c>
      <c r="B76" s="4" t="s">
        <v>36</v>
      </c>
      <c r="C76" s="5"/>
      <c r="D76" s="5" t="s">
        <v>22</v>
      </c>
      <c r="E76" s="6" t="s">
        <v>170</v>
      </c>
      <c r="F76" s="17" t="s">
        <v>203</v>
      </c>
      <c r="G76" s="76">
        <v>3554</v>
      </c>
      <c r="H76" s="62" t="s">
        <v>204</v>
      </c>
      <c r="I76" s="17" t="s">
        <v>130</v>
      </c>
      <c r="J76" s="78" t="s">
        <v>939</v>
      </c>
      <c r="K76" s="5"/>
      <c r="M76" s="77" t="str">
        <f t="shared" ref="M76:M77" si="12">+CONCATENATE(A76,G76,MID(H76,1,150),J76)</f>
        <v>PORTAL 20 DE JULIO3554Cicloparqueadero  metálico Tipo TA-01 Sencillo Según diseño  de Transmilenio , y detalle especifico suministrado por la entidad, o similar equivalenteN/A</v>
      </c>
      <c r="N76" s="65" t="e">
        <f>+VLOOKUP(M76,[1]Cantidades!$N$9:$O$405,2,FALSE)</f>
        <v>#N/A</v>
      </c>
      <c r="O76" s="71" t="e">
        <f t="shared" si="8"/>
        <v>#N/A</v>
      </c>
    </row>
    <row r="77" spans="1:15" ht="78" x14ac:dyDescent="0.3">
      <c r="A77" s="4" t="s">
        <v>36</v>
      </c>
      <c r="B77" s="4" t="s">
        <v>36</v>
      </c>
      <c r="C77" s="5"/>
      <c r="D77" s="5" t="s">
        <v>22</v>
      </c>
      <c r="E77" s="6" t="s">
        <v>170</v>
      </c>
      <c r="F77" s="17" t="s">
        <v>205</v>
      </c>
      <c r="G77" s="76">
        <v>9165</v>
      </c>
      <c r="H77" s="62" t="s">
        <v>206</v>
      </c>
      <c r="I77" s="17" t="s">
        <v>130</v>
      </c>
      <c r="J77" s="78" t="s">
        <v>939</v>
      </c>
      <c r="K77" s="5"/>
      <c r="M77" s="77" t="str">
        <f t="shared" si="12"/>
        <v>PORTAL 20 DE JULIO9165Cicloparqueadero  metálico Tipo TA-01 Doble Según diseño  de Transmilenio , y detalle especifico suministrado por la entidad, o similar equivalente.N/A</v>
      </c>
      <c r="N77" s="65" t="e">
        <f>+VLOOKUP(M77,[1]Cantidades!$N$9:$O$405,2,FALSE)</f>
        <v>#N/A</v>
      </c>
      <c r="O77" s="71" t="e">
        <f t="shared" si="8"/>
        <v>#N/A</v>
      </c>
    </row>
    <row r="78" spans="1:15" ht="78" x14ac:dyDescent="0.3">
      <c r="A78" s="4" t="s">
        <v>36</v>
      </c>
      <c r="B78" s="4" t="s">
        <v>36</v>
      </c>
      <c r="C78" s="5"/>
      <c r="D78" s="5" t="s">
        <v>22</v>
      </c>
      <c r="E78" s="6" t="s">
        <v>170</v>
      </c>
      <c r="F78" s="17" t="s">
        <v>214</v>
      </c>
      <c r="G78" s="18">
        <v>5122</v>
      </c>
      <c r="H78" s="62" t="s">
        <v>215</v>
      </c>
      <c r="I78" s="17" t="s">
        <v>130</v>
      </c>
      <c r="J78" s="73">
        <v>17</v>
      </c>
      <c r="K78" s="5"/>
      <c r="M78" s="65" t="str">
        <f t="shared" si="9"/>
        <v>PORTAL 20 DE JULIO5122Sanitario linea institucional color blanco (valvula antivandalica tipo push metálico, cromado) (suministro e instalación), o similar equivalente.17</v>
      </c>
      <c r="N78" s="65">
        <f>+VLOOKUP(M78,[1]Cantidades!$N$9:$O$405,2,FALSE)</f>
        <v>17</v>
      </c>
      <c r="O78" s="71">
        <f t="shared" si="8"/>
        <v>0</v>
      </c>
    </row>
    <row r="79" spans="1:15" ht="78" x14ac:dyDescent="0.3">
      <c r="A79" s="4" t="s">
        <v>36</v>
      </c>
      <c r="B79" s="4" t="s">
        <v>36</v>
      </c>
      <c r="C79" s="5"/>
      <c r="D79" s="5" t="s">
        <v>22</v>
      </c>
      <c r="E79" s="6" t="s">
        <v>170</v>
      </c>
      <c r="F79" s="17" t="s">
        <v>216</v>
      </c>
      <c r="G79" s="18">
        <v>5123</v>
      </c>
      <c r="H79" s="62" t="s">
        <v>217</v>
      </c>
      <c r="I79" s="17" t="s">
        <v>130</v>
      </c>
      <c r="J79" s="83">
        <v>3</v>
      </c>
      <c r="K79" s="5"/>
      <c r="M79" s="65" t="str">
        <f t="shared" si="9"/>
        <v>PORTAL 20 DE JULIO5123Sanitario linea institucional para discapacitados color blanco (valvula antivandalica tipo push metalico, cromado) (suministro e instalación), o similar equivalente.3</v>
      </c>
      <c r="N79" s="65" t="e">
        <f>+VLOOKUP(M79,[1]Cantidades!$N$9:$O$405,2,FALSE)</f>
        <v>#N/A</v>
      </c>
      <c r="O79" s="71" t="e">
        <f t="shared" si="8"/>
        <v>#N/A</v>
      </c>
    </row>
    <row r="80" spans="1:15" ht="78" x14ac:dyDescent="0.3">
      <c r="A80" s="4" t="s">
        <v>36</v>
      </c>
      <c r="B80" s="4" t="s">
        <v>36</v>
      </c>
      <c r="C80" s="5"/>
      <c r="D80" s="5" t="s">
        <v>22</v>
      </c>
      <c r="E80" s="6" t="s">
        <v>170</v>
      </c>
      <c r="F80" s="17" t="s">
        <v>218</v>
      </c>
      <c r="G80" s="18">
        <v>5124</v>
      </c>
      <c r="H80" s="62" t="s">
        <v>219</v>
      </c>
      <c r="I80" s="17" t="s">
        <v>130</v>
      </c>
      <c r="J80" s="73">
        <v>4</v>
      </c>
      <c r="K80" s="5"/>
      <c r="M80" s="65" t="str">
        <f t="shared" si="9"/>
        <v>PORTAL 20 DE JULIO5124Orinal mediano de colgar tipo institucional color blanco (valvula antivandalica tipo push metalico, cromado) (suministro e instalación), o similar equivalente.4</v>
      </c>
      <c r="N80" s="65" t="e">
        <f>+VLOOKUP(M80,[1]Cantidades!$N$9:$O$405,2,FALSE)</f>
        <v>#N/A</v>
      </c>
      <c r="O80" s="71" t="e">
        <f t="shared" si="8"/>
        <v>#N/A</v>
      </c>
    </row>
    <row r="81" spans="1:15" ht="78" x14ac:dyDescent="0.3">
      <c r="A81" s="4" t="s">
        <v>36</v>
      </c>
      <c r="B81" s="4" t="s">
        <v>36</v>
      </c>
      <c r="C81" s="5"/>
      <c r="D81" s="5" t="s">
        <v>22</v>
      </c>
      <c r="E81" s="6" t="s">
        <v>170</v>
      </c>
      <c r="F81" s="17" t="s">
        <v>220</v>
      </c>
      <c r="G81" s="18">
        <v>5494</v>
      </c>
      <c r="H81" s="62" t="s">
        <v>221</v>
      </c>
      <c r="I81" s="17" t="s">
        <v>130</v>
      </c>
      <c r="J81" s="73">
        <v>15</v>
      </c>
      <c r="K81" s="5"/>
      <c r="M81" s="65" t="str">
        <f t="shared" si="9"/>
        <v>PORTAL 20 DE JULIO5494Lavamanos institucional de incrustar (suministro e instalación, incluye grifería tipo push o similar y tubería de conexión), o similar equivalente.15</v>
      </c>
      <c r="N81" s="65">
        <f>+VLOOKUP(M81,[1]Cantidades!$N$9:$O$405,2,FALSE)</f>
        <v>15</v>
      </c>
      <c r="O81" s="71">
        <f t="shared" si="8"/>
        <v>0</v>
      </c>
    </row>
    <row r="82" spans="1:15" ht="78" x14ac:dyDescent="0.3">
      <c r="A82" s="4" t="s">
        <v>36</v>
      </c>
      <c r="B82" s="4" t="s">
        <v>36</v>
      </c>
      <c r="C82" s="5"/>
      <c r="D82" s="5" t="s">
        <v>22</v>
      </c>
      <c r="E82" s="6" t="s">
        <v>170</v>
      </c>
      <c r="F82" s="17" t="s">
        <v>222</v>
      </c>
      <c r="G82" s="18">
        <v>5502</v>
      </c>
      <c r="H82" s="62" t="s">
        <v>223</v>
      </c>
      <c r="I82" s="17" t="s">
        <v>130</v>
      </c>
      <c r="J82" s="73">
        <v>2</v>
      </c>
      <c r="K82" s="5"/>
      <c r="M82" s="65" t="str">
        <f t="shared" si="9"/>
        <v>PORTAL 20 DE JULIO5502Lavamanos de colgar para personas en condición de movilidad reducida, (suministro e instalación, incluye grifería tipo push antivandálico), o similar equivalente.2</v>
      </c>
      <c r="N82" s="65" t="e">
        <f>+VLOOKUP(M82,[1]Cantidades!$N$9:$O$405,2,FALSE)</f>
        <v>#N/A</v>
      </c>
      <c r="O82" s="71" t="e">
        <f t="shared" si="8"/>
        <v>#N/A</v>
      </c>
    </row>
    <row r="83" spans="1:15" ht="78" x14ac:dyDescent="0.3">
      <c r="A83" s="4" t="s">
        <v>36</v>
      </c>
      <c r="B83" s="4" t="s">
        <v>36</v>
      </c>
      <c r="C83" s="5"/>
      <c r="D83" s="5" t="s">
        <v>22</v>
      </c>
      <c r="E83" s="6" t="s">
        <v>170</v>
      </c>
      <c r="F83" s="17" t="s">
        <v>224</v>
      </c>
      <c r="G83" s="76" t="s">
        <v>963</v>
      </c>
      <c r="H83" s="62" t="s">
        <v>225</v>
      </c>
      <c r="I83" s="17" t="s">
        <v>130</v>
      </c>
      <c r="J83" s="78">
        <v>3</v>
      </c>
      <c r="K83" s="5"/>
      <c r="M83" s="77" t="str">
        <f t="shared" ref="M83:M84" si="13">+CONCATENATE(A83,G83,MID(H83,1,150),J83)</f>
        <v>PORTAL 20 DE JULIOARQ1028Lavamanos de colgar , (suministro e instalación, incluye grifería tipo push antivandálico), o similar equivalente.3</v>
      </c>
      <c r="N83" s="65">
        <f>+VLOOKUP(M83,[1]Cantidades!$N$9:$O$405,2,FALSE)</f>
        <v>3</v>
      </c>
      <c r="O83" s="71">
        <f t="shared" si="8"/>
        <v>0</v>
      </c>
    </row>
    <row r="84" spans="1:15" ht="78" x14ac:dyDescent="0.3">
      <c r="A84" s="4" t="s">
        <v>36</v>
      </c>
      <c r="B84" s="4" t="s">
        <v>36</v>
      </c>
      <c r="C84" s="5"/>
      <c r="D84" s="5" t="s">
        <v>22</v>
      </c>
      <c r="E84" s="6" t="s">
        <v>170</v>
      </c>
      <c r="F84" s="17" t="s">
        <v>226</v>
      </c>
      <c r="G84" s="18">
        <v>5127</v>
      </c>
      <c r="H84" s="62" t="s">
        <v>227</v>
      </c>
      <c r="I84" s="17" t="s">
        <v>130</v>
      </c>
      <c r="J84" s="73">
        <v>36</v>
      </c>
      <c r="K84" s="5"/>
      <c r="M84" s="77" t="str">
        <f t="shared" si="13"/>
        <v>PORTAL 20 DE JULIO5127Secador electrico para manos tipo manos libre, carcaza ovalada metalica acero inoxidable 304 satinado cal. 1.2 mm motor sin escobillas, ranfo de detec36</v>
      </c>
      <c r="N84" s="65">
        <f>+VLOOKUP(M84,[1]Cantidades!$N$9:$O$405,2,FALSE)</f>
        <v>36</v>
      </c>
      <c r="O84" s="71">
        <f t="shared" si="8"/>
        <v>0</v>
      </c>
    </row>
    <row r="85" spans="1:15" ht="78" x14ac:dyDescent="0.3">
      <c r="A85" s="4" t="s">
        <v>36</v>
      </c>
      <c r="B85" s="4" t="s">
        <v>36</v>
      </c>
      <c r="C85" s="5"/>
      <c r="D85" s="5" t="s">
        <v>22</v>
      </c>
      <c r="E85" s="6" t="s">
        <v>170</v>
      </c>
      <c r="F85" s="17" t="s">
        <v>228</v>
      </c>
      <c r="G85" s="18" t="s">
        <v>229</v>
      </c>
      <c r="H85" s="62" t="s">
        <v>230</v>
      </c>
      <c r="I85" s="17" t="s">
        <v>130</v>
      </c>
      <c r="J85" s="73">
        <v>14</v>
      </c>
      <c r="K85" s="5"/>
      <c r="M85" s="65" t="str">
        <f t="shared" si="9"/>
        <v>PORTAL 20 DE JULIOARQ1012Dispensador de  jabón institucional expuesto con accionamiento tipo push, o similar equivalente.14</v>
      </c>
      <c r="N85" s="65">
        <f>+VLOOKUP(M85,[1]Cantidades!$N$9:$O$405,2,FALSE)</f>
        <v>14</v>
      </c>
      <c r="O85" s="71">
        <f t="shared" si="8"/>
        <v>0</v>
      </c>
    </row>
    <row r="86" spans="1:15" ht="78" x14ac:dyDescent="0.3">
      <c r="A86" s="4" t="s">
        <v>36</v>
      </c>
      <c r="B86" s="4" t="s">
        <v>36</v>
      </c>
      <c r="C86" s="5"/>
      <c r="D86" s="5" t="s">
        <v>22</v>
      </c>
      <c r="E86" s="6" t="s">
        <v>170</v>
      </c>
      <c r="F86" s="17" t="s">
        <v>231</v>
      </c>
      <c r="G86" s="18" t="s">
        <v>232</v>
      </c>
      <c r="H86" s="62" t="s">
        <v>233</v>
      </c>
      <c r="I86" s="17" t="s">
        <v>130</v>
      </c>
      <c r="J86" s="73">
        <v>38</v>
      </c>
      <c r="K86" s="5"/>
      <c r="M86" s="65" t="str">
        <f t="shared" si="9"/>
        <v>PORTAL 20 DE JULIOARQ1013Rejilla  piso clásica en acero inoxidable de 0.10 x 0.10 cm, o similar equivalente.38</v>
      </c>
      <c r="N86" s="65">
        <f>+VLOOKUP(M86,[1]Cantidades!$N$9:$O$405,2,FALSE)</f>
        <v>38</v>
      </c>
      <c r="O86" s="71">
        <f t="shared" si="8"/>
        <v>0</v>
      </c>
    </row>
    <row r="87" spans="1:15" ht="78" x14ac:dyDescent="0.3">
      <c r="A87" s="4" t="s">
        <v>36</v>
      </c>
      <c r="B87" s="4" t="s">
        <v>36</v>
      </c>
      <c r="C87" s="5"/>
      <c r="D87" s="5" t="s">
        <v>22</v>
      </c>
      <c r="E87" s="6" t="s">
        <v>170</v>
      </c>
      <c r="F87" s="17" t="s">
        <v>234</v>
      </c>
      <c r="G87" s="18" t="s">
        <v>235</v>
      </c>
      <c r="H87" s="62" t="s">
        <v>236</v>
      </c>
      <c r="I87" s="17" t="s">
        <v>130</v>
      </c>
      <c r="J87" s="73">
        <v>16</v>
      </c>
      <c r="K87" s="5"/>
      <c r="M87" s="65" t="str">
        <f t="shared" si="9"/>
        <v>PORTAL 20 DE JULIOARQ1014Papelera (Recipiente de desechos para montar en pared) en acero inoxidable 304 tipo institucional (H40*L31*A13)o similar equivalente.16</v>
      </c>
      <c r="N87" s="65">
        <f>+VLOOKUP(M87,[1]Cantidades!$N$9:$O$405,2,FALSE)</f>
        <v>16</v>
      </c>
      <c r="O87" s="71">
        <f t="shared" si="8"/>
        <v>0</v>
      </c>
    </row>
    <row r="88" spans="1:15" ht="78" x14ac:dyDescent="0.3">
      <c r="A88" s="4" t="s">
        <v>36</v>
      </c>
      <c r="B88" s="4" t="s">
        <v>36</v>
      </c>
      <c r="C88" s="5"/>
      <c r="D88" s="5" t="s">
        <v>22</v>
      </c>
      <c r="E88" s="6" t="s">
        <v>170</v>
      </c>
      <c r="F88" s="17" t="s">
        <v>237</v>
      </c>
      <c r="G88" s="18" t="s">
        <v>238</v>
      </c>
      <c r="H88" s="62" t="s">
        <v>239</v>
      </c>
      <c r="I88" s="17" t="s">
        <v>130</v>
      </c>
      <c r="J88" s="73">
        <v>2</v>
      </c>
      <c r="K88" s="5"/>
      <c r="M88" s="65" t="str">
        <f t="shared" si="9"/>
        <v>PORTAL 20 DE JULIOARQ1015Grifería Ducha Mezclador 8 pulgadas, tapón prueba hidráulica, brazo regadera, manijas, regadera, escudo e instructivo. Sin Salida Bañera Piscis Plus.  (suministro e instalación), o similar equivalente.2</v>
      </c>
      <c r="N88" s="65" t="e">
        <f>+VLOOKUP(M88,[1]Cantidades!$N$9:$O$405,2,FALSE)</f>
        <v>#N/A</v>
      </c>
      <c r="O88" s="71" t="e">
        <f t="shared" si="8"/>
        <v>#N/A</v>
      </c>
    </row>
    <row r="89" spans="1:15" ht="78" x14ac:dyDescent="0.3">
      <c r="A89" s="4" t="s">
        <v>36</v>
      </c>
      <c r="B89" s="4" t="s">
        <v>36</v>
      </c>
      <c r="C89" s="5"/>
      <c r="D89" s="5" t="s">
        <v>22</v>
      </c>
      <c r="E89" s="6" t="s">
        <v>170</v>
      </c>
      <c r="F89" s="17" t="s">
        <v>240</v>
      </c>
      <c r="G89" s="18" t="s">
        <v>241</v>
      </c>
      <c r="H89" s="62" t="s">
        <v>242</v>
      </c>
      <c r="I89" s="17" t="s">
        <v>130</v>
      </c>
      <c r="J89" s="78">
        <v>15</v>
      </c>
      <c r="K89" s="5"/>
      <c r="M89" s="77" t="str">
        <f>+CONCATENATE(A89,G89,MID(H89,1,150),J89)</f>
        <v>PORTAL 20 DE JULIOARQ1016Locker de 2 puestos en lámina cold rolled con acabados en pintura en polvo electrostática, perforaciones de ventilación en puertas, o similar equivale15</v>
      </c>
      <c r="N89" s="65" t="e">
        <f>+VLOOKUP(M89,[1]Cantidades!$N$9:$O$405,2,FALSE)</f>
        <v>#N/A</v>
      </c>
      <c r="O89" s="71" t="e">
        <f t="shared" si="8"/>
        <v>#N/A</v>
      </c>
    </row>
    <row r="90" spans="1:15" ht="78" x14ac:dyDescent="0.3">
      <c r="A90" s="4" t="s">
        <v>36</v>
      </c>
      <c r="B90" s="4" t="s">
        <v>36</v>
      </c>
      <c r="C90" s="5"/>
      <c r="D90" s="5" t="s">
        <v>22</v>
      </c>
      <c r="E90" s="6" t="s">
        <v>170</v>
      </c>
      <c r="F90" s="17" t="s">
        <v>243</v>
      </c>
      <c r="G90" s="18">
        <v>5125</v>
      </c>
      <c r="H90" s="62" t="s">
        <v>244</v>
      </c>
      <c r="I90" s="17" t="s">
        <v>130</v>
      </c>
      <c r="J90" s="73">
        <v>12</v>
      </c>
      <c r="K90" s="5"/>
      <c r="M90" s="65" t="str">
        <f t="shared" si="9"/>
        <v>PORTAL 20 DE JULIO5125Dispensador para papel higienico de sobreponer en la pared para rollo de 200m y 400m en acero inoxidable 304 satinado con llave. (suministro e instalación), o similar equivalente.12</v>
      </c>
      <c r="N90" s="65" t="e">
        <f>+VLOOKUP(M90,[1]Cantidades!$N$9:$O$405,2,FALSE)</f>
        <v>#N/A</v>
      </c>
      <c r="O90" s="71" t="e">
        <f t="shared" si="8"/>
        <v>#N/A</v>
      </c>
    </row>
    <row r="91" spans="1:15" ht="78" x14ac:dyDescent="0.3">
      <c r="A91" s="4" t="s">
        <v>36</v>
      </c>
      <c r="B91" s="4" t="s">
        <v>36</v>
      </c>
      <c r="C91" s="5"/>
      <c r="D91" s="5" t="s">
        <v>22</v>
      </c>
      <c r="E91" s="6" t="s">
        <v>170</v>
      </c>
      <c r="F91" s="17" t="s">
        <v>245</v>
      </c>
      <c r="G91" s="18" t="s">
        <v>246</v>
      </c>
      <c r="H91" s="62" t="s">
        <v>247</v>
      </c>
      <c r="I91" s="17" t="s">
        <v>130</v>
      </c>
      <c r="J91" s="73">
        <v>2</v>
      </c>
      <c r="K91" s="5"/>
      <c r="M91" s="65" t="str">
        <f t="shared" si="9"/>
        <v>PORTAL 20 DE JULIOARQ1017Estación cambiador de pañal plegable de sobreponer antibacterial en acero inoxidable, o similar equivalente.2</v>
      </c>
      <c r="N91" s="65">
        <f>+VLOOKUP(M91,[1]Cantidades!$N$9:$O$405,2,FALSE)</f>
        <v>2</v>
      </c>
      <c r="O91" s="71">
        <f t="shared" si="8"/>
        <v>0</v>
      </c>
    </row>
    <row r="92" spans="1:15" ht="78" x14ac:dyDescent="0.3">
      <c r="A92" s="4" t="s">
        <v>36</v>
      </c>
      <c r="B92" s="4" t="s">
        <v>36</v>
      </c>
      <c r="C92" s="5"/>
      <c r="D92" s="5" t="s">
        <v>22</v>
      </c>
      <c r="E92" s="6" t="s">
        <v>170</v>
      </c>
      <c r="F92" s="17" t="s">
        <v>248</v>
      </c>
      <c r="G92" s="18" t="s">
        <v>249</v>
      </c>
      <c r="H92" s="62" t="s">
        <v>250</v>
      </c>
      <c r="I92" s="17" t="s">
        <v>130</v>
      </c>
      <c r="J92" s="73">
        <v>4</v>
      </c>
      <c r="K92" s="5"/>
      <c r="M92" s="65" t="str">
        <f t="shared" si="9"/>
        <v>PORTAL 20 DE JULIOARQ1018Barra en "L " de seguridad en acero inoxidable, o similar equivalente.4</v>
      </c>
      <c r="N92" s="65">
        <f>+VLOOKUP(M92,[1]Cantidades!$N$9:$O$405,2,FALSE)</f>
        <v>4</v>
      </c>
      <c r="O92" s="71">
        <f t="shared" si="8"/>
        <v>0</v>
      </c>
    </row>
    <row r="93" spans="1:15" ht="78" x14ac:dyDescent="0.3">
      <c r="A93" s="4" t="s">
        <v>36</v>
      </c>
      <c r="B93" s="4" t="s">
        <v>36</v>
      </c>
      <c r="C93" s="5"/>
      <c r="D93" s="5" t="s">
        <v>22</v>
      </c>
      <c r="E93" s="6" t="s">
        <v>170</v>
      </c>
      <c r="F93" s="17" t="s">
        <v>251</v>
      </c>
      <c r="G93" s="18" t="s">
        <v>252</v>
      </c>
      <c r="H93" s="62" t="s">
        <v>253</v>
      </c>
      <c r="I93" s="17" t="s">
        <v>130</v>
      </c>
      <c r="J93" s="73">
        <v>36</v>
      </c>
      <c r="K93" s="5"/>
      <c r="M93" s="65" t="str">
        <f t="shared" si="9"/>
        <v>PORTAL 20 DE JULIOARQ1019Barra abatible de seguridad en acero inoxidable, o similar equivalente36</v>
      </c>
      <c r="N93" s="65">
        <f>+VLOOKUP(M93,[1]Cantidades!$N$9:$O$405,2,FALSE)</f>
        <v>36</v>
      </c>
      <c r="O93" s="71">
        <f t="shared" si="8"/>
        <v>0</v>
      </c>
    </row>
    <row r="94" spans="1:15" ht="78" x14ac:dyDescent="0.3">
      <c r="A94" s="4" t="s">
        <v>36</v>
      </c>
      <c r="B94" s="4" t="s">
        <v>36</v>
      </c>
      <c r="C94" s="5"/>
      <c r="D94" s="5" t="s">
        <v>22</v>
      </c>
      <c r="E94" s="6" t="s">
        <v>170</v>
      </c>
      <c r="F94" s="17" t="s">
        <v>254</v>
      </c>
      <c r="G94" s="18" t="s">
        <v>255</v>
      </c>
      <c r="H94" s="62" t="s">
        <v>256</v>
      </c>
      <c r="I94" s="17" t="s">
        <v>130</v>
      </c>
      <c r="J94" s="78">
        <v>3</v>
      </c>
      <c r="K94" s="5"/>
      <c r="M94" s="77" t="str">
        <f>+CONCATENATE(A94,G94,MID(H94,1,150),J94)</f>
        <v>PORTAL 20 DE JULIOARQ1020Barra doble brazo de seguridad en acero inoxidable, o similar equivalente3</v>
      </c>
      <c r="N94" s="65" t="e">
        <f>+VLOOKUP(M94,[1]Cantidades!$N$9:$O$405,2,FALSE)</f>
        <v>#N/A</v>
      </c>
      <c r="O94" s="71" t="e">
        <f t="shared" si="8"/>
        <v>#N/A</v>
      </c>
    </row>
    <row r="95" spans="1:15" ht="78" x14ac:dyDescent="0.3">
      <c r="A95" s="4" t="s">
        <v>36</v>
      </c>
      <c r="B95" s="4" t="s">
        <v>36</v>
      </c>
      <c r="C95" s="5"/>
      <c r="D95" s="5" t="s">
        <v>22</v>
      </c>
      <c r="E95" s="6" t="s">
        <v>170</v>
      </c>
      <c r="F95" s="17" t="s">
        <v>257</v>
      </c>
      <c r="G95" s="18" t="s">
        <v>258</v>
      </c>
      <c r="H95" s="62" t="s">
        <v>276</v>
      </c>
      <c r="I95" s="17" t="s">
        <v>130</v>
      </c>
      <c r="J95" s="73">
        <v>4</v>
      </c>
      <c r="K95" s="5"/>
      <c r="M95" s="65" t="str">
        <f t="shared" si="9"/>
        <v>PORTAL 20 DE JULIOARQ1021SUMINISTRO, TRANSPORTE E INSTALACION DE PORTA ROLLO PARA BAÑOS DE MOVILIDAD REDUCIDA4</v>
      </c>
      <c r="N95" s="65">
        <f>+VLOOKUP(M95,[1]Cantidades!$N$9:$O$405,2,FALSE)</f>
        <v>4</v>
      </c>
      <c r="O95" s="71">
        <f t="shared" si="8"/>
        <v>0</v>
      </c>
    </row>
    <row r="96" spans="1:15" ht="78" x14ac:dyDescent="0.3">
      <c r="A96" s="4" t="s">
        <v>36</v>
      </c>
      <c r="B96" s="4" t="s">
        <v>36</v>
      </c>
      <c r="C96" s="5"/>
      <c r="D96" s="5" t="s">
        <v>22</v>
      </c>
      <c r="E96" s="6" t="s">
        <v>170</v>
      </c>
      <c r="F96" s="17" t="s">
        <v>260</v>
      </c>
      <c r="G96" s="18" t="s">
        <v>261</v>
      </c>
      <c r="H96" s="62" t="s">
        <v>262</v>
      </c>
      <c r="I96" s="17" t="s">
        <v>130</v>
      </c>
      <c r="J96" s="73">
        <v>14</v>
      </c>
      <c r="K96" s="5"/>
      <c r="M96" s="65" t="str">
        <f t="shared" si="9"/>
        <v>PORTAL 20 DE JULIOARQ1022SUMINISTRO E INSTALACIÓN GRIFERIA ANTIVANDALICA DE MESÓN PARA LAVAMANOS TIPO PUSH CROMADA METÁLICA DOCOL REF. 4-AA-110 O EQUIVALENTE14</v>
      </c>
      <c r="N96" s="65">
        <f>+VLOOKUP(M96,[1]Cantidades!$N$9:$O$405,2,FALSE)</f>
        <v>14</v>
      </c>
      <c r="O96" s="71">
        <f t="shared" si="8"/>
        <v>0</v>
      </c>
    </row>
    <row r="97" spans="1:15" ht="78" x14ac:dyDescent="0.3">
      <c r="A97" s="4" t="s">
        <v>36</v>
      </c>
      <c r="B97" s="4" t="s">
        <v>36</v>
      </c>
      <c r="C97" s="5"/>
      <c r="D97" s="5" t="s">
        <v>22</v>
      </c>
      <c r="E97" s="6" t="s">
        <v>170</v>
      </c>
      <c r="F97" s="17" t="s">
        <v>263</v>
      </c>
      <c r="G97" s="18" t="s">
        <v>264</v>
      </c>
      <c r="H97" s="62" t="s">
        <v>265</v>
      </c>
      <c r="I97" s="17" t="s">
        <v>130</v>
      </c>
      <c r="J97" s="73">
        <v>6</v>
      </c>
      <c r="K97" s="5"/>
      <c r="M97" s="65" t="str">
        <f t="shared" si="9"/>
        <v>PORTAL 20 DE JULIOARQ1023SUMINISTRO E INSTALACIÓN GRIFERIA MEZCLADOR PARA LAVAMANOS DE COLGAR GRIVAL O EQUIVALENTE.6</v>
      </c>
      <c r="N97" s="65">
        <f>+VLOOKUP(M97,[1]Cantidades!$N$9:$O$405,2,FALSE)</f>
        <v>6</v>
      </c>
      <c r="O97" s="71">
        <f t="shared" si="8"/>
        <v>0</v>
      </c>
    </row>
    <row r="98" spans="1:15" ht="78" x14ac:dyDescent="0.3">
      <c r="A98" s="4" t="s">
        <v>36</v>
      </c>
      <c r="B98" s="4" t="s">
        <v>36</v>
      </c>
      <c r="C98" s="5"/>
      <c r="D98" s="5" t="s">
        <v>22</v>
      </c>
      <c r="E98" s="6" t="s">
        <v>170</v>
      </c>
      <c r="F98" s="17" t="s">
        <v>266</v>
      </c>
      <c r="G98" s="18" t="s">
        <v>267</v>
      </c>
      <c r="H98" s="62" t="s">
        <v>268</v>
      </c>
      <c r="I98" s="17" t="s">
        <v>130</v>
      </c>
      <c r="J98" s="73">
        <v>4</v>
      </c>
      <c r="K98" s="5"/>
      <c r="M98" s="65" t="str">
        <f t="shared" si="9"/>
        <v>PORTAL 20 DE JULIOARQ1024SUMINISTRO E INSTALACIÓN GRIFERIA MEZCLADOR PARA LAVAPLATOS GRIVAL O EQUIVALENTE.4</v>
      </c>
      <c r="N98" s="65">
        <f>+VLOOKUP(M98,[1]Cantidades!$N$9:$O$405,2,FALSE)</f>
        <v>4</v>
      </c>
      <c r="O98" s="71">
        <f t="shared" si="8"/>
        <v>0</v>
      </c>
    </row>
    <row r="99" spans="1:15" ht="78" x14ac:dyDescent="0.3">
      <c r="A99" s="4" t="s">
        <v>36</v>
      </c>
      <c r="B99" s="4" t="s">
        <v>36</v>
      </c>
      <c r="C99" s="5"/>
      <c r="D99" s="5" t="s">
        <v>22</v>
      </c>
      <c r="E99" s="6" t="s">
        <v>170</v>
      </c>
      <c r="F99" s="17" t="s">
        <v>269</v>
      </c>
      <c r="G99" s="18" t="s">
        <v>270</v>
      </c>
      <c r="H99" s="62" t="s">
        <v>271</v>
      </c>
      <c r="I99" s="17" t="s">
        <v>130</v>
      </c>
      <c r="J99" s="73">
        <v>4</v>
      </c>
      <c r="K99" s="5"/>
      <c r="M99" s="65" t="str">
        <f t="shared" si="9"/>
        <v>PORTAL 20 DE JULIOARQ1025SUMINISTRO, TRANSPORTE E INSTALACION DE LLAVE TERMINAL DE 1/2" METÁLICA
PARA LAVATRAPEROS4</v>
      </c>
      <c r="N99" s="65">
        <f>+VLOOKUP(M99,[1]Cantidades!$N$9:$O$405,2,FALSE)</f>
        <v>4</v>
      </c>
      <c r="O99" s="71">
        <f t="shared" si="8"/>
        <v>0</v>
      </c>
    </row>
    <row r="100" spans="1:15" ht="78" x14ac:dyDescent="0.3">
      <c r="A100" s="4" t="s">
        <v>36</v>
      </c>
      <c r="B100" s="4" t="s">
        <v>36</v>
      </c>
      <c r="C100" s="5"/>
      <c r="D100" s="5" t="s">
        <v>22</v>
      </c>
      <c r="E100" s="6" t="s">
        <v>170</v>
      </c>
      <c r="F100" s="17" t="s">
        <v>272</v>
      </c>
      <c r="G100" s="18" t="s">
        <v>273</v>
      </c>
      <c r="H100" s="62" t="s">
        <v>277</v>
      </c>
      <c r="I100" s="17" t="s">
        <v>21</v>
      </c>
      <c r="J100" s="73">
        <v>12</v>
      </c>
      <c r="K100" s="5"/>
      <c r="M100" s="65" t="str">
        <f t="shared" si="9"/>
        <v>PORTAL 20 DE JULIOARQ1026SUMINISTRO, TRANSPORTE E INSTALACION DE ESPEJO EN VIDRIO DE SEGURIDAD LAMINADO 4+4 FLOTADO
12</v>
      </c>
      <c r="N100" s="65">
        <f>+VLOOKUP(M100,[1]Cantidades!$N$9:$O$405,2,FALSE)</f>
        <v>12</v>
      </c>
      <c r="O100" s="71">
        <f t="shared" si="8"/>
        <v>0</v>
      </c>
    </row>
    <row r="101" spans="1:15" ht="55.2" x14ac:dyDescent="0.3">
      <c r="A101" s="4" t="s">
        <v>36</v>
      </c>
      <c r="B101" s="4" t="s">
        <v>36</v>
      </c>
      <c r="C101" s="5"/>
      <c r="D101" s="5" t="s">
        <v>22</v>
      </c>
      <c r="E101" s="6" t="s">
        <v>278</v>
      </c>
      <c r="F101" s="17" t="s">
        <v>279</v>
      </c>
      <c r="G101" s="18">
        <v>7308</v>
      </c>
      <c r="H101" s="62" t="s">
        <v>280</v>
      </c>
      <c r="I101" s="17" t="s">
        <v>48</v>
      </c>
      <c r="J101" s="73">
        <v>39.58</v>
      </c>
      <c r="K101" s="5"/>
      <c r="M101" s="65" t="str">
        <f t="shared" si="9"/>
        <v>PORTAL 20 DE JULIO7308Baranda en vidrio templado opalizado de 10 mm H= 1.00 m y pasamanos cilindrico en acero inoxidable mate de D=1 1/2" edificio acceso (escaleras, rampas, terrazas, torniquetes)(suministro e instalación), o similar equivalente. 39.58</v>
      </c>
      <c r="N101" s="65" t="e">
        <f>+VLOOKUP(M101,[1]Cantidades!$N$9:$O$405,2,FALSE)</f>
        <v>#N/A</v>
      </c>
      <c r="O101" s="71" t="e">
        <f t="shared" si="8"/>
        <v>#N/A</v>
      </c>
    </row>
    <row r="102" spans="1:15" ht="41.4" x14ac:dyDescent="0.3">
      <c r="A102" s="4" t="s">
        <v>36</v>
      </c>
      <c r="B102" s="4" t="s">
        <v>36</v>
      </c>
      <c r="C102" s="5"/>
      <c r="D102" s="5" t="s">
        <v>22</v>
      </c>
      <c r="E102" s="6" t="s">
        <v>278</v>
      </c>
      <c r="F102" s="17" t="s">
        <v>281</v>
      </c>
      <c r="G102" s="76" t="s">
        <v>285</v>
      </c>
      <c r="H102" s="62" t="s">
        <v>283</v>
      </c>
      <c r="I102" s="17" t="s">
        <v>48</v>
      </c>
      <c r="J102" s="78">
        <v>33.65</v>
      </c>
      <c r="K102" s="5"/>
      <c r="M102" s="77" t="str">
        <f>+CONCATENATE(A102,G102,MID(H102,1,150),J102)</f>
        <v>PORTAL 20 DE JULIOARQ1101Pasamanos tubular cilindrico en acero inoxidable mate de D=13/4" escalera y rampa de acceso (Suministro e instalación). Similar o equivalente.33.65</v>
      </c>
      <c r="N102" s="65" t="e">
        <f>+VLOOKUP(M102,[1]Cantidades!$N$9:$O$405,2,FALSE)</f>
        <v>#N/A</v>
      </c>
      <c r="O102" s="71" t="e">
        <f t="shared" si="8"/>
        <v>#N/A</v>
      </c>
    </row>
    <row r="103" spans="1:15" ht="55.2" x14ac:dyDescent="0.3">
      <c r="A103" s="4" t="s">
        <v>36</v>
      </c>
      <c r="B103" s="4" t="s">
        <v>36</v>
      </c>
      <c r="C103" s="5"/>
      <c r="D103" s="5" t="s">
        <v>22</v>
      </c>
      <c r="E103" s="6" t="s">
        <v>278</v>
      </c>
      <c r="F103" s="17" t="s">
        <v>284</v>
      </c>
      <c r="G103" s="18" t="s">
        <v>288</v>
      </c>
      <c r="H103" s="62" t="s">
        <v>286</v>
      </c>
      <c r="I103" s="17" t="s">
        <v>48</v>
      </c>
      <c r="J103" s="73">
        <v>9.6</v>
      </c>
      <c r="K103" s="5"/>
      <c r="M103" s="65" t="str">
        <f t="shared" si="9"/>
        <v>PORTAL 20 DE JULIOARQ1102Pasamanos tubulares cilindricos en acero inoxidable satinado  D=1,5" a 2" (escaleras, rampas, terrazas, torniquetes) incluye suministro, accesorios, fijaciones  e instalación), o similar equivalente.9.6</v>
      </c>
      <c r="N103" s="65" t="e">
        <f>+VLOOKUP(M103,[1]Cantidades!$N$9:$O$405,2,FALSE)</f>
        <v>#N/A</v>
      </c>
      <c r="O103" s="71" t="e">
        <f t="shared" si="8"/>
        <v>#N/A</v>
      </c>
    </row>
    <row r="104" spans="1:15" ht="96.6" x14ac:dyDescent="0.3">
      <c r="A104" s="4" t="s">
        <v>36</v>
      </c>
      <c r="B104" s="4" t="s">
        <v>36</v>
      </c>
      <c r="C104" s="5"/>
      <c r="D104" s="5" t="s">
        <v>22</v>
      </c>
      <c r="E104" s="5" t="s">
        <v>20</v>
      </c>
      <c r="F104" s="17" t="s">
        <v>299</v>
      </c>
      <c r="G104" s="18" t="s">
        <v>300</v>
      </c>
      <c r="H104" s="62" t="s">
        <v>301</v>
      </c>
      <c r="I104" s="17" t="s">
        <v>130</v>
      </c>
      <c r="J104" s="75">
        <v>36</v>
      </c>
      <c r="K104" s="6" t="s">
        <v>966</v>
      </c>
      <c r="M104" s="77" t="str">
        <f t="shared" ref="M104:M108" si="14">+CONCATENATE(A104,G104,MID(H104,1,150),J104)</f>
        <v>PORTAL 20 DE JULIOARQ1203Linea de Vida Fija Horizontal con porte Colapsible ref 1226P (P1049360B) en acero inoxidable, con sistema integrado de absorción de energía, o similar36</v>
      </c>
      <c r="N104" s="65" t="e">
        <f>+VLOOKUP(M104,[1]Cantidades!$N$9:$O$405,2,FALSE)</f>
        <v>#N/A</v>
      </c>
      <c r="O104" s="71" t="e">
        <f t="shared" si="8"/>
        <v>#N/A</v>
      </c>
    </row>
    <row r="105" spans="1:15" ht="110.4" x14ac:dyDescent="0.3">
      <c r="A105" s="4" t="s">
        <v>36</v>
      </c>
      <c r="B105" s="4" t="s">
        <v>36</v>
      </c>
      <c r="C105" s="5"/>
      <c r="D105" s="5" t="s">
        <v>22</v>
      </c>
      <c r="E105" s="5" t="s">
        <v>20</v>
      </c>
      <c r="F105" s="17" t="s">
        <v>303</v>
      </c>
      <c r="G105" s="18" t="s">
        <v>304</v>
      </c>
      <c r="H105" s="62" t="s">
        <v>305</v>
      </c>
      <c r="I105" s="17" t="s">
        <v>48</v>
      </c>
      <c r="J105" s="75">
        <v>96.1</v>
      </c>
      <c r="K105" s="6" t="s">
        <v>964</v>
      </c>
      <c r="M105" s="77" t="str">
        <f t="shared" si="14"/>
        <v>PORTAL 20 DE JULIOARQ1204Línea de Vida Horizontal de Pared de Anclaje Fijo, Tipo  1226w  de anclaje fijo – p1009, en acero inoxidable con doble absorbedor diseñado para instal96.1</v>
      </c>
      <c r="N105" s="65" t="e">
        <f>+VLOOKUP(M105,[1]Cantidades!$N$9:$O$405,2,FALSE)</f>
        <v>#N/A</v>
      </c>
      <c r="O105" s="71" t="e">
        <f t="shared" si="8"/>
        <v>#N/A</v>
      </c>
    </row>
    <row r="106" spans="1:15" ht="144" customHeight="1" x14ac:dyDescent="0.3">
      <c r="A106" s="4" t="s">
        <v>36</v>
      </c>
      <c r="B106" s="4" t="s">
        <v>36</v>
      </c>
      <c r="C106" s="5"/>
      <c r="D106" s="5" t="s">
        <v>22</v>
      </c>
      <c r="E106" s="5" t="s">
        <v>20</v>
      </c>
      <c r="F106" s="17" t="s">
        <v>306</v>
      </c>
      <c r="G106" s="18" t="s">
        <v>307</v>
      </c>
      <c r="H106" s="62" t="s">
        <v>308</v>
      </c>
      <c r="I106" s="17" t="s">
        <v>130</v>
      </c>
      <c r="J106" s="75">
        <v>36</v>
      </c>
      <c r="K106" s="5"/>
      <c r="M106" s="77" t="str">
        <f t="shared" si="14"/>
        <v>PORTAL 20 DE JULIOARQ1205Placa estructural tipo araña Ref. 781403, fabricada en acero inoxidable, para puntos de anclaje 360º tipo orbit Ref. 1049360A. Se puede instalar en cu36</v>
      </c>
      <c r="N106" s="65" t="e">
        <f>+VLOOKUP(M106,[1]Cantidades!$N$9:$O$405,2,FALSE)</f>
        <v>#N/A</v>
      </c>
      <c r="O106" s="71" t="e">
        <f t="shared" si="8"/>
        <v>#N/A</v>
      </c>
    </row>
    <row r="107" spans="1:15" ht="82.8" x14ac:dyDescent="0.3">
      <c r="A107" s="4" t="s">
        <v>36</v>
      </c>
      <c r="B107" s="4" t="s">
        <v>36</v>
      </c>
      <c r="C107" s="5"/>
      <c r="D107" s="5" t="s">
        <v>22</v>
      </c>
      <c r="E107" s="5" t="s">
        <v>20</v>
      </c>
      <c r="F107" s="17" t="s">
        <v>309</v>
      </c>
      <c r="G107" s="18" t="s">
        <v>310</v>
      </c>
      <c r="H107" s="62" t="s">
        <v>311</v>
      </c>
      <c r="I107" s="17" t="s">
        <v>48</v>
      </c>
      <c r="J107" s="73">
        <v>125.2</v>
      </c>
      <c r="K107" s="5"/>
      <c r="M107" s="77" t="str">
        <f t="shared" si="14"/>
        <v>PORTAL 20 DE JULIOARQ1206Sistema para detención de caídas e instalación de maquinaría de limpieza de fachadas.Tipo Riel RIEL FU23087  rigido fabricado en aluminio 6061 de alta125.2</v>
      </c>
      <c r="N107" s="65" t="e">
        <f>+VLOOKUP(M107,[1]Cantidades!$N$9:$O$405,2,FALSE)</f>
        <v>#N/A</v>
      </c>
      <c r="O107" s="71" t="e">
        <f t="shared" si="8"/>
        <v>#N/A</v>
      </c>
    </row>
    <row r="108" spans="1:15" ht="69" x14ac:dyDescent="0.3">
      <c r="A108" s="4" t="s">
        <v>36</v>
      </c>
      <c r="B108" s="4" t="s">
        <v>36</v>
      </c>
      <c r="C108" s="5"/>
      <c r="D108" s="5" t="s">
        <v>22</v>
      </c>
      <c r="E108" s="5" t="s">
        <v>20</v>
      </c>
      <c r="F108" s="17" t="s">
        <v>312</v>
      </c>
      <c r="G108" s="18">
        <v>7549</v>
      </c>
      <c r="H108" s="62" t="s">
        <v>323</v>
      </c>
      <c r="I108" s="17" t="s">
        <v>302</v>
      </c>
      <c r="J108" s="73">
        <v>1</v>
      </c>
      <c r="K108" s="5"/>
      <c r="M108" s="77" t="str">
        <f t="shared" si="14"/>
        <v>PORTAL 20 DE JULIO7549Escalera Tipo Gato metálica para acceso a cubierta y espacios de mantenimiento, Incluye   (Jaula de Seguridad, Sistemas de Acople, Peldaños Antidesliz1</v>
      </c>
      <c r="N108" s="65">
        <f>+VLOOKUP(M108,[1]Cantidades!$N$9:$O$405,2,FALSE)</f>
        <v>1</v>
      </c>
      <c r="O108" s="71">
        <f t="shared" si="8"/>
        <v>0</v>
      </c>
    </row>
    <row r="109" spans="1:15" ht="41.4" x14ac:dyDescent="0.3">
      <c r="A109" s="4" t="s">
        <v>324</v>
      </c>
      <c r="B109" s="6" t="s">
        <v>324</v>
      </c>
      <c r="C109" s="5"/>
      <c r="D109" s="5" t="s">
        <v>22</v>
      </c>
      <c r="E109" s="6" t="s">
        <v>23</v>
      </c>
      <c r="F109" s="5">
        <v>1.1000000000000001</v>
      </c>
      <c r="G109" s="17" t="s">
        <v>24</v>
      </c>
      <c r="H109" s="62" t="s">
        <v>949</v>
      </c>
      <c r="I109" s="16" t="s">
        <v>21</v>
      </c>
      <c r="J109" s="73">
        <v>1242.75</v>
      </c>
      <c r="K109" s="5"/>
      <c r="M109" s="65" t="str">
        <f t="shared" ref="M109:M153" si="15">+CONCATENATE(A109,G109,H109,J109)</f>
        <v>LA VICTORIAARQ101M1 - Mamposteria en bloque de concreto 12x19x39, revitado, y ranurado  cada 5 hiladas, incluye mortero de pega premezclado , tipo indural  o similar equivalente.1242.75</v>
      </c>
      <c r="N109" s="65" t="e">
        <f>+VLOOKUP(M109,[1]Cantidades!$N$9:$O$405,2,FALSE)</f>
        <v>#N/A</v>
      </c>
      <c r="O109" s="71" t="e">
        <f t="shared" ref="O109:O153" si="16">+N109-J109</f>
        <v>#N/A</v>
      </c>
    </row>
    <row r="110" spans="1:15" ht="31.2" x14ac:dyDescent="0.3">
      <c r="A110" s="4" t="s">
        <v>324</v>
      </c>
      <c r="B110" s="6" t="s">
        <v>324</v>
      </c>
      <c r="C110" s="5"/>
      <c r="D110" s="5" t="s">
        <v>22</v>
      </c>
      <c r="E110" s="6" t="s">
        <v>23</v>
      </c>
      <c r="F110" s="5"/>
      <c r="G110" s="17">
        <v>5371</v>
      </c>
      <c r="H110" s="62" t="s">
        <v>352</v>
      </c>
      <c r="I110" s="16" t="s">
        <v>21</v>
      </c>
      <c r="J110" s="73">
        <v>3.96</v>
      </c>
      <c r="K110" s="5"/>
      <c r="M110" s="65" t="str">
        <f t="shared" si="15"/>
        <v>LA VICTORIA5371Muro en ladrillo tolete común, o similar equivalente.3.96</v>
      </c>
      <c r="N110" s="65" t="e">
        <f>+VLOOKUP(M110,[1]Cantidades!$N$9:$O$405,2,FALSE)</f>
        <v>#N/A</v>
      </c>
      <c r="O110" s="71" t="e">
        <f t="shared" si="16"/>
        <v>#N/A</v>
      </c>
    </row>
    <row r="111" spans="1:15" ht="69" x14ac:dyDescent="0.3">
      <c r="A111" s="4" t="s">
        <v>324</v>
      </c>
      <c r="B111" s="6" t="s">
        <v>324</v>
      </c>
      <c r="C111" s="5"/>
      <c r="D111" s="5" t="s">
        <v>22</v>
      </c>
      <c r="E111" s="6" t="s">
        <v>23</v>
      </c>
      <c r="F111" s="5"/>
      <c r="G111" s="17" t="s">
        <v>941</v>
      </c>
      <c r="H111" s="62" t="s">
        <v>940</v>
      </c>
      <c r="I111" s="16" t="s">
        <v>21</v>
      </c>
      <c r="J111" s="73">
        <v>701.49</v>
      </c>
      <c r="K111" s="5"/>
      <c r="M111" s="77" t="str">
        <f>+CONCATENATE(A111,G111,MID(H111,1,150),J111)</f>
        <v>LA VICTORIAARQ103M2 - Mamposteria en bloque de concreto 14x19x39 tipo kreato similar equivalente, revitado y ranurado cada 5 hiladas; pañetado 1:4 estucado y pintado a701.49</v>
      </c>
      <c r="N111" s="65" t="e">
        <f>+VLOOKUP(M111,[1]Cantidades!$N$9:$O$405,2,FALSE)</f>
        <v>#N/A</v>
      </c>
      <c r="O111" s="71" t="e">
        <f t="shared" si="16"/>
        <v>#N/A</v>
      </c>
    </row>
    <row r="112" spans="1:15" ht="55.2" x14ac:dyDescent="0.3">
      <c r="A112" s="4" t="s">
        <v>324</v>
      </c>
      <c r="B112" s="6" t="s">
        <v>324</v>
      </c>
      <c r="C112" s="5"/>
      <c r="D112" s="5" t="s">
        <v>22</v>
      </c>
      <c r="E112" s="6" t="s">
        <v>23</v>
      </c>
      <c r="F112" s="5"/>
      <c r="G112" s="17" t="s">
        <v>942</v>
      </c>
      <c r="H112" s="62" t="s">
        <v>950</v>
      </c>
      <c r="I112" s="16" t="s">
        <v>21</v>
      </c>
      <c r="J112" s="73">
        <v>200.79</v>
      </c>
      <c r="K112" s="5"/>
      <c r="M112" s="65" t="str">
        <f t="shared" si="15"/>
        <v>LA VICTORIAARQ104M3 - Mamposteria en bloque de concreto 14x19x39 tipo kreato similar equivalente, revitado y ranurado cada 5 hiladas; pañetado 1:4 estucado y pintado (ambas caras), similar o equivalente200.79</v>
      </c>
      <c r="N112" s="65" t="e">
        <f>+VLOOKUP(M112,[1]Cantidades!$N$9:$O$405,2,FALSE)</f>
        <v>#N/A</v>
      </c>
      <c r="O112" s="71" t="e">
        <f t="shared" si="16"/>
        <v>#N/A</v>
      </c>
    </row>
    <row r="113" spans="1:16" ht="82.8" x14ac:dyDescent="0.3">
      <c r="A113" s="4" t="s">
        <v>324</v>
      </c>
      <c r="B113" s="6" t="s">
        <v>324</v>
      </c>
      <c r="C113" s="5"/>
      <c r="D113" s="5" t="s">
        <v>22</v>
      </c>
      <c r="E113" s="6" t="s">
        <v>23</v>
      </c>
      <c r="F113" s="5"/>
      <c r="G113" s="17" t="s">
        <v>944</v>
      </c>
      <c r="H113" s="62" t="s">
        <v>952</v>
      </c>
      <c r="I113" s="16" t="s">
        <v>21</v>
      </c>
      <c r="J113" s="73">
        <v>344.34</v>
      </c>
      <c r="K113" s="5"/>
      <c r="M113" s="77" t="str">
        <f t="shared" ref="M113:M116" si="17">+CONCATENATE(A113,G113,MID(H113,1,150),J113)</f>
        <v>LA VICTORIAARQ106M5 - Mamposteria en bloque de concreto 14x19x39 tipo kreato similar equivalente, revitado y ranurado cada 5 hiladas; pañetado  mas enchape en Ceramica344.34</v>
      </c>
      <c r="N113" s="65" t="e">
        <f>+VLOOKUP(M113,[1]Cantidades!$N$9:$O$405,2,FALSE)</f>
        <v>#N/A</v>
      </c>
      <c r="O113" s="71" t="e">
        <f t="shared" si="16"/>
        <v>#N/A</v>
      </c>
    </row>
    <row r="114" spans="1:16" ht="69" x14ac:dyDescent="0.3">
      <c r="A114" s="4" t="s">
        <v>324</v>
      </c>
      <c r="B114" s="6" t="s">
        <v>324</v>
      </c>
      <c r="C114" s="5"/>
      <c r="D114" s="5" t="s">
        <v>22</v>
      </c>
      <c r="E114" s="6" t="s">
        <v>23</v>
      </c>
      <c r="F114" s="5"/>
      <c r="G114" s="17" t="s">
        <v>945</v>
      </c>
      <c r="H114" s="62" t="s">
        <v>953</v>
      </c>
      <c r="I114" s="16" t="s">
        <v>21</v>
      </c>
      <c r="J114" s="73">
        <v>130.80000000000001</v>
      </c>
      <c r="K114" s="5"/>
      <c r="M114" s="77" t="str">
        <f t="shared" si="17"/>
        <v>LA VICTORIAARQ107M6 - Mamposteria en bloque de concreto 14x19x39 tipo kreato similar equivalente, revitado y ranurado cada 5 hiladas; pañetado  mas enchape en Ceramica130.8</v>
      </c>
      <c r="N114" s="65" t="e">
        <f>+VLOOKUP(M114,[1]Cantidades!$N$9:$O$405,2,FALSE)</f>
        <v>#N/A</v>
      </c>
      <c r="O114" s="71" t="e">
        <f t="shared" si="16"/>
        <v>#N/A</v>
      </c>
    </row>
    <row r="115" spans="1:16" ht="82.8" x14ac:dyDescent="0.3">
      <c r="A115" s="4" t="s">
        <v>324</v>
      </c>
      <c r="B115" s="6" t="s">
        <v>324</v>
      </c>
      <c r="C115" s="5"/>
      <c r="D115" s="5" t="s">
        <v>22</v>
      </c>
      <c r="E115" s="6" t="s">
        <v>23</v>
      </c>
      <c r="F115" s="5"/>
      <c r="G115" s="17" t="s">
        <v>947</v>
      </c>
      <c r="H115" s="62" t="s">
        <v>955</v>
      </c>
      <c r="I115" s="16" t="s">
        <v>21</v>
      </c>
      <c r="J115" s="73">
        <v>50.15</v>
      </c>
      <c r="K115" s="5"/>
      <c r="M115" s="77" t="str">
        <f t="shared" si="17"/>
        <v>LA VICTORIAARQ109M14 - Mamposteria en bloque de concreto 14x19x39 tipo kreato similar equivalente, revitado y ranurado cada 5 hiladas; pañetado  mas enchape en Ceramic50.15</v>
      </c>
      <c r="N115" s="65" t="e">
        <f>+VLOOKUP(M115,[1]Cantidades!$N$9:$O$405,2,FALSE)</f>
        <v>#N/A</v>
      </c>
      <c r="O115" s="71" t="e">
        <f t="shared" si="16"/>
        <v>#N/A</v>
      </c>
    </row>
    <row r="116" spans="1:16" ht="41.4" x14ac:dyDescent="0.3">
      <c r="A116" s="4" t="s">
        <v>324</v>
      </c>
      <c r="B116" s="6" t="s">
        <v>324</v>
      </c>
      <c r="C116" s="5"/>
      <c r="D116" s="5" t="s">
        <v>22</v>
      </c>
      <c r="E116" s="6" t="s">
        <v>23</v>
      </c>
      <c r="F116" s="5"/>
      <c r="G116" s="17" t="s">
        <v>948</v>
      </c>
      <c r="H116" s="62" t="s">
        <v>958</v>
      </c>
      <c r="I116" s="16" t="s">
        <v>21</v>
      </c>
      <c r="J116" s="78">
        <v>45</v>
      </c>
      <c r="K116" s="5"/>
      <c r="M116" s="77" t="str">
        <f t="shared" si="17"/>
        <v>LA VICTORIAARQ110M17 ENCHAPE EN CERÁMICA  EGEO COLOR  BLANCO DE 30X60 (INCLUYE SUMINISTRO E INSTALACIÓN HORIZONTAL), O SIMILAR EQUIVALENTE.45</v>
      </c>
      <c r="N116" s="65" t="e">
        <f>+VLOOKUP(M116,[1]Cantidades!$N$9:$O$405,2,FALSE)</f>
        <v>#N/A</v>
      </c>
      <c r="O116" s="71" t="e">
        <f t="shared" si="16"/>
        <v>#N/A</v>
      </c>
    </row>
    <row r="117" spans="1:16" ht="46.8" x14ac:dyDescent="0.3">
      <c r="A117" s="4" t="s">
        <v>324</v>
      </c>
      <c r="B117" s="6" t="s">
        <v>324</v>
      </c>
      <c r="C117" s="5"/>
      <c r="D117" s="5" t="s">
        <v>22</v>
      </c>
      <c r="E117" s="6" t="s">
        <v>31</v>
      </c>
      <c r="F117" s="5">
        <v>3.1</v>
      </c>
      <c r="G117" s="17">
        <v>5642</v>
      </c>
      <c r="H117" s="62" t="s">
        <v>35</v>
      </c>
      <c r="I117" s="16" t="s">
        <v>21</v>
      </c>
      <c r="J117" s="73">
        <v>1058.55</v>
      </c>
      <c r="K117" s="5"/>
      <c r="M117" s="65" t="str">
        <f t="shared" si="15"/>
        <v>LA VICTORIA5642Pañete liso o Rústico 1:4 para muros. Lavado o Rústico. (incluye suministro e instalación), 1058.55</v>
      </c>
      <c r="N117" s="65" t="e">
        <f>+VLOOKUP(M117,[1]Cantidades!$N$9:$O$405,2,FALSE)</f>
        <v>#N/A</v>
      </c>
      <c r="O117" s="71" t="e">
        <f t="shared" si="16"/>
        <v>#N/A</v>
      </c>
    </row>
    <row r="118" spans="1:16" ht="46.8" x14ac:dyDescent="0.3">
      <c r="A118" s="4" t="s">
        <v>324</v>
      </c>
      <c r="B118" s="6" t="s">
        <v>324</v>
      </c>
      <c r="C118" s="5"/>
      <c r="D118" s="5" t="s">
        <v>22</v>
      </c>
      <c r="E118" s="6" t="s">
        <v>31</v>
      </c>
      <c r="F118" s="5">
        <v>3.3</v>
      </c>
      <c r="G118" s="17" t="s">
        <v>38</v>
      </c>
      <c r="H118" s="62" t="s">
        <v>37</v>
      </c>
      <c r="I118" s="16" t="s">
        <v>21</v>
      </c>
      <c r="J118" s="78">
        <v>1873</v>
      </c>
      <c r="K118" s="5"/>
      <c r="M118" s="77" t="str">
        <f>+CONCATENATE(A118,G118,MID(H118,1,150),J118)</f>
        <v>LA VICTORIAARQ302Mortero Impermeabilizante para paredes ( baños, cocinas, zonas humedas,  y vigas canal )  Tipo SikaTop Seal-107 , o similar equivalente. Incluye sumin1873</v>
      </c>
      <c r="N118" s="65" t="e">
        <f>+VLOOKUP(M118,[1]Cantidades!$N$9:$O$405,2,FALSE)</f>
        <v>#N/A</v>
      </c>
      <c r="O118" s="71" t="e">
        <f t="shared" si="16"/>
        <v>#N/A</v>
      </c>
    </row>
    <row r="119" spans="1:16" ht="46.8" x14ac:dyDescent="0.3">
      <c r="A119" s="4" t="s">
        <v>324</v>
      </c>
      <c r="B119" s="6" t="s">
        <v>324</v>
      </c>
      <c r="C119" s="5"/>
      <c r="D119" s="5" t="s">
        <v>22</v>
      </c>
      <c r="E119" s="6" t="s">
        <v>31</v>
      </c>
      <c r="F119" s="5">
        <v>3.4</v>
      </c>
      <c r="G119" s="17">
        <v>8184</v>
      </c>
      <c r="H119" s="62" t="s">
        <v>39</v>
      </c>
      <c r="I119" s="16" t="s">
        <v>21</v>
      </c>
      <c r="J119" s="73">
        <v>553.85</v>
      </c>
      <c r="K119" s="5"/>
      <c r="M119" s="65" t="str">
        <f t="shared" si="15"/>
        <v>LA VICTORIA8184Estuco plastico en muros, o similar equivalente. Incluye sumunistro e instalación.553.85</v>
      </c>
      <c r="N119" s="65" t="e">
        <f>+VLOOKUP(M119,[1]Cantidades!$N$9:$O$405,2,FALSE)</f>
        <v>#N/A</v>
      </c>
      <c r="O119" s="71" t="e">
        <f t="shared" si="16"/>
        <v>#N/A</v>
      </c>
    </row>
    <row r="120" spans="1:16" ht="46.8" x14ac:dyDescent="0.3">
      <c r="A120" s="4" t="s">
        <v>324</v>
      </c>
      <c r="B120" s="6" t="s">
        <v>324</v>
      </c>
      <c r="C120" s="5"/>
      <c r="D120" s="5" t="s">
        <v>22</v>
      </c>
      <c r="E120" s="6" t="s">
        <v>31</v>
      </c>
      <c r="F120" s="5" t="s">
        <v>41</v>
      </c>
      <c r="G120" s="17">
        <v>5370</v>
      </c>
      <c r="H120" s="62" t="s">
        <v>40</v>
      </c>
      <c r="I120" s="15" t="s">
        <v>21</v>
      </c>
      <c r="J120" s="78">
        <v>1227.3800000000001</v>
      </c>
      <c r="K120" s="5"/>
      <c r="M120" s="77" t="str">
        <f>+CONCATENATE(A120,G120,MID(H120,1,150),J120)</f>
        <v>LA VICTORIA5370Pintura vinilo tipo 1, color blanco (3 manos), o similar equivalente.1227.38</v>
      </c>
      <c r="N120" s="65" t="e">
        <f>+VLOOKUP(M120,[1]Cantidades!$N$9:$O$405,2,FALSE)</f>
        <v>#N/A</v>
      </c>
      <c r="O120" s="71" t="e">
        <f t="shared" si="16"/>
        <v>#N/A</v>
      </c>
    </row>
    <row r="121" spans="1:16" ht="31.2" customHeight="1" x14ac:dyDescent="0.3">
      <c r="A121" s="4" t="s">
        <v>324</v>
      </c>
      <c r="B121" s="6" t="s">
        <v>324</v>
      </c>
      <c r="C121" s="5"/>
      <c r="D121" s="5" t="s">
        <v>22</v>
      </c>
      <c r="E121" s="6" t="s">
        <v>31</v>
      </c>
      <c r="F121" s="5" t="s">
        <v>42</v>
      </c>
      <c r="G121" s="17" t="s">
        <v>43</v>
      </c>
      <c r="H121" s="62" t="s">
        <v>44</v>
      </c>
      <c r="I121" s="15" t="s">
        <v>21</v>
      </c>
      <c r="J121" s="73">
        <v>504.7</v>
      </c>
      <c r="K121" s="5"/>
      <c r="M121" s="65" t="str">
        <f t="shared" si="15"/>
        <v>LA VICTORIAARQ303Enchape en cerámica  egeo color  blanco de 30x60 (incluye suministro e instalación horizontal), o similar equivalente.504.7</v>
      </c>
      <c r="N121" s="65" t="e">
        <f>+VLOOKUP(M121,[1]Cantidades!$N$9:$O$405,2,FALSE)</f>
        <v>#N/A</v>
      </c>
      <c r="O121" s="71" t="e">
        <f t="shared" si="16"/>
        <v>#N/A</v>
      </c>
    </row>
    <row r="122" spans="1:16" ht="46.8" x14ac:dyDescent="0.3">
      <c r="A122" s="4" t="s">
        <v>324</v>
      </c>
      <c r="B122" s="6" t="s">
        <v>324</v>
      </c>
      <c r="C122" s="5"/>
      <c r="D122" s="5" t="s">
        <v>22</v>
      </c>
      <c r="E122" s="6" t="s">
        <v>31</v>
      </c>
      <c r="F122" s="5" t="s">
        <v>45</v>
      </c>
      <c r="G122" s="17" t="s">
        <v>46</v>
      </c>
      <c r="H122" s="62" t="s">
        <v>47</v>
      </c>
      <c r="I122" s="15" t="s">
        <v>48</v>
      </c>
      <c r="J122" s="73">
        <v>8</v>
      </c>
      <c r="K122" s="5"/>
      <c r="M122" s="65" t="str">
        <f t="shared" si="15"/>
        <v>LA VICTORIAARQ304Mesón en Granito Negro San Gabriel nacional con regruese hacia la cara frontal, e=4cm. (suministro e instalación), o similar equivalente.8</v>
      </c>
      <c r="N122" s="65">
        <f>+VLOOKUP(M122,[1]Cantidades!$N$9:$O$405,2,FALSE)</f>
        <v>8</v>
      </c>
      <c r="O122" s="71">
        <f t="shared" si="16"/>
        <v>0</v>
      </c>
    </row>
    <row r="123" spans="1:16" ht="69" x14ac:dyDescent="0.3">
      <c r="A123" s="4" t="s">
        <v>324</v>
      </c>
      <c r="B123" s="6" t="s">
        <v>324</v>
      </c>
      <c r="C123" s="5"/>
      <c r="D123" s="5" t="s">
        <v>22</v>
      </c>
      <c r="E123" s="6" t="s">
        <v>49</v>
      </c>
      <c r="F123" s="5">
        <v>4.0999999999999996</v>
      </c>
      <c r="G123" s="17" t="s">
        <v>50</v>
      </c>
      <c r="H123" s="62" t="s">
        <v>51</v>
      </c>
      <c r="I123" s="15" t="s">
        <v>21</v>
      </c>
      <c r="J123" s="73">
        <v>539.11</v>
      </c>
      <c r="K123" s="5"/>
      <c r="M123" s="77" t="str">
        <f>+CONCATENATE(A123,G123,MID(H123,1,150),J123)</f>
        <v>LA VICTORIAARQ401Piso en concreto esmaltado y endurecido de f'c=3.000psi - espesor = 0.06m, pulido y brillado con helicóptero, utilizar endurecedor de cuarzo superfici539.11</v>
      </c>
      <c r="N123" s="65" t="e">
        <f>+VLOOKUP(M123,[1]Cantidades!$N$9:$O$405,2,FALSE)</f>
        <v>#N/A</v>
      </c>
      <c r="O123" s="71" t="e">
        <f t="shared" si="16"/>
        <v>#N/A</v>
      </c>
    </row>
    <row r="124" spans="1:16" ht="124.2" x14ac:dyDescent="0.3">
      <c r="A124" s="4" t="s">
        <v>324</v>
      </c>
      <c r="B124" s="6" t="s">
        <v>324</v>
      </c>
      <c r="C124" s="5"/>
      <c r="D124" s="5" t="s">
        <v>22</v>
      </c>
      <c r="E124" s="6" t="s">
        <v>52</v>
      </c>
      <c r="F124" s="17" t="s">
        <v>53</v>
      </c>
      <c r="G124" s="17" t="s">
        <v>54</v>
      </c>
      <c r="H124" s="62" t="s">
        <v>99</v>
      </c>
      <c r="I124" s="17" t="s">
        <v>21</v>
      </c>
      <c r="J124" s="73">
        <v>3628.61</v>
      </c>
      <c r="K124" s="5"/>
      <c r="M124" s="77" t="str">
        <f t="shared" ref="M124:M126" si="18">+CONCATENATE(A124,G124,MID(H124,1,150),J124)</f>
        <v>LA VICTORIAARQ501Baldosa de granito de mármol tipo alfa de 0.30x0.30m - Blanco Huila fondo blanco Grano 1,  que cumpla con las normas ntc 2849 y tráfico intenso. insta3628.61</v>
      </c>
      <c r="N124" s="65" t="e">
        <f>+VLOOKUP(M124,[1]Cantidades!$N$9:$O$405,2,FALSE)</f>
        <v>#N/A</v>
      </c>
      <c r="O124" s="71" t="e">
        <f t="shared" si="16"/>
        <v>#N/A</v>
      </c>
      <c r="P124" s="69"/>
    </row>
    <row r="125" spans="1:16" ht="55.2" x14ac:dyDescent="0.3">
      <c r="A125" s="4" t="s">
        <v>324</v>
      </c>
      <c r="B125" s="6" t="s">
        <v>324</v>
      </c>
      <c r="C125" s="5"/>
      <c r="D125" s="5" t="s">
        <v>22</v>
      </c>
      <c r="E125" s="6" t="s">
        <v>52</v>
      </c>
      <c r="F125" s="17" t="s">
        <v>56</v>
      </c>
      <c r="G125" s="17" t="s">
        <v>57</v>
      </c>
      <c r="H125" s="62" t="s">
        <v>100</v>
      </c>
      <c r="I125" s="17" t="s">
        <v>21</v>
      </c>
      <c r="J125" s="73">
        <v>10.61</v>
      </c>
      <c r="K125" s="5"/>
      <c r="M125" s="77" t="str">
        <f t="shared" si="18"/>
        <v>LA VICTORIAARQ502Piso Técnico Elevado (≤60cm) para Área de cuarto de control y potencia. Color y dimensiones acorde con los planos y especificaciones técnicas del prov10.61</v>
      </c>
      <c r="N125" s="65" t="e">
        <f>+VLOOKUP(M125,[1]Cantidades!$N$9:$O$405,2,FALSE)</f>
        <v>#N/A</v>
      </c>
      <c r="O125" s="71" t="e">
        <f t="shared" si="16"/>
        <v>#N/A</v>
      </c>
    </row>
    <row r="126" spans="1:16" ht="82.8" x14ac:dyDescent="0.3">
      <c r="A126" s="4" t="s">
        <v>324</v>
      </c>
      <c r="B126" s="6" t="s">
        <v>324</v>
      </c>
      <c r="C126" s="5"/>
      <c r="D126" s="5" t="s">
        <v>22</v>
      </c>
      <c r="E126" s="6" t="s">
        <v>52</v>
      </c>
      <c r="F126" s="17" t="s">
        <v>59</v>
      </c>
      <c r="G126" s="18" t="s">
        <v>60</v>
      </c>
      <c r="H126" s="62" t="s">
        <v>101</v>
      </c>
      <c r="I126" s="17" t="s">
        <v>21</v>
      </c>
      <c r="J126" s="73">
        <v>10.38</v>
      </c>
      <c r="K126" s="5"/>
      <c r="M126" s="77" t="str">
        <f t="shared" si="18"/>
        <v>LA VICTORIAARQ503Piso en rejilla metálica tipo industrial  pesado de configuración 1"x1",  para plataformas y descansos de escaleras de mantenimiento, según especifica10.38</v>
      </c>
      <c r="N126" s="65" t="e">
        <f>+VLOOKUP(M126,[1]Cantidades!$N$9:$O$405,2,FALSE)</f>
        <v>#N/A</v>
      </c>
      <c r="O126" s="71" t="e">
        <f t="shared" si="16"/>
        <v>#N/A</v>
      </c>
    </row>
    <row r="127" spans="1:16" ht="31.2" x14ac:dyDescent="0.3">
      <c r="A127" s="4" t="s">
        <v>324</v>
      </c>
      <c r="B127" s="6" t="s">
        <v>324</v>
      </c>
      <c r="C127" s="5"/>
      <c r="D127" s="5" t="s">
        <v>22</v>
      </c>
      <c r="E127" s="6" t="s">
        <v>52</v>
      </c>
      <c r="F127" s="17" t="s">
        <v>62</v>
      </c>
      <c r="G127" s="18" t="s">
        <v>63</v>
      </c>
      <c r="H127" s="62" t="s">
        <v>64</v>
      </c>
      <c r="I127" s="17" t="s">
        <v>48</v>
      </c>
      <c r="J127" s="73">
        <v>50.29</v>
      </c>
      <c r="K127" s="5"/>
      <c r="M127" s="65" t="str">
        <f t="shared" si="15"/>
        <v>LA VICTORIAARQ504Zócalo en concreto fundido en sitio 0.15 cm x 0.21 cm, o similar equivalente 50.29</v>
      </c>
      <c r="N127" s="65" t="e">
        <f>+VLOOKUP(M127,[1]Cantidades!$N$9:$O$405,2,FALSE)</f>
        <v>#N/A</v>
      </c>
      <c r="O127" s="71" t="e">
        <f t="shared" si="16"/>
        <v>#N/A</v>
      </c>
    </row>
    <row r="128" spans="1:16" ht="31.2" x14ac:dyDescent="0.3">
      <c r="A128" s="4" t="s">
        <v>324</v>
      </c>
      <c r="B128" s="6" t="s">
        <v>324</v>
      </c>
      <c r="C128" s="5"/>
      <c r="D128" s="5" t="s">
        <v>22</v>
      </c>
      <c r="E128" s="6" t="s">
        <v>52</v>
      </c>
      <c r="F128" s="17" t="s">
        <v>65</v>
      </c>
      <c r="G128" s="18" t="s">
        <v>66</v>
      </c>
      <c r="H128" s="62" t="s">
        <v>67</v>
      </c>
      <c r="I128" s="17" t="s">
        <v>48</v>
      </c>
      <c r="J128" s="78">
        <v>8.1300000000000008</v>
      </c>
      <c r="K128" s="5"/>
      <c r="M128" s="77" t="str">
        <f>+CONCATENATE(A128,G128,MID(H128,1,150),J128)</f>
        <v>LA VICTORIAARQ505Zócalo en concreto fundido en sitio 0.12 cm x 0.21 cm, o similar equivalente 8.13</v>
      </c>
      <c r="N128" s="65" t="e">
        <f>+VLOOKUP(M128,[1]Cantidades!$N$9:$O$405,2,FALSE)</f>
        <v>#N/A</v>
      </c>
      <c r="O128" s="71" t="e">
        <f t="shared" si="16"/>
        <v>#N/A</v>
      </c>
    </row>
    <row r="129" spans="1:15" ht="41.4" x14ac:dyDescent="0.3">
      <c r="A129" s="4" t="s">
        <v>324</v>
      </c>
      <c r="B129" s="6" t="s">
        <v>324</v>
      </c>
      <c r="C129" s="5"/>
      <c r="D129" s="5" t="s">
        <v>22</v>
      </c>
      <c r="E129" s="6" t="s">
        <v>52</v>
      </c>
      <c r="F129" s="17" t="s">
        <v>70</v>
      </c>
      <c r="G129" s="18" t="s">
        <v>71</v>
      </c>
      <c r="H129" s="62" t="s">
        <v>72</v>
      </c>
      <c r="I129" s="17" t="s">
        <v>48</v>
      </c>
      <c r="J129" s="73">
        <v>1084.54</v>
      </c>
      <c r="K129" s="5"/>
      <c r="M129" s="65" t="str">
        <f t="shared" si="15"/>
        <v>LA VICTORIAARQ506Guarda escoba en granito Blanco Huila fondo blanco Grano 1 de formato 0.10 cm x 0.30 cm (incluye suministro e instalación), o similar equivalente.1084.54</v>
      </c>
      <c r="N129" s="65" t="e">
        <f>+VLOOKUP(M129,[1]Cantidades!$N$9:$O$405,2,FALSE)</f>
        <v>#N/A</v>
      </c>
      <c r="O129" s="71" t="e">
        <f t="shared" si="16"/>
        <v>#N/A</v>
      </c>
    </row>
    <row r="130" spans="1:15" ht="55.2" x14ac:dyDescent="0.3">
      <c r="A130" s="4" t="s">
        <v>324</v>
      </c>
      <c r="B130" s="6" t="s">
        <v>324</v>
      </c>
      <c r="C130" s="5"/>
      <c r="D130" s="5" t="s">
        <v>22</v>
      </c>
      <c r="E130" s="6" t="s">
        <v>52</v>
      </c>
      <c r="F130" s="17" t="s">
        <v>79</v>
      </c>
      <c r="G130" s="18" t="s">
        <v>80</v>
      </c>
      <c r="H130" s="62" t="s">
        <v>102</v>
      </c>
      <c r="I130" s="17" t="s">
        <v>21</v>
      </c>
      <c r="J130" s="78">
        <v>134.53</v>
      </c>
      <c r="K130" s="5"/>
      <c r="M130" s="77" t="str">
        <f t="shared" ref="M130:M137" si="19">+CONCATENATE(A130,G130,MID(H130,1,150),J130)</f>
        <v>LA VICTORIAARQ509Piso en granito Blanco Huila fondo blanco Grano 1 esmerilado, vaciado y pulido en Sitio e=1.5cm Incluye juntas de dilatación, color blanco (incluye su134.53</v>
      </c>
      <c r="N130" s="65" t="e">
        <f>+VLOOKUP(M130,[1]Cantidades!$N$9:$O$405,2,FALSE)</f>
        <v>#N/A</v>
      </c>
      <c r="O130" s="71" t="e">
        <f t="shared" si="16"/>
        <v>#N/A</v>
      </c>
    </row>
    <row r="131" spans="1:15" ht="82.8" x14ac:dyDescent="0.3">
      <c r="A131" s="4" t="s">
        <v>324</v>
      </c>
      <c r="B131" s="6" t="s">
        <v>324</v>
      </c>
      <c r="C131" s="5"/>
      <c r="D131" s="5" t="s">
        <v>22</v>
      </c>
      <c r="E131" s="6" t="s">
        <v>52</v>
      </c>
      <c r="F131" s="17" t="s">
        <v>82</v>
      </c>
      <c r="G131" s="18" t="s">
        <v>83</v>
      </c>
      <c r="H131" s="62" t="s">
        <v>84</v>
      </c>
      <c r="I131" s="17" t="s">
        <v>48</v>
      </c>
      <c r="J131" s="78">
        <v>359.8</v>
      </c>
      <c r="K131" s="5"/>
      <c r="M131" s="77" t="str">
        <f t="shared" si="19"/>
        <v>LA VICTORIAARQ510Cinta Antideslizante de Alto Trafico  Adhesiva para escaleras ; de color negro con banda central reflectiva de color amarillo que ilumina al contacto 359.8</v>
      </c>
      <c r="N131" s="65" t="e">
        <f>+VLOOKUP(M131,[1]Cantidades!$N$9:$O$405,2,FALSE)</f>
        <v>#N/A</v>
      </c>
      <c r="O131" s="71" t="e">
        <f t="shared" si="16"/>
        <v>#N/A</v>
      </c>
    </row>
    <row r="132" spans="1:15" ht="69" x14ac:dyDescent="0.3">
      <c r="A132" s="4" t="s">
        <v>324</v>
      </c>
      <c r="B132" s="6" t="s">
        <v>324</v>
      </c>
      <c r="C132" s="5"/>
      <c r="D132" s="5" t="s">
        <v>22</v>
      </c>
      <c r="E132" s="6" t="s">
        <v>52</v>
      </c>
      <c r="F132" s="17" t="s">
        <v>85</v>
      </c>
      <c r="G132" s="18" t="s">
        <v>86</v>
      </c>
      <c r="H132" s="62" t="s">
        <v>87</v>
      </c>
      <c r="I132" s="17" t="s">
        <v>21</v>
      </c>
      <c r="J132" s="73">
        <v>20.12</v>
      </c>
      <c r="K132" s="5"/>
      <c r="M132" s="77" t="str">
        <f t="shared" si="19"/>
        <v>LA VICTORIAARQ511Franjas Guía  en resina prefabricada termoflexible, con endurecimiento y curado rápido vertidas insitu sobre encofrado con medidas estandar según norm20.12</v>
      </c>
      <c r="N132" s="65" t="e">
        <f>+VLOOKUP(M132,[1]Cantidades!$N$9:$O$405,2,FALSE)</f>
        <v>#N/A</v>
      </c>
      <c r="O132" s="71" t="e">
        <f t="shared" si="16"/>
        <v>#N/A</v>
      </c>
    </row>
    <row r="133" spans="1:15" ht="69" x14ac:dyDescent="0.3">
      <c r="A133" s="4" t="s">
        <v>324</v>
      </c>
      <c r="B133" s="6" t="s">
        <v>324</v>
      </c>
      <c r="C133" s="5"/>
      <c r="D133" s="5" t="s">
        <v>22</v>
      </c>
      <c r="E133" s="6" t="s">
        <v>52</v>
      </c>
      <c r="F133" s="17" t="s">
        <v>88</v>
      </c>
      <c r="G133" s="18" t="s">
        <v>89</v>
      </c>
      <c r="H133" s="62" t="s">
        <v>90</v>
      </c>
      <c r="I133" s="17" t="s">
        <v>21</v>
      </c>
      <c r="J133" s="73">
        <v>58.07</v>
      </c>
      <c r="K133" s="5"/>
      <c r="M133" s="77" t="str">
        <f t="shared" si="19"/>
        <v>LA VICTORIAARQ512Franjas Alerta  en resina prefabricada termoflexible, con endurecimiento y curado rápido vertidas insitu sobre encofrado con medidas estandar según no58.07</v>
      </c>
      <c r="N133" s="65" t="e">
        <f>+VLOOKUP(M133,[1]Cantidades!$N$9:$O$405,2,FALSE)</f>
        <v>#N/A</v>
      </c>
      <c r="O133" s="71" t="e">
        <f t="shared" si="16"/>
        <v>#N/A</v>
      </c>
    </row>
    <row r="134" spans="1:15" ht="31.2" x14ac:dyDescent="0.3">
      <c r="A134" s="4" t="s">
        <v>324</v>
      </c>
      <c r="B134" s="6" t="s">
        <v>324</v>
      </c>
      <c r="C134" s="5"/>
      <c r="D134" s="5" t="s">
        <v>22</v>
      </c>
      <c r="E134" s="6" t="s">
        <v>52</v>
      </c>
      <c r="F134" s="17" t="s">
        <v>91</v>
      </c>
      <c r="G134" s="18">
        <v>5433</v>
      </c>
      <c r="H134" s="62" t="s">
        <v>103</v>
      </c>
      <c r="I134" s="17" t="s">
        <v>48</v>
      </c>
      <c r="J134" s="78">
        <v>4</v>
      </c>
      <c r="K134" s="5"/>
      <c r="M134" s="77" t="str">
        <f t="shared" si="19"/>
        <v>LA VICTORIA5433 Banca en concreto de 3000 PSI 0.10 x 0.15 (suministro e instalación), o similar equivalente.4</v>
      </c>
      <c r="N134" s="65" t="e">
        <f>+VLOOKUP(M134,[1]Cantidades!$N$9:$O$405,2,FALSE)</f>
        <v>#N/A</v>
      </c>
      <c r="O134" s="71" t="e">
        <f t="shared" si="16"/>
        <v>#N/A</v>
      </c>
    </row>
    <row r="135" spans="1:15" ht="41.4" x14ac:dyDescent="0.3">
      <c r="A135" s="4" t="s">
        <v>324</v>
      </c>
      <c r="B135" s="6" t="s">
        <v>324</v>
      </c>
      <c r="C135" s="5"/>
      <c r="D135" s="5" t="s">
        <v>22</v>
      </c>
      <c r="E135" s="6" t="s">
        <v>52</v>
      </c>
      <c r="F135" s="17" t="s">
        <v>93</v>
      </c>
      <c r="G135" s="18" t="s">
        <v>94</v>
      </c>
      <c r="H135" s="62" t="s">
        <v>95</v>
      </c>
      <c r="I135" s="17" t="s">
        <v>48</v>
      </c>
      <c r="J135" s="78">
        <v>11.25</v>
      </c>
      <c r="K135" s="5"/>
      <c r="M135" s="77" t="str">
        <f t="shared" si="19"/>
        <v>LA VICTORIAARQ513Bocapuerta en granito blanco huila esmerilado, ancho 12cm  vaciado y pulido en sitio. Incluye suministro,  pega e instalción)11.25</v>
      </c>
      <c r="N135" s="65" t="e">
        <f>+VLOOKUP(M135,[1]Cantidades!$N$9:$O$405,2,FALSE)</f>
        <v>#N/A</v>
      </c>
      <c r="O135" s="71" t="e">
        <f t="shared" si="16"/>
        <v>#N/A</v>
      </c>
    </row>
    <row r="136" spans="1:15" ht="31.2" x14ac:dyDescent="0.3">
      <c r="A136" s="4" t="s">
        <v>324</v>
      </c>
      <c r="B136" s="6" t="s">
        <v>324</v>
      </c>
      <c r="C136" s="5"/>
      <c r="D136" s="5" t="s">
        <v>22</v>
      </c>
      <c r="E136" s="6" t="s">
        <v>52</v>
      </c>
      <c r="F136" s="17" t="s">
        <v>96</v>
      </c>
      <c r="G136" s="18" t="s">
        <v>97</v>
      </c>
      <c r="H136" s="62" t="s">
        <v>98</v>
      </c>
      <c r="I136" s="17" t="s">
        <v>48</v>
      </c>
      <c r="J136" s="78">
        <v>10.48</v>
      </c>
      <c r="K136" s="5"/>
      <c r="M136" s="77" t="str">
        <f t="shared" si="19"/>
        <v>LA VICTORIAARQ514Zócalo en concreto fundido en sitio 0.10 cm x 0.15 cm, o similar equivalente 10.48</v>
      </c>
      <c r="N136" s="65" t="e">
        <f>+VLOOKUP(M136,[1]Cantidades!$N$9:$O$405,2,FALSE)</f>
        <v>#N/A</v>
      </c>
      <c r="O136" s="71" t="e">
        <f t="shared" si="16"/>
        <v>#N/A</v>
      </c>
    </row>
    <row r="137" spans="1:15" ht="96.6" x14ac:dyDescent="0.3">
      <c r="A137" s="4" t="s">
        <v>324</v>
      </c>
      <c r="B137" s="6" t="s">
        <v>324</v>
      </c>
      <c r="C137" s="5"/>
      <c r="D137" s="5" t="s">
        <v>22</v>
      </c>
      <c r="E137" s="6" t="s">
        <v>104</v>
      </c>
      <c r="F137" s="17" t="s">
        <v>105</v>
      </c>
      <c r="G137" s="76" t="s">
        <v>960</v>
      </c>
      <c r="H137" s="62" t="s">
        <v>106</v>
      </c>
      <c r="I137" s="17" t="s">
        <v>21</v>
      </c>
      <c r="J137" s="73">
        <v>1502.89</v>
      </c>
      <c r="K137" s="5"/>
      <c r="M137" s="77" t="str">
        <f t="shared" si="19"/>
        <v>LA VICTORIAARQ002Cubierta Metálica en Aluzinc tipo "sandwich con aislamiento termo-acústico en poliuretano de alta densidad autoextinguible" Cal 24 espesor 60mm, Color1502.89</v>
      </c>
      <c r="N137" s="65" t="e">
        <f>+VLOOKUP(M137,[1]Cantidades!$N$9:$O$405,2,FALSE)</f>
        <v>#N/A</v>
      </c>
      <c r="O137" s="71" t="e">
        <f t="shared" si="16"/>
        <v>#N/A</v>
      </c>
    </row>
    <row r="138" spans="1:15" ht="82.8" x14ac:dyDescent="0.3">
      <c r="A138" s="4" t="s">
        <v>324</v>
      </c>
      <c r="B138" s="6" t="s">
        <v>324</v>
      </c>
      <c r="C138" s="5"/>
      <c r="D138" s="5" t="s">
        <v>22</v>
      </c>
      <c r="E138" s="6" t="s">
        <v>104</v>
      </c>
      <c r="F138" s="17">
        <v>6.4</v>
      </c>
      <c r="G138" s="76" t="s">
        <v>26</v>
      </c>
      <c r="H138" s="62" t="s">
        <v>131</v>
      </c>
      <c r="I138" s="17" t="s">
        <v>21</v>
      </c>
      <c r="J138" s="78">
        <v>586.4</v>
      </c>
      <c r="K138" s="5"/>
      <c r="M138" s="77" t="str">
        <f t="shared" ref="M138" si="20">+CONCATENATE(A138,G138,MID(H138,1,150),J138)</f>
        <v>LA VICTORIAARQ102Suministro, transporte e instalación de cielos falsos en placa de tabla yeso ½” tipo dry wall, gyplac (D+PLUS),  masillado y pintado color blanco, o s586.4</v>
      </c>
      <c r="N138" s="65" t="e">
        <f>+VLOOKUP(M138,[1]Cantidades!$N$9:$O$405,2,FALSE)</f>
        <v>#N/A</v>
      </c>
      <c r="O138" s="71" t="e">
        <f t="shared" si="16"/>
        <v>#N/A</v>
      </c>
    </row>
    <row r="139" spans="1:15" ht="62.4" x14ac:dyDescent="0.3">
      <c r="A139" s="4" t="s">
        <v>324</v>
      </c>
      <c r="B139" s="6" t="s">
        <v>324</v>
      </c>
      <c r="C139" s="5"/>
      <c r="D139" s="5" t="s">
        <v>22</v>
      </c>
      <c r="E139" s="6" t="s">
        <v>104</v>
      </c>
      <c r="F139" s="17" t="s">
        <v>120</v>
      </c>
      <c r="G139" s="18" t="s">
        <v>121</v>
      </c>
      <c r="H139" s="62" t="s">
        <v>122</v>
      </c>
      <c r="I139" s="17" t="s">
        <v>48</v>
      </c>
      <c r="J139" s="73">
        <v>212.71</v>
      </c>
      <c r="K139" s="5"/>
      <c r="M139" s="65" t="str">
        <f t="shared" si="15"/>
        <v>LA VICTORIAARQ604Canaleta en lámina galvanizada Calibre 18, ancho 30cm, grafada,  soldada  y pintada con aticorrosivo y color final Ral 7047. Incluye suministro e instalación212.71</v>
      </c>
      <c r="N139" s="65" t="e">
        <f>+VLOOKUP(M139,[1]Cantidades!$N$9:$O$405,2,FALSE)</f>
        <v>#N/A</v>
      </c>
      <c r="O139" s="71" t="e">
        <f t="shared" si="16"/>
        <v>#N/A</v>
      </c>
    </row>
    <row r="140" spans="1:15" ht="62.4" x14ac:dyDescent="0.3">
      <c r="A140" s="4" t="s">
        <v>324</v>
      </c>
      <c r="B140" s="6" t="s">
        <v>324</v>
      </c>
      <c r="C140" s="5"/>
      <c r="D140" s="5" t="s">
        <v>22</v>
      </c>
      <c r="E140" s="6" t="s">
        <v>104</v>
      </c>
      <c r="F140" s="17" t="s">
        <v>127</v>
      </c>
      <c r="G140" s="18" t="s">
        <v>128</v>
      </c>
      <c r="H140" s="62" t="s">
        <v>129</v>
      </c>
      <c r="I140" s="17" t="s">
        <v>130</v>
      </c>
      <c r="J140" s="78">
        <v>1</v>
      </c>
      <c r="K140" s="5"/>
      <c r="M140" s="77" t="str">
        <f t="shared" ref="M140:M145" si="21">+CONCATENATE(A140,G140,MID(H140,1,150),J140)</f>
        <v>LA VICTORIAARQ605Cubierta Corredera , o,  de acceso al techo con tragaluz corredizo, o similar equivalente.1</v>
      </c>
      <c r="N140" s="65" t="e">
        <f>+VLOOKUP(M140,[1]Cantidades!$N$9:$O$405,2,FALSE)</f>
        <v>#N/A</v>
      </c>
      <c r="O140" s="71" t="e">
        <f t="shared" si="16"/>
        <v>#N/A</v>
      </c>
    </row>
    <row r="141" spans="1:15" ht="82.8" x14ac:dyDescent="0.3">
      <c r="A141" s="4" t="s">
        <v>324</v>
      </c>
      <c r="B141" s="6" t="s">
        <v>324</v>
      </c>
      <c r="C141" s="5"/>
      <c r="D141" s="5" t="s">
        <v>22</v>
      </c>
      <c r="E141" s="6" t="s">
        <v>133</v>
      </c>
      <c r="F141" s="17" t="s">
        <v>134</v>
      </c>
      <c r="G141" s="18" t="s">
        <v>135</v>
      </c>
      <c r="H141" s="62" t="s">
        <v>136</v>
      </c>
      <c r="I141" s="17" t="s">
        <v>21</v>
      </c>
      <c r="J141" s="73">
        <v>2909.53</v>
      </c>
      <c r="K141" s="5"/>
      <c r="M141" s="77" t="str">
        <f t="shared" si="21"/>
        <v>LA VICTORIAARQ701Fachada Stick Serie 45 Alumina,   Aluminio a la vista, anodizado color natural y vidrio laminado templado de 4mm+4mm+75micras de PVB -Transparencia y 2909.53</v>
      </c>
      <c r="N141" s="65" t="e">
        <f>+VLOOKUP(M141,[1]Cantidades!$N$9:$O$405,2,FALSE)</f>
        <v>#N/A</v>
      </c>
      <c r="O141" s="71" t="e">
        <f t="shared" si="16"/>
        <v>#N/A</v>
      </c>
    </row>
    <row r="142" spans="1:15" ht="82.8" x14ac:dyDescent="0.3">
      <c r="A142" s="4" t="s">
        <v>324</v>
      </c>
      <c r="B142" s="6" t="s">
        <v>324</v>
      </c>
      <c r="C142" s="5"/>
      <c r="D142" s="5" t="s">
        <v>22</v>
      </c>
      <c r="E142" s="6" t="s">
        <v>133</v>
      </c>
      <c r="F142" s="17" t="s">
        <v>137</v>
      </c>
      <c r="G142" s="18" t="s">
        <v>138</v>
      </c>
      <c r="H142" s="62" t="s">
        <v>154</v>
      </c>
      <c r="I142" s="17" t="s">
        <v>21</v>
      </c>
      <c r="J142" s="73">
        <v>51.62</v>
      </c>
      <c r="K142" s="5"/>
      <c r="M142" s="77" t="str">
        <f t="shared" si="21"/>
        <v>LA VICTORIAARQ702Modulo de persiana en celosia de acero galvanizado Cal 18 y estructura metálica de soporte, de color Ral 7035 aluminio adonizado segun muestra , con  51.62</v>
      </c>
      <c r="N142" s="65" t="e">
        <f>+VLOOKUP(M142,[1]Cantidades!$N$9:$O$405,2,FALSE)</f>
        <v>#N/A</v>
      </c>
      <c r="O142" s="71" t="e">
        <f t="shared" si="16"/>
        <v>#N/A</v>
      </c>
    </row>
    <row r="143" spans="1:15" ht="69" x14ac:dyDescent="0.3">
      <c r="A143" s="4" t="s">
        <v>324</v>
      </c>
      <c r="B143" s="6" t="s">
        <v>324</v>
      </c>
      <c r="C143" s="5"/>
      <c r="D143" s="5" t="s">
        <v>22</v>
      </c>
      <c r="E143" s="6" t="s">
        <v>133</v>
      </c>
      <c r="F143" s="17" t="s">
        <v>140</v>
      </c>
      <c r="G143" s="18" t="s">
        <v>141</v>
      </c>
      <c r="H143" s="62" t="s">
        <v>155</v>
      </c>
      <c r="I143" s="17" t="s">
        <v>21</v>
      </c>
      <c r="J143" s="78">
        <v>527.05999999999995</v>
      </c>
      <c r="K143" s="5"/>
      <c r="M143" s="77" t="str">
        <f t="shared" si="21"/>
        <v>LA VICTORIAARQ703Sistema de Jardín Vertical Fachada Verde tipo Gro-wall 4.5, con perforaciones para sistema de riego, material en polipropileno reciclado, color negro,527.06</v>
      </c>
      <c r="N143" s="65" t="e">
        <f>+VLOOKUP(M143,[1]Cantidades!$N$9:$O$405,2,FALSE)</f>
        <v>#N/A</v>
      </c>
      <c r="O143" s="71" t="e">
        <f t="shared" si="16"/>
        <v>#N/A</v>
      </c>
    </row>
    <row r="144" spans="1:15" ht="55.2" x14ac:dyDescent="0.3">
      <c r="A144" s="4" t="s">
        <v>324</v>
      </c>
      <c r="B144" s="6" t="s">
        <v>324</v>
      </c>
      <c r="C144" s="5"/>
      <c r="D144" s="5" t="s">
        <v>22</v>
      </c>
      <c r="E144" s="6" t="s">
        <v>133</v>
      </c>
      <c r="F144" s="17" t="s">
        <v>149</v>
      </c>
      <c r="G144" s="18" t="s">
        <v>150</v>
      </c>
      <c r="H144" s="62" t="s">
        <v>156</v>
      </c>
      <c r="I144" s="17" t="s">
        <v>21</v>
      </c>
      <c r="J144" s="73">
        <v>596.57000000000005</v>
      </c>
      <c r="K144" s="5"/>
      <c r="M144" s="77" t="str">
        <f t="shared" si="21"/>
        <v>LA VICTORIAARQ706Cortasol en panel metalico en Aluzinc tipo QUADROBRISE 25/75, , acabado liso, color roble, y fijación entre ejes 20cm ,  o similar equivalente. Incluy596.57</v>
      </c>
      <c r="N144" s="65" t="e">
        <f>+VLOOKUP(M144,[1]Cantidades!$N$9:$O$405,2,FALSE)</f>
        <v>#N/A</v>
      </c>
      <c r="O144" s="71" t="e">
        <f t="shared" si="16"/>
        <v>#N/A</v>
      </c>
    </row>
    <row r="145" spans="1:15" ht="82.8" x14ac:dyDescent="0.3">
      <c r="A145" s="4" t="s">
        <v>324</v>
      </c>
      <c r="B145" s="6" t="s">
        <v>324</v>
      </c>
      <c r="C145" s="5"/>
      <c r="D145" s="5" t="s">
        <v>22</v>
      </c>
      <c r="E145" s="6" t="s">
        <v>157</v>
      </c>
      <c r="F145" s="17" t="s">
        <v>158</v>
      </c>
      <c r="G145" s="18" t="s">
        <v>159</v>
      </c>
      <c r="H145" s="62" t="s">
        <v>160</v>
      </c>
      <c r="I145" s="17" t="s">
        <v>21</v>
      </c>
      <c r="J145" s="73">
        <v>374.13</v>
      </c>
      <c r="K145" s="5"/>
      <c r="M145" s="77" t="str">
        <f t="shared" si="21"/>
        <v>LA VICTORIAARQ801Ventanas Fijas, Ventanas Proyectantes, Puertas Batientes,    con perfileria interior en aluminio tipo Linea Superior Serie 35  anodizado, color natura374.13</v>
      </c>
      <c r="N145" s="65" t="e">
        <f>+VLOOKUP(M145,[1]Cantidades!$N$9:$O$405,2,FALSE)</f>
        <v>#N/A</v>
      </c>
      <c r="O145" s="71" t="e">
        <f t="shared" si="16"/>
        <v>#N/A</v>
      </c>
    </row>
    <row r="146" spans="1:15" ht="55.2" x14ac:dyDescent="0.3">
      <c r="A146" s="4" t="s">
        <v>324</v>
      </c>
      <c r="B146" s="6" t="s">
        <v>324</v>
      </c>
      <c r="C146" s="5"/>
      <c r="D146" s="5" t="s">
        <v>22</v>
      </c>
      <c r="E146" s="6" t="s">
        <v>163</v>
      </c>
      <c r="F146" s="17"/>
      <c r="G146" s="18" t="s">
        <v>909</v>
      </c>
      <c r="H146" s="62" t="s">
        <v>864</v>
      </c>
      <c r="I146" s="17" t="s">
        <v>130</v>
      </c>
      <c r="J146" s="73">
        <v>10</v>
      </c>
      <c r="K146" s="6" t="s">
        <v>886</v>
      </c>
      <c r="M146" s="65" t="str">
        <f t="shared" si="15"/>
        <v>LA VICTORIAARQ901-2P1-B (0.80 x 2.50 mts.) Puerta en lámina CR Cal. 18, pintura electrostática color aluminio anodizado o gris RAL 7035., Marco CR Cal 18, Pintura electrostática color aluminio anodizado o gris RAL 703510</v>
      </c>
      <c r="N146" s="65" t="e">
        <f>+VLOOKUP(M146,[1]Cantidades!$N$9:$O$405,2,FALSE)</f>
        <v>#N/A</v>
      </c>
      <c r="O146" s="71" t="e">
        <f t="shared" si="16"/>
        <v>#N/A</v>
      </c>
    </row>
    <row r="147" spans="1:15" ht="55.2" x14ac:dyDescent="0.3">
      <c r="A147" s="4" t="s">
        <v>324</v>
      </c>
      <c r="B147" s="6" t="s">
        <v>324</v>
      </c>
      <c r="C147" s="5"/>
      <c r="D147" s="5" t="s">
        <v>22</v>
      </c>
      <c r="E147" s="6" t="s">
        <v>163</v>
      </c>
      <c r="F147" s="17"/>
      <c r="G147" s="18" t="s">
        <v>910</v>
      </c>
      <c r="H147" s="62" t="s">
        <v>865</v>
      </c>
      <c r="I147" s="17" t="s">
        <v>130</v>
      </c>
      <c r="J147" s="73">
        <v>12</v>
      </c>
      <c r="K147" s="6" t="s">
        <v>886</v>
      </c>
      <c r="M147" s="65" t="str">
        <f t="shared" si="15"/>
        <v>LA VICTORIAARQ901-3P1-C (0.90 x 2.50 mts.) Puerta en lámina CR Cal. 18, pintura electrostática color aluminio anodizado o gris RAL 7035., Marco CR Cal 18, Pintura electrostática color aluminio anodizado o gris RAL 703512</v>
      </c>
      <c r="N147" s="65" t="e">
        <f>+VLOOKUP(M147,[1]Cantidades!$N$9:$O$405,2,FALSE)</f>
        <v>#N/A</v>
      </c>
      <c r="O147" s="71" t="e">
        <f t="shared" si="16"/>
        <v>#N/A</v>
      </c>
    </row>
    <row r="148" spans="1:15" ht="55.2" x14ac:dyDescent="0.3">
      <c r="A148" s="4" t="s">
        <v>324</v>
      </c>
      <c r="B148" s="6" t="s">
        <v>324</v>
      </c>
      <c r="C148" s="5"/>
      <c r="D148" s="5" t="s">
        <v>22</v>
      </c>
      <c r="E148" s="6" t="s">
        <v>163</v>
      </c>
      <c r="F148" s="17"/>
      <c r="G148" s="18" t="s">
        <v>911</v>
      </c>
      <c r="H148" s="62" t="s">
        <v>866</v>
      </c>
      <c r="I148" s="17" t="s">
        <v>130</v>
      </c>
      <c r="J148" s="73">
        <v>7</v>
      </c>
      <c r="K148" s="6" t="s">
        <v>886</v>
      </c>
      <c r="M148" s="65" t="str">
        <f t="shared" si="15"/>
        <v>LA VICTORIAARQ901-4P1-D (1.00 x 2.50 mts.) Puerta en lámina CR Cal. 18, pintura electrostática color aluminio anodizado o gris RAL 7035., Marco CR Cal 18, Pintura electrostática color aluminio anodizado o gris RAL 70357</v>
      </c>
      <c r="N148" s="65" t="e">
        <f>+VLOOKUP(M148,[1]Cantidades!$N$9:$O$405,2,FALSE)</f>
        <v>#N/A</v>
      </c>
      <c r="O148" s="71" t="e">
        <f t="shared" si="16"/>
        <v>#N/A</v>
      </c>
    </row>
    <row r="149" spans="1:15" ht="55.2" x14ac:dyDescent="0.3">
      <c r="A149" s="4" t="s">
        <v>324</v>
      </c>
      <c r="B149" s="6" t="s">
        <v>324</v>
      </c>
      <c r="C149" s="5"/>
      <c r="D149" s="5" t="s">
        <v>22</v>
      </c>
      <c r="E149" s="6" t="s">
        <v>163</v>
      </c>
      <c r="F149" s="17"/>
      <c r="G149" s="18" t="s">
        <v>912</v>
      </c>
      <c r="H149" s="62" t="s">
        <v>884</v>
      </c>
      <c r="I149" s="17" t="s">
        <v>130</v>
      </c>
      <c r="J149" s="73">
        <v>9</v>
      </c>
      <c r="K149" s="6" t="s">
        <v>886</v>
      </c>
      <c r="M149" s="65" t="str">
        <f t="shared" si="15"/>
        <v>LA VICTORIAARQ901-5P2-A (0.90 x 2.50 mts.) Puerta en lámina CR Cal. 18, pintura electrostática color aluminio anodizado o gris RAL 7035., Marco CR Cal 18, Pintura electrostática color aluminio anodizado o gris RAL 70359</v>
      </c>
      <c r="N149" s="65" t="e">
        <f>+VLOOKUP(M149,[1]Cantidades!$N$9:$O$405,2,FALSE)</f>
        <v>#N/A</v>
      </c>
      <c r="O149" s="71" t="e">
        <f t="shared" si="16"/>
        <v>#N/A</v>
      </c>
    </row>
    <row r="150" spans="1:15" ht="55.2" x14ac:dyDescent="0.3">
      <c r="A150" s="4" t="s">
        <v>324</v>
      </c>
      <c r="B150" s="6" t="s">
        <v>324</v>
      </c>
      <c r="C150" s="5"/>
      <c r="D150" s="5" t="s">
        <v>22</v>
      </c>
      <c r="E150" s="6" t="s">
        <v>163</v>
      </c>
      <c r="F150" s="17"/>
      <c r="G150" s="18" t="s">
        <v>915</v>
      </c>
      <c r="H150" s="62" t="s">
        <v>885</v>
      </c>
      <c r="I150" s="17" t="s">
        <v>130</v>
      </c>
      <c r="J150" s="73">
        <v>3</v>
      </c>
      <c r="K150" s="6" t="s">
        <v>886</v>
      </c>
      <c r="M150" s="65" t="str">
        <f t="shared" si="15"/>
        <v>LA VICTORIAARQ901-8P3-A (0.90 x 2.20 mts.) Puerta en vidrio. Perfil en aluminio ALN-A-218 + Pisa vidrio ALN-A-222+empaque de caucho + pivote. Vidrio templano laminado de 4 mm + 4 mm + pelicula de seguridad de 75 micras transparente.3</v>
      </c>
      <c r="N150" s="65" t="e">
        <f>+VLOOKUP(M150,[1]Cantidades!$N$9:$O$405,2,FALSE)</f>
        <v>#N/A</v>
      </c>
      <c r="O150" s="71" t="e">
        <f t="shared" si="16"/>
        <v>#N/A</v>
      </c>
    </row>
    <row r="151" spans="1:15" ht="69" x14ac:dyDescent="0.3">
      <c r="A151" s="4" t="s">
        <v>324</v>
      </c>
      <c r="B151" s="6" t="s">
        <v>324</v>
      </c>
      <c r="C151" s="5"/>
      <c r="D151" s="5" t="s">
        <v>22</v>
      </c>
      <c r="E151" s="6" t="s">
        <v>163</v>
      </c>
      <c r="F151" s="17"/>
      <c r="G151" s="18" t="s">
        <v>916</v>
      </c>
      <c r="H151" s="62" t="s">
        <v>869</v>
      </c>
      <c r="I151" s="17" t="s">
        <v>130</v>
      </c>
      <c r="J151" s="73">
        <v>3</v>
      </c>
      <c r="K151" s="6" t="s">
        <v>886</v>
      </c>
      <c r="M151" s="77" t="str">
        <f>+CONCATENATE(A151,G151,MID(H151,1,150),J151)</f>
        <v>LA VICTORIAARQ901-9P4-A (1.50 x 2.50 mts.) Puerta en lámina CR Cal. 18, pintura electrostática color aluminio anodizado o gris RAL 7035., Marco CR Cal 18, Pintura electr3</v>
      </c>
      <c r="N151" s="65">
        <f>+VLOOKUP(M151,[1]Cantidades!$N$9:$O$405,2,FALSE)</f>
        <v>3</v>
      </c>
      <c r="O151" s="71">
        <f t="shared" si="16"/>
        <v>0</v>
      </c>
    </row>
    <row r="152" spans="1:15" ht="41.4" x14ac:dyDescent="0.3">
      <c r="A152" s="4" t="s">
        <v>324</v>
      </c>
      <c r="B152" s="6" t="s">
        <v>324</v>
      </c>
      <c r="C152" s="5"/>
      <c r="D152" s="5" t="s">
        <v>22</v>
      </c>
      <c r="E152" s="6" t="s">
        <v>163</v>
      </c>
      <c r="F152" s="17"/>
      <c r="G152" s="18" t="s">
        <v>917</v>
      </c>
      <c r="H152" s="62" t="s">
        <v>870</v>
      </c>
      <c r="I152" s="17" t="s">
        <v>130</v>
      </c>
      <c r="J152" s="73">
        <v>2</v>
      </c>
      <c r="K152" s="6" t="s">
        <v>886</v>
      </c>
      <c r="M152" s="65" t="str">
        <f t="shared" si="15"/>
        <v>LA VICTORIAARQ901-10P4-B (2.00 x 2.50 mts.) Puerta en lámina CR Cal. 18, color aluminio anodizado o gris RAL 7035., Marco CR Cal 18, color aluminio anodizado o gris RAL 7035.2</v>
      </c>
      <c r="N152" s="65" t="e">
        <f>+VLOOKUP(M152,[1]Cantidades!$N$9:$O$405,2,FALSE)</f>
        <v>#N/A</v>
      </c>
      <c r="O152" s="71" t="e">
        <f t="shared" si="16"/>
        <v>#N/A</v>
      </c>
    </row>
    <row r="153" spans="1:15" ht="55.2" x14ac:dyDescent="0.3">
      <c r="A153" s="4" t="s">
        <v>324</v>
      </c>
      <c r="B153" s="6" t="s">
        <v>324</v>
      </c>
      <c r="C153" s="5"/>
      <c r="D153" s="5" t="s">
        <v>22</v>
      </c>
      <c r="E153" s="6" t="s">
        <v>163</v>
      </c>
      <c r="F153" s="17"/>
      <c r="G153" s="18" t="s">
        <v>921</v>
      </c>
      <c r="H153" s="62" t="s">
        <v>873</v>
      </c>
      <c r="I153" s="17" t="s">
        <v>130</v>
      </c>
      <c r="J153" s="73">
        <v>7</v>
      </c>
      <c r="K153" s="6" t="s">
        <v>886</v>
      </c>
      <c r="M153" s="65" t="str">
        <f t="shared" si="15"/>
        <v>LA VICTORIAARQ901-14P6 (1.50 x 2.20 mts.) Puerta en vidrio. Perfil en aluminio ALN-A-218 + Pisa vidrio ALN-A-222+empaque de caucho + pivote. Vidrio templano laminado de 4 mm + 4 mm + pelicula de seguridad de 75 micras transparente.7</v>
      </c>
      <c r="N153" s="65" t="e">
        <f>+VLOOKUP(M153,[1]Cantidades!$N$9:$O$405,2,FALSE)</f>
        <v>#N/A</v>
      </c>
      <c r="O153" s="71" t="e">
        <f t="shared" si="16"/>
        <v>#N/A</v>
      </c>
    </row>
    <row r="154" spans="1:15" ht="69" x14ac:dyDescent="0.3">
      <c r="A154" s="4" t="s">
        <v>324</v>
      </c>
      <c r="B154" s="6" t="s">
        <v>324</v>
      </c>
      <c r="C154" s="5"/>
      <c r="D154" s="5" t="s">
        <v>22</v>
      </c>
      <c r="E154" s="6" t="s">
        <v>163</v>
      </c>
      <c r="F154" s="17"/>
      <c r="G154" s="18" t="s">
        <v>922</v>
      </c>
      <c r="H154" s="62" t="s">
        <v>874</v>
      </c>
      <c r="I154" s="17" t="s">
        <v>130</v>
      </c>
      <c r="J154" s="73">
        <v>4</v>
      </c>
      <c r="K154" s="6" t="s">
        <v>888</v>
      </c>
      <c r="M154" s="77" t="str">
        <f>+CONCATENATE(A154,G154,MID(H154,1,150),J154)</f>
        <v>LA VICTORIAARQ901-15P6 (2.00 x 2.50 mts.) Puerta antipánico, mas barra antipánico tipo push con manija para puertas cortafuego. Perfil en aluminio ALN-A-218 + Pisa vidrio4</v>
      </c>
      <c r="N154" s="65">
        <f>+VLOOKUP(M154,[1]Cantidades!$N$9:$O$405,2,FALSE)</f>
        <v>4</v>
      </c>
      <c r="O154" s="71">
        <f t="shared" ref="O154:O203" si="22">+N154-J154</f>
        <v>0</v>
      </c>
    </row>
    <row r="155" spans="1:15" ht="31.2" x14ac:dyDescent="0.3">
      <c r="A155" s="4" t="s">
        <v>324</v>
      </c>
      <c r="B155" s="6" t="s">
        <v>324</v>
      </c>
      <c r="C155" s="5"/>
      <c r="D155" s="5" t="s">
        <v>22</v>
      </c>
      <c r="E155" s="6" t="s">
        <v>163</v>
      </c>
      <c r="F155" s="17"/>
      <c r="G155" s="18" t="s">
        <v>924</v>
      </c>
      <c r="H155" s="62" t="s">
        <v>878</v>
      </c>
      <c r="I155" s="17" t="s">
        <v>130</v>
      </c>
      <c r="J155" s="73">
        <v>8</v>
      </c>
      <c r="K155" s="6" t="s">
        <v>888</v>
      </c>
      <c r="M155" s="65" t="str">
        <f t="shared" ref="M155:M199" si="23">+CONCATENATE(A155,G155,H155,J155)</f>
        <v>LA VICTORIAARQ901-17P7-A (0.60 x 1.90 mts.) Puerta de acero inoxidable mas herrajes en acero inoxidable8</v>
      </c>
      <c r="N155" s="65">
        <f>+VLOOKUP(M155,[1]Cantidades!$N$9:$O$405,2,FALSE)</f>
        <v>8</v>
      </c>
      <c r="O155" s="71">
        <f t="shared" si="22"/>
        <v>0</v>
      </c>
    </row>
    <row r="156" spans="1:15" ht="31.2" x14ac:dyDescent="0.3">
      <c r="A156" s="4" t="s">
        <v>324</v>
      </c>
      <c r="B156" s="6" t="s">
        <v>324</v>
      </c>
      <c r="C156" s="5"/>
      <c r="D156" s="5" t="s">
        <v>22</v>
      </c>
      <c r="E156" s="6" t="s">
        <v>163</v>
      </c>
      <c r="F156" s="17"/>
      <c r="G156" s="18" t="s">
        <v>925</v>
      </c>
      <c r="H156" s="62" t="s">
        <v>879</v>
      </c>
      <c r="I156" s="17" t="s">
        <v>130</v>
      </c>
      <c r="J156" s="73">
        <v>2</v>
      </c>
      <c r="K156" s="6" t="s">
        <v>888</v>
      </c>
      <c r="M156" s="65" t="str">
        <f t="shared" si="23"/>
        <v>LA VICTORIAARQ901-18P7-B (0.90 x 1.90 mts.) Puerta de acero inoxidable mas herrajes en acero inoxidable2</v>
      </c>
      <c r="N156" s="65">
        <f>+VLOOKUP(M156,[1]Cantidades!$N$9:$O$405,2,FALSE)</f>
        <v>2</v>
      </c>
      <c r="O156" s="71">
        <f t="shared" si="22"/>
        <v>0</v>
      </c>
    </row>
    <row r="157" spans="1:15" ht="41.4" x14ac:dyDescent="0.3">
      <c r="A157" s="4" t="s">
        <v>324</v>
      </c>
      <c r="B157" s="6" t="s">
        <v>324</v>
      </c>
      <c r="C157" s="5"/>
      <c r="D157" s="5" t="s">
        <v>22</v>
      </c>
      <c r="E157" s="6" t="s">
        <v>163</v>
      </c>
      <c r="F157" s="17"/>
      <c r="G157" s="18" t="s">
        <v>926</v>
      </c>
      <c r="H157" s="62" t="s">
        <v>880</v>
      </c>
      <c r="I157" s="17" t="s">
        <v>130</v>
      </c>
      <c r="J157" s="73">
        <v>2</v>
      </c>
      <c r="K157" s="6" t="s">
        <v>888</v>
      </c>
      <c r="M157" s="65" t="str">
        <f t="shared" si="23"/>
        <v>LA VICTORIAARQ901-19P8 Compuerta de mantenimiento, acceso a cubierta. Tuberia estructural cuadrada 60 x 60 mm., color aluminio anodizado o gris RAL 7035.2</v>
      </c>
      <c r="N157" s="65">
        <f>+VLOOKUP(M157,[1]Cantidades!$N$9:$O$405,2,FALSE)</f>
        <v>2</v>
      </c>
      <c r="O157" s="71">
        <f t="shared" si="22"/>
        <v>0</v>
      </c>
    </row>
    <row r="158" spans="1:15" ht="69" x14ac:dyDescent="0.3">
      <c r="A158" s="4" t="s">
        <v>324</v>
      </c>
      <c r="B158" s="6" t="s">
        <v>324</v>
      </c>
      <c r="C158" s="5"/>
      <c r="D158" s="5" t="s">
        <v>22</v>
      </c>
      <c r="E158" s="6" t="s">
        <v>163</v>
      </c>
      <c r="F158" s="17"/>
      <c r="G158" s="18" t="s">
        <v>931</v>
      </c>
      <c r="H158" s="62" t="s">
        <v>887</v>
      </c>
      <c r="I158" s="17" t="s">
        <v>130</v>
      </c>
      <c r="J158" s="73">
        <v>2</v>
      </c>
      <c r="K158" s="6" t="s">
        <v>888</v>
      </c>
      <c r="M158" s="77" t="str">
        <f t="shared" ref="M158:M160" si="24">+CONCATENATE(A158,G158,MID(H158,1,150),J158)</f>
        <v>LA VICTORIAARQ901-24P17-A (2.00 x 2.50 mts.) Puerta antipanico en lamina cr cal 18, pintura electrostatica color aluminio anodizado o gris ral 7035., marco cr cal 18,pint2</v>
      </c>
      <c r="N158" s="65">
        <f>+VLOOKUP(M158,[1]Cantidades!$N$9:$O$405,2,FALSE)</f>
        <v>2</v>
      </c>
      <c r="O158" s="71">
        <f t="shared" si="22"/>
        <v>0</v>
      </c>
    </row>
    <row r="159" spans="1:15" ht="69" x14ac:dyDescent="0.3">
      <c r="A159" s="4" t="s">
        <v>324</v>
      </c>
      <c r="B159" s="6" t="s">
        <v>324</v>
      </c>
      <c r="C159" s="5"/>
      <c r="D159" s="5" t="s">
        <v>22</v>
      </c>
      <c r="E159" s="6" t="s">
        <v>163</v>
      </c>
      <c r="F159" s="17"/>
      <c r="G159" s="18" t="s">
        <v>933</v>
      </c>
      <c r="H159" s="62" t="s">
        <v>881</v>
      </c>
      <c r="I159" s="17" t="s">
        <v>130</v>
      </c>
      <c r="J159" s="73">
        <v>4</v>
      </c>
      <c r="K159" s="6" t="s">
        <v>888</v>
      </c>
      <c r="M159" s="77" t="str">
        <f t="shared" si="24"/>
        <v>LA VICTORIAARQ901-26P17-C (3.00 x 2.50 mts.) Puerta antipanico en lamina cr cal 18, pintura electrostatica color aluminio anodizado o gris ral 7035., marco cr cal 18,pint4</v>
      </c>
      <c r="N159" s="65">
        <f>+VLOOKUP(M159,[1]Cantidades!$N$9:$O$405,2,FALSE)</f>
        <v>4</v>
      </c>
      <c r="O159" s="71">
        <f t="shared" si="22"/>
        <v>0</v>
      </c>
    </row>
    <row r="160" spans="1:15" ht="69" x14ac:dyDescent="0.3">
      <c r="A160" s="4" t="s">
        <v>324</v>
      </c>
      <c r="B160" s="6" t="s">
        <v>324</v>
      </c>
      <c r="C160" s="5"/>
      <c r="D160" s="5" t="s">
        <v>22</v>
      </c>
      <c r="E160" s="6" t="s">
        <v>163</v>
      </c>
      <c r="F160" s="17"/>
      <c r="G160" s="18" t="s">
        <v>935</v>
      </c>
      <c r="H160" s="62" t="s">
        <v>889</v>
      </c>
      <c r="I160" s="17" t="s">
        <v>130</v>
      </c>
      <c r="J160" s="73">
        <v>3</v>
      </c>
      <c r="K160" s="6" t="s">
        <v>892</v>
      </c>
      <c r="M160" s="77" t="str">
        <f t="shared" si="24"/>
        <v>LA VICTORIAARQ901-28P18 (1.50 x 2.50 mts.) Puerta antipánico, mas barra antipánico tipo push con manija para puertas cortafuego. Perfil en aluminio ALN-A-218 + Pisa vidri3</v>
      </c>
      <c r="N160" s="65">
        <f>+VLOOKUP(M160,[1]Cantidades!$N$9:$O$405,2,FALSE)</f>
        <v>3</v>
      </c>
      <c r="O160" s="71">
        <f t="shared" si="22"/>
        <v>0</v>
      </c>
    </row>
    <row r="161" spans="1:15" ht="55.2" x14ac:dyDescent="0.3">
      <c r="A161" s="4" t="s">
        <v>324</v>
      </c>
      <c r="B161" s="6" t="s">
        <v>324</v>
      </c>
      <c r="C161" s="5"/>
      <c r="D161" s="5" t="s">
        <v>22</v>
      </c>
      <c r="E161" s="6" t="s">
        <v>163</v>
      </c>
      <c r="F161" s="17"/>
      <c r="G161" s="18" t="s">
        <v>936</v>
      </c>
      <c r="H161" s="62" t="s">
        <v>890</v>
      </c>
      <c r="I161" s="17" t="s">
        <v>130</v>
      </c>
      <c r="J161" s="73">
        <v>1</v>
      </c>
      <c r="K161" s="6" t="s">
        <v>892</v>
      </c>
      <c r="M161" s="65" t="str">
        <f t="shared" si="23"/>
        <v>LA VICTORIAARQ901-29P19 Puerta corredera en lamina CR Cal 18,pintura electrostatica color aluminio anodizado o gris RAL 7035., marco CR Cal 18,pintura electrostatica color aluminio anodizado o gris RAL 70351</v>
      </c>
      <c r="N161" s="65" t="e">
        <f>+VLOOKUP(M161,[1]Cantidades!$N$9:$O$405,2,FALSE)</f>
        <v>#N/A</v>
      </c>
      <c r="O161" s="71" t="e">
        <f t="shared" si="22"/>
        <v>#N/A</v>
      </c>
    </row>
    <row r="162" spans="1:15" ht="31.2" x14ac:dyDescent="0.3">
      <c r="A162" s="4" t="s">
        <v>324</v>
      </c>
      <c r="B162" s="6" t="s">
        <v>324</v>
      </c>
      <c r="C162" s="5"/>
      <c r="D162" s="5" t="s">
        <v>22</v>
      </c>
      <c r="E162" s="6" t="s">
        <v>163</v>
      </c>
      <c r="F162" s="17"/>
      <c r="G162" s="18" t="s">
        <v>937</v>
      </c>
      <c r="H162" s="62" t="s">
        <v>891</v>
      </c>
      <c r="I162" s="17" t="s">
        <v>130</v>
      </c>
      <c r="J162" s="73">
        <v>2</v>
      </c>
      <c r="K162" s="6" t="s">
        <v>892</v>
      </c>
      <c r="M162" s="65" t="str">
        <f t="shared" si="23"/>
        <v>LA VICTORIAARQ901-30P20 Cortina en lamina Tubo de Aluminio anodizado, platina de aluminio de 3/4" x 1/8" troqueladas2</v>
      </c>
      <c r="N162" s="65">
        <f>+VLOOKUP(M162,[1]Cantidades!$N$9:$O$405,2,FALSE)</f>
        <v>2</v>
      </c>
      <c r="O162" s="71">
        <f t="shared" si="22"/>
        <v>0</v>
      </c>
    </row>
    <row r="163" spans="1:15" ht="31.2" x14ac:dyDescent="0.3">
      <c r="A163" s="4" t="s">
        <v>324</v>
      </c>
      <c r="B163" s="6" t="s">
        <v>324</v>
      </c>
      <c r="C163" s="5"/>
      <c r="D163" s="5" t="s">
        <v>22</v>
      </c>
      <c r="E163" s="6" t="s">
        <v>163</v>
      </c>
      <c r="F163" s="17" t="s">
        <v>167</v>
      </c>
      <c r="G163" s="18" t="s">
        <v>168</v>
      </c>
      <c r="H163" s="62" t="s">
        <v>169</v>
      </c>
      <c r="I163" s="17" t="s">
        <v>21</v>
      </c>
      <c r="J163" s="73">
        <v>28.25</v>
      </c>
      <c r="K163" s="5"/>
      <c r="M163" s="65" t="str">
        <f t="shared" si="23"/>
        <v>LA VICTORIAARQ902Divisiones para baños en acero inoxidable y accesorios28.25</v>
      </c>
      <c r="N163" s="65" t="e">
        <f>+VLOOKUP(M163,[1]Cantidades!$N$9:$O$405,2,FALSE)</f>
        <v>#N/A</v>
      </c>
      <c r="O163" s="71" t="e">
        <f t="shared" si="22"/>
        <v>#N/A</v>
      </c>
    </row>
    <row r="164" spans="1:15" ht="78" x14ac:dyDescent="0.3">
      <c r="A164" s="4" t="s">
        <v>324</v>
      </c>
      <c r="B164" s="6" t="s">
        <v>324</v>
      </c>
      <c r="C164" s="5"/>
      <c r="D164" s="5" t="s">
        <v>22</v>
      </c>
      <c r="E164" s="6" t="s">
        <v>170</v>
      </c>
      <c r="F164" s="17" t="s">
        <v>171</v>
      </c>
      <c r="G164" s="18" t="s">
        <v>172</v>
      </c>
      <c r="H164" s="62" t="s">
        <v>173</v>
      </c>
      <c r="I164" s="17" t="s">
        <v>130</v>
      </c>
      <c r="J164" s="73">
        <v>1</v>
      </c>
      <c r="K164" s="5"/>
      <c r="M164" s="65" t="str">
        <f t="shared" si="23"/>
        <v>LA VICTORIAARQ1001Cocina Integral Milán 2.10 Metros Incluye Mesón Poceta Derecha Con Estufa 4 Puestos A Gas + Campana1</v>
      </c>
      <c r="N164" s="65">
        <f>+VLOOKUP(M164,[1]Cantidades!$N$9:$O$405,2,FALSE)</f>
        <v>1</v>
      </c>
      <c r="O164" s="71">
        <f t="shared" si="22"/>
        <v>0</v>
      </c>
    </row>
    <row r="165" spans="1:15" ht="78" x14ac:dyDescent="0.3">
      <c r="A165" s="4" t="s">
        <v>324</v>
      </c>
      <c r="B165" s="6" t="s">
        <v>324</v>
      </c>
      <c r="C165" s="5"/>
      <c r="D165" s="5" t="s">
        <v>22</v>
      </c>
      <c r="E165" s="6" t="s">
        <v>170</v>
      </c>
      <c r="F165" s="17" t="s">
        <v>180</v>
      </c>
      <c r="G165" s="18" t="s">
        <v>181</v>
      </c>
      <c r="H165" s="62" t="s">
        <v>182</v>
      </c>
      <c r="I165" s="17" t="s">
        <v>130</v>
      </c>
      <c r="J165" s="73">
        <v>1</v>
      </c>
      <c r="K165" s="5"/>
      <c r="M165" s="65" t="str">
        <f t="shared" si="23"/>
        <v>LA VICTORIAARQ1004Mesón inoxidable con lavaplatos en acero inoxidable de empotrar; griferia de lavaplatos arizona, o similar equivalente.1</v>
      </c>
      <c r="N165" s="65">
        <f>+VLOOKUP(M165,[1]Cantidades!$N$9:$O$405,2,FALSE)</f>
        <v>1</v>
      </c>
      <c r="O165" s="71">
        <f t="shared" si="22"/>
        <v>0</v>
      </c>
    </row>
    <row r="166" spans="1:15" ht="78" x14ac:dyDescent="0.3">
      <c r="A166" s="4" t="s">
        <v>324</v>
      </c>
      <c r="B166" s="6" t="s">
        <v>324</v>
      </c>
      <c r="C166" s="5"/>
      <c r="D166" s="5" t="s">
        <v>22</v>
      </c>
      <c r="E166" s="6" t="s">
        <v>170</v>
      </c>
      <c r="F166" s="17" t="s">
        <v>183</v>
      </c>
      <c r="G166" s="18">
        <v>7289</v>
      </c>
      <c r="H166" s="62" t="s">
        <v>184</v>
      </c>
      <c r="I166" s="17" t="s">
        <v>130</v>
      </c>
      <c r="J166" s="73">
        <v>1</v>
      </c>
      <c r="K166" s="5"/>
      <c r="M166" s="65" t="str">
        <f t="shared" si="23"/>
        <v>LA VICTORIA7289Estufa mixta de sobreponer 4 puestos en acero inoxidable p/cocinetas.(Suministro e instalación), o similar equivalente.1</v>
      </c>
      <c r="N166" s="65">
        <f>+VLOOKUP(M166,[1]Cantidades!$N$9:$O$405,2,FALSE)</f>
        <v>1</v>
      </c>
      <c r="O166" s="71">
        <f t="shared" si="22"/>
        <v>0</v>
      </c>
    </row>
    <row r="167" spans="1:15" ht="78" x14ac:dyDescent="0.3">
      <c r="A167" s="4" t="s">
        <v>324</v>
      </c>
      <c r="B167" s="6" t="s">
        <v>324</v>
      </c>
      <c r="C167" s="5"/>
      <c r="D167" s="5" t="s">
        <v>22</v>
      </c>
      <c r="E167" s="6" t="s">
        <v>170</v>
      </c>
      <c r="F167" s="17" t="s">
        <v>185</v>
      </c>
      <c r="G167" s="18" t="s">
        <v>186</v>
      </c>
      <c r="H167" s="62" t="s">
        <v>187</v>
      </c>
      <c r="I167" s="17" t="s">
        <v>130</v>
      </c>
      <c r="J167" s="78">
        <v>1</v>
      </c>
      <c r="K167" s="5"/>
      <c r="M167" s="77" t="str">
        <f>+CONCATENATE(A167,G167,MID(H167,1,150),J167)</f>
        <v>LA VICTORIAARQ1005Nevera no frost 2 puertas, o similar equivalente.1</v>
      </c>
      <c r="N167" s="65" t="e">
        <f>+VLOOKUP(M167,[1]Cantidades!$N$9:$O$405,2,FALSE)</f>
        <v>#N/A</v>
      </c>
      <c r="O167" s="71" t="e">
        <f t="shared" si="22"/>
        <v>#N/A</v>
      </c>
    </row>
    <row r="168" spans="1:15" ht="78" x14ac:dyDescent="0.3">
      <c r="A168" s="4" t="s">
        <v>324</v>
      </c>
      <c r="B168" s="6" t="s">
        <v>324</v>
      </c>
      <c r="C168" s="5"/>
      <c r="D168" s="5" t="s">
        <v>22</v>
      </c>
      <c r="E168" s="6" t="s">
        <v>170</v>
      </c>
      <c r="F168" s="17" t="s">
        <v>191</v>
      </c>
      <c r="G168" s="18" t="s">
        <v>192</v>
      </c>
      <c r="H168" s="62" t="s">
        <v>193</v>
      </c>
      <c r="I168" s="17" t="s">
        <v>130</v>
      </c>
      <c r="J168" s="78">
        <v>2</v>
      </c>
      <c r="K168" s="5"/>
      <c r="M168" s="77" t="str">
        <f t="shared" ref="M168:M173" si="25">+CONCATENATE(A168,G168,MID(H168,1,150),J168)</f>
        <v>LA VICTORIAARQ1007Torniquete antievasión sencillo Ref: TRS 371, automatic-systems, o similar equivalente2</v>
      </c>
      <c r="N168" s="65" t="e">
        <f>+VLOOKUP(M168,[1]Cantidades!$N$9:$O$405,2,FALSE)</f>
        <v>#N/A</v>
      </c>
      <c r="O168" s="71" t="e">
        <f t="shared" si="22"/>
        <v>#N/A</v>
      </c>
    </row>
    <row r="169" spans="1:15" ht="78" x14ac:dyDescent="0.3">
      <c r="A169" s="4" t="s">
        <v>324</v>
      </c>
      <c r="B169" s="6" t="s">
        <v>324</v>
      </c>
      <c r="C169" s="5"/>
      <c r="D169" s="5" t="s">
        <v>22</v>
      </c>
      <c r="E169" s="6" t="s">
        <v>170</v>
      </c>
      <c r="F169" s="17" t="s">
        <v>194</v>
      </c>
      <c r="G169" s="18" t="s">
        <v>195</v>
      </c>
      <c r="H169" s="62" t="s">
        <v>196</v>
      </c>
      <c r="I169" s="17" t="s">
        <v>130</v>
      </c>
      <c r="J169" s="78">
        <v>2</v>
      </c>
      <c r="K169" s="5"/>
      <c r="M169" s="77" t="str">
        <f t="shared" si="25"/>
        <v>LA VICTORIAARQ1008Torniquete antievasión doble Ref: TRS 373, automatic-systems, o similar equivalente2</v>
      </c>
      <c r="N169" s="65" t="e">
        <f>+VLOOKUP(M169,[1]Cantidades!$N$9:$O$405,2,FALSE)</f>
        <v>#N/A</v>
      </c>
      <c r="O169" s="71" t="e">
        <f t="shared" si="22"/>
        <v>#N/A</v>
      </c>
    </row>
    <row r="170" spans="1:15" ht="78" x14ac:dyDescent="0.3">
      <c r="A170" s="4" t="s">
        <v>324</v>
      </c>
      <c r="B170" s="6" t="s">
        <v>324</v>
      </c>
      <c r="C170" s="5"/>
      <c r="D170" s="5" t="s">
        <v>22</v>
      </c>
      <c r="E170" s="6" t="s">
        <v>170</v>
      </c>
      <c r="F170" s="17" t="s">
        <v>197</v>
      </c>
      <c r="G170" s="18" t="s">
        <v>198</v>
      </c>
      <c r="H170" s="62" t="s">
        <v>275</v>
      </c>
      <c r="I170" s="17" t="s">
        <v>130</v>
      </c>
      <c r="J170" s="78">
        <v>2</v>
      </c>
      <c r="K170" s="5"/>
      <c r="M170" s="77" t="str">
        <f t="shared" si="25"/>
        <v>LA VICTORIAARQ1009Puertas automatica retráctiles Ref: TGH800 - TGH810, o similar equivalente.2</v>
      </c>
      <c r="N170" s="65" t="e">
        <f>+VLOOKUP(M170,[1]Cantidades!$N$9:$O$405,2,FALSE)</f>
        <v>#N/A</v>
      </c>
      <c r="O170" s="71" t="e">
        <f t="shared" si="22"/>
        <v>#N/A</v>
      </c>
    </row>
    <row r="171" spans="1:15" ht="78" x14ac:dyDescent="0.3">
      <c r="A171" s="4" t="s">
        <v>324</v>
      </c>
      <c r="B171" s="6" t="s">
        <v>324</v>
      </c>
      <c r="C171" s="5"/>
      <c r="D171" s="5" t="s">
        <v>22</v>
      </c>
      <c r="E171" s="6" t="s">
        <v>170</v>
      </c>
      <c r="F171" s="17" t="s">
        <v>200</v>
      </c>
      <c r="G171" s="76" t="s">
        <v>962</v>
      </c>
      <c r="H171" s="62" t="s">
        <v>202</v>
      </c>
      <c r="I171" s="17" t="s">
        <v>130</v>
      </c>
      <c r="J171" s="78">
        <v>3</v>
      </c>
      <c r="K171" s="5"/>
      <c r="M171" s="77" t="str">
        <f t="shared" si="25"/>
        <v>LA VICTORIAARQ1027Torniquete sencillo en acero inoxidable, mecanismo de bloqueo (catrax - Digicon),o similar equivalente.3</v>
      </c>
      <c r="N171" s="65" t="e">
        <f>+VLOOKUP(M171,[1]Cantidades!$N$9:$O$405,2,FALSE)</f>
        <v>#N/A</v>
      </c>
      <c r="O171" s="71" t="e">
        <f t="shared" si="22"/>
        <v>#N/A</v>
      </c>
    </row>
    <row r="172" spans="1:15" ht="78" x14ac:dyDescent="0.3">
      <c r="A172" s="4" t="s">
        <v>324</v>
      </c>
      <c r="B172" s="6" t="s">
        <v>324</v>
      </c>
      <c r="C172" s="5"/>
      <c r="D172" s="5" t="s">
        <v>22</v>
      </c>
      <c r="E172" s="6" t="s">
        <v>170</v>
      </c>
      <c r="F172" s="17" t="s">
        <v>203</v>
      </c>
      <c r="G172" s="76">
        <v>3554</v>
      </c>
      <c r="H172" s="62" t="s">
        <v>204</v>
      </c>
      <c r="I172" s="17" t="s">
        <v>130</v>
      </c>
      <c r="J172" s="78">
        <v>15</v>
      </c>
      <c r="K172" s="5"/>
      <c r="M172" s="77" t="str">
        <f t="shared" si="25"/>
        <v>LA VICTORIA3554Cicloparqueadero  metálico Tipo TA-01 Sencillo Según diseño  de Transmilenio , y detalle especifico suministrado por la entidad, o similar equivalente15</v>
      </c>
      <c r="N172" s="65">
        <f>+VLOOKUP(M172,[1]Cantidades!$N$9:$O$405,2,FALSE)</f>
        <v>15</v>
      </c>
      <c r="O172" s="71">
        <f t="shared" si="22"/>
        <v>0</v>
      </c>
    </row>
    <row r="173" spans="1:15" ht="78" x14ac:dyDescent="0.3">
      <c r="A173" s="4" t="s">
        <v>324</v>
      </c>
      <c r="B173" s="6" t="s">
        <v>324</v>
      </c>
      <c r="C173" s="5"/>
      <c r="D173" s="5" t="s">
        <v>22</v>
      </c>
      <c r="E173" s="6" t="s">
        <v>170</v>
      </c>
      <c r="F173" s="17" t="s">
        <v>205</v>
      </c>
      <c r="G173" s="76">
        <v>9165</v>
      </c>
      <c r="H173" s="62" t="s">
        <v>206</v>
      </c>
      <c r="I173" s="17" t="s">
        <v>130</v>
      </c>
      <c r="J173" s="78">
        <v>15</v>
      </c>
      <c r="K173" s="5"/>
      <c r="M173" s="77" t="str">
        <f t="shared" si="25"/>
        <v>LA VICTORIA9165Cicloparqueadero  metálico Tipo TA-01 Doble Según diseño  de Transmilenio , y detalle especifico suministrado por la entidad, o similar equivalente.15</v>
      </c>
      <c r="N173" s="65">
        <f>+VLOOKUP(M173,[1]Cantidades!$N$9:$O$405,2,FALSE)</f>
        <v>15</v>
      </c>
      <c r="O173" s="71">
        <f t="shared" si="22"/>
        <v>0</v>
      </c>
    </row>
    <row r="174" spans="1:15" ht="78" x14ac:dyDescent="0.3">
      <c r="A174" s="4" t="s">
        <v>324</v>
      </c>
      <c r="B174" s="6" t="s">
        <v>324</v>
      </c>
      <c r="C174" s="5"/>
      <c r="D174" s="5" t="s">
        <v>22</v>
      </c>
      <c r="E174" s="6" t="s">
        <v>170</v>
      </c>
      <c r="F174" s="17" t="s">
        <v>212</v>
      </c>
      <c r="G174" s="18">
        <v>7297</v>
      </c>
      <c r="H174" s="62" t="s">
        <v>213</v>
      </c>
      <c r="I174" s="17" t="s">
        <v>48</v>
      </c>
      <c r="J174" s="78">
        <v>4.0199999999999996</v>
      </c>
      <c r="K174" s="5"/>
      <c r="M174" s="77" t="str">
        <f>+CONCATENATE(A174,G174,MID(H174,1,150),J174)</f>
        <v>LA VICTORIA7297Meson interior taquillas con estructura metálica de soporte y acabado en acero inoxidable mate, con apoyo piso de a=40cm ( suministro e instalación) s4.02</v>
      </c>
      <c r="N174" s="65" t="e">
        <f>+VLOOKUP(M174,[1]Cantidades!$N$9:$O$405,2,FALSE)</f>
        <v>#N/A</v>
      </c>
      <c r="O174" s="71" t="e">
        <f t="shared" si="22"/>
        <v>#N/A</v>
      </c>
    </row>
    <row r="175" spans="1:15" ht="78" x14ac:dyDescent="0.3">
      <c r="A175" s="4" t="s">
        <v>324</v>
      </c>
      <c r="B175" s="6" t="s">
        <v>324</v>
      </c>
      <c r="C175" s="5"/>
      <c r="D175" s="5" t="s">
        <v>22</v>
      </c>
      <c r="E175" s="6" t="s">
        <v>170</v>
      </c>
      <c r="F175" s="17" t="s">
        <v>214</v>
      </c>
      <c r="G175" s="18">
        <v>5122</v>
      </c>
      <c r="H175" s="62" t="s">
        <v>215</v>
      </c>
      <c r="I175" s="17" t="s">
        <v>130</v>
      </c>
      <c r="J175" s="73">
        <v>23</v>
      </c>
      <c r="K175" s="5"/>
      <c r="M175" s="65" t="str">
        <f t="shared" si="23"/>
        <v>LA VICTORIA5122Sanitario linea institucional color blanco (valvula antivandalica tipo push metálico, cromado) (suministro e instalación), o similar equivalente.23</v>
      </c>
      <c r="N175" s="65">
        <f>+VLOOKUP(M175,[1]Cantidades!$N$9:$O$405,2,FALSE)</f>
        <v>23</v>
      </c>
      <c r="O175" s="71">
        <f t="shared" si="22"/>
        <v>0</v>
      </c>
    </row>
    <row r="176" spans="1:15" ht="78" x14ac:dyDescent="0.3">
      <c r="A176" s="4" t="s">
        <v>324</v>
      </c>
      <c r="B176" s="6" t="s">
        <v>324</v>
      </c>
      <c r="C176" s="5"/>
      <c r="D176" s="5" t="s">
        <v>22</v>
      </c>
      <c r="E176" s="6" t="s">
        <v>170</v>
      </c>
      <c r="F176" s="17" t="s">
        <v>216</v>
      </c>
      <c r="G176" s="18">
        <v>5123</v>
      </c>
      <c r="H176" s="62" t="s">
        <v>217</v>
      </c>
      <c r="I176" s="17" t="s">
        <v>130</v>
      </c>
      <c r="J176" s="83">
        <v>10</v>
      </c>
      <c r="K176" s="5"/>
      <c r="M176" s="65" t="str">
        <f t="shared" si="23"/>
        <v>LA VICTORIA5123Sanitario linea institucional para discapacitados color blanco (valvula antivandalica tipo push metalico, cromado) (suministro e instalación), o similar equivalente.10</v>
      </c>
      <c r="N176" s="65" t="e">
        <f>+VLOOKUP(M176,[1]Cantidades!$N$9:$O$405,2,FALSE)</f>
        <v>#N/A</v>
      </c>
      <c r="O176" s="71" t="e">
        <f t="shared" si="22"/>
        <v>#N/A</v>
      </c>
    </row>
    <row r="177" spans="1:15" ht="78" x14ac:dyDescent="0.3">
      <c r="A177" s="4" t="s">
        <v>324</v>
      </c>
      <c r="B177" s="6" t="s">
        <v>324</v>
      </c>
      <c r="C177" s="5"/>
      <c r="D177" s="5" t="s">
        <v>22</v>
      </c>
      <c r="E177" s="6" t="s">
        <v>170</v>
      </c>
      <c r="F177" s="17" t="s">
        <v>218</v>
      </c>
      <c r="G177" s="18">
        <v>5124</v>
      </c>
      <c r="H177" s="62" t="s">
        <v>219</v>
      </c>
      <c r="I177" s="17" t="s">
        <v>130</v>
      </c>
      <c r="J177" s="73">
        <v>2</v>
      </c>
      <c r="K177" s="5"/>
      <c r="M177" s="65" t="str">
        <f t="shared" si="23"/>
        <v>LA VICTORIA5124Orinal mediano de colgar tipo institucional color blanco (valvula antivandalica tipo push metalico, cromado) (suministro e instalación), o similar equivalente.2</v>
      </c>
      <c r="N177" s="65" t="e">
        <f>+VLOOKUP(M177,[1]Cantidades!$N$9:$O$405,2,FALSE)</f>
        <v>#N/A</v>
      </c>
      <c r="O177" s="71" t="e">
        <f t="shared" si="22"/>
        <v>#N/A</v>
      </c>
    </row>
    <row r="178" spans="1:15" ht="78" x14ac:dyDescent="0.3">
      <c r="A178" s="4" t="s">
        <v>324</v>
      </c>
      <c r="B178" s="6" t="s">
        <v>324</v>
      </c>
      <c r="C178" s="5"/>
      <c r="D178" s="5" t="s">
        <v>22</v>
      </c>
      <c r="E178" s="6" t="s">
        <v>170</v>
      </c>
      <c r="F178" s="17" t="s">
        <v>220</v>
      </c>
      <c r="G178" s="18">
        <v>5494</v>
      </c>
      <c r="H178" s="62" t="s">
        <v>221</v>
      </c>
      <c r="I178" s="17" t="s">
        <v>130</v>
      </c>
      <c r="J178" s="73">
        <v>14</v>
      </c>
      <c r="K178" s="5"/>
      <c r="M178" s="65" t="str">
        <f t="shared" si="23"/>
        <v>LA VICTORIA5494Lavamanos institucional de incrustar (suministro e instalación, incluye grifería tipo push o similar y tubería de conexión), o similar equivalente.14</v>
      </c>
      <c r="N178" s="65">
        <f>+VLOOKUP(M178,[1]Cantidades!$N$9:$O$405,2,FALSE)</f>
        <v>14</v>
      </c>
      <c r="O178" s="71">
        <f t="shared" si="22"/>
        <v>0</v>
      </c>
    </row>
    <row r="179" spans="1:15" ht="78" x14ac:dyDescent="0.3">
      <c r="A179" s="4" t="s">
        <v>324</v>
      </c>
      <c r="B179" s="6" t="s">
        <v>324</v>
      </c>
      <c r="C179" s="5"/>
      <c r="D179" s="5" t="s">
        <v>22</v>
      </c>
      <c r="E179" s="6" t="s">
        <v>170</v>
      </c>
      <c r="F179" s="17" t="s">
        <v>222</v>
      </c>
      <c r="G179" s="18">
        <v>5502</v>
      </c>
      <c r="H179" s="62" t="s">
        <v>223</v>
      </c>
      <c r="I179" s="17" t="s">
        <v>130</v>
      </c>
      <c r="J179" s="73">
        <v>10</v>
      </c>
      <c r="K179" s="5"/>
      <c r="M179" s="65" t="str">
        <f t="shared" si="23"/>
        <v>LA VICTORIA5502Lavamanos de colgar para personas en condición de movilidad reducida, (suministro e instalación, incluye grifería tipo push antivandálico), o similar equivalente.10</v>
      </c>
      <c r="N179" s="65" t="e">
        <f>+VLOOKUP(M179,[1]Cantidades!$N$9:$O$405,2,FALSE)</f>
        <v>#N/A</v>
      </c>
      <c r="O179" s="71" t="e">
        <f t="shared" si="22"/>
        <v>#N/A</v>
      </c>
    </row>
    <row r="180" spans="1:15" ht="78" x14ac:dyDescent="0.3">
      <c r="A180" s="4" t="s">
        <v>324</v>
      </c>
      <c r="B180" s="6" t="s">
        <v>324</v>
      </c>
      <c r="C180" s="5"/>
      <c r="D180" s="5" t="s">
        <v>22</v>
      </c>
      <c r="E180" s="6" t="s">
        <v>170</v>
      </c>
      <c r="F180" s="17" t="s">
        <v>224</v>
      </c>
      <c r="G180" s="76" t="s">
        <v>963</v>
      </c>
      <c r="H180" s="62" t="s">
        <v>225</v>
      </c>
      <c r="I180" s="17" t="s">
        <v>130</v>
      </c>
      <c r="J180" s="78">
        <v>2</v>
      </c>
      <c r="K180" s="5"/>
      <c r="M180" s="77" t="str">
        <f t="shared" ref="M180:M181" si="26">+CONCATENATE(A180,G180,MID(H180,1,150),J180)</f>
        <v>LA VICTORIAARQ1028Lavamanos de colgar , (suministro e instalación, incluye grifería tipo push antivandálico), o similar equivalente.2</v>
      </c>
      <c r="N180" s="65">
        <f>+VLOOKUP(M180,[1]Cantidades!$N$9:$O$405,2,FALSE)</f>
        <v>2</v>
      </c>
      <c r="O180" s="71">
        <f t="shared" si="22"/>
        <v>0</v>
      </c>
    </row>
    <row r="181" spans="1:15" ht="78" x14ac:dyDescent="0.3">
      <c r="A181" s="4" t="s">
        <v>324</v>
      </c>
      <c r="B181" s="6" t="s">
        <v>324</v>
      </c>
      <c r="C181" s="5"/>
      <c r="D181" s="5" t="s">
        <v>22</v>
      </c>
      <c r="E181" s="6" t="s">
        <v>170</v>
      </c>
      <c r="F181" s="17" t="s">
        <v>226</v>
      </c>
      <c r="G181" s="18">
        <v>5127</v>
      </c>
      <c r="H181" s="62" t="s">
        <v>227</v>
      </c>
      <c r="I181" s="17" t="s">
        <v>130</v>
      </c>
      <c r="J181" s="78">
        <v>16</v>
      </c>
      <c r="K181" s="5"/>
      <c r="M181" s="77" t="str">
        <f t="shared" si="26"/>
        <v>LA VICTORIA5127Secador electrico para manos tipo manos libre, carcaza ovalada metalica acero inoxidable 304 satinado cal. 1.2 mm motor sin escobillas, ranfo de detec16</v>
      </c>
      <c r="N181" s="65" t="e">
        <f>+VLOOKUP(M181,[1]Cantidades!$N$9:$O$405,2,FALSE)</f>
        <v>#N/A</v>
      </c>
      <c r="O181" s="71" t="e">
        <f t="shared" si="22"/>
        <v>#N/A</v>
      </c>
    </row>
    <row r="182" spans="1:15" ht="78" x14ac:dyDescent="0.3">
      <c r="A182" s="4" t="s">
        <v>324</v>
      </c>
      <c r="B182" s="6" t="s">
        <v>324</v>
      </c>
      <c r="C182" s="5"/>
      <c r="D182" s="5" t="s">
        <v>22</v>
      </c>
      <c r="E182" s="6" t="s">
        <v>170</v>
      </c>
      <c r="F182" s="17" t="s">
        <v>228</v>
      </c>
      <c r="G182" s="18" t="s">
        <v>229</v>
      </c>
      <c r="H182" s="62" t="s">
        <v>230</v>
      </c>
      <c r="I182" s="17" t="s">
        <v>130</v>
      </c>
      <c r="J182" s="73">
        <v>19</v>
      </c>
      <c r="K182" s="5"/>
      <c r="M182" s="65" t="str">
        <f t="shared" si="23"/>
        <v>LA VICTORIAARQ1012Dispensador de  jabón institucional expuesto con accionamiento tipo push, o similar equivalente.19</v>
      </c>
      <c r="N182" s="65">
        <f>+VLOOKUP(M182,[1]Cantidades!$N$9:$O$405,2,FALSE)</f>
        <v>19</v>
      </c>
      <c r="O182" s="71">
        <f t="shared" si="22"/>
        <v>0</v>
      </c>
    </row>
    <row r="183" spans="1:15" ht="78" x14ac:dyDescent="0.3">
      <c r="A183" s="4" t="s">
        <v>324</v>
      </c>
      <c r="B183" s="6" t="s">
        <v>324</v>
      </c>
      <c r="C183" s="5"/>
      <c r="D183" s="5" t="s">
        <v>22</v>
      </c>
      <c r="E183" s="6" t="s">
        <v>170</v>
      </c>
      <c r="F183" s="17" t="s">
        <v>231</v>
      </c>
      <c r="G183" s="18" t="s">
        <v>232</v>
      </c>
      <c r="H183" s="62" t="s">
        <v>233</v>
      </c>
      <c r="I183" s="17" t="s">
        <v>130</v>
      </c>
      <c r="J183" s="73">
        <v>49</v>
      </c>
      <c r="K183" s="5"/>
      <c r="M183" s="65" t="str">
        <f t="shared" si="23"/>
        <v>LA VICTORIAARQ1013Rejilla  piso clásica en acero inoxidable de 0.10 x 0.10 cm, o similar equivalente.49</v>
      </c>
      <c r="N183" s="65">
        <f>+VLOOKUP(M183,[1]Cantidades!$N$9:$O$405,2,FALSE)</f>
        <v>49</v>
      </c>
      <c r="O183" s="71">
        <f t="shared" si="22"/>
        <v>0</v>
      </c>
    </row>
    <row r="184" spans="1:15" ht="78" x14ac:dyDescent="0.3">
      <c r="A184" s="4" t="s">
        <v>324</v>
      </c>
      <c r="B184" s="6" t="s">
        <v>324</v>
      </c>
      <c r="C184" s="5"/>
      <c r="D184" s="5" t="s">
        <v>22</v>
      </c>
      <c r="E184" s="6" t="s">
        <v>170</v>
      </c>
      <c r="F184" s="17" t="s">
        <v>234</v>
      </c>
      <c r="G184" s="18" t="s">
        <v>235</v>
      </c>
      <c r="H184" s="62" t="s">
        <v>236</v>
      </c>
      <c r="I184" s="17" t="s">
        <v>130</v>
      </c>
      <c r="J184" s="73">
        <v>23</v>
      </c>
      <c r="K184" s="5"/>
      <c r="M184" s="65" t="str">
        <f t="shared" si="23"/>
        <v>LA VICTORIAARQ1014Papelera (Recipiente de desechos para montar en pared) en acero inoxidable 304 tipo institucional (H40*L31*A13)o similar equivalente.23</v>
      </c>
      <c r="N184" s="65">
        <f>+VLOOKUP(M184,[1]Cantidades!$N$9:$O$405,2,FALSE)</f>
        <v>23</v>
      </c>
      <c r="O184" s="71">
        <f t="shared" si="22"/>
        <v>0</v>
      </c>
    </row>
    <row r="185" spans="1:15" ht="78" x14ac:dyDescent="0.3">
      <c r="A185" s="4" t="s">
        <v>324</v>
      </c>
      <c r="B185" s="6" t="s">
        <v>324</v>
      </c>
      <c r="C185" s="5"/>
      <c r="D185" s="5" t="s">
        <v>22</v>
      </c>
      <c r="E185" s="6" t="s">
        <v>170</v>
      </c>
      <c r="F185" s="17" t="s">
        <v>237</v>
      </c>
      <c r="G185" s="18" t="s">
        <v>238</v>
      </c>
      <c r="H185" s="62" t="s">
        <v>239</v>
      </c>
      <c r="I185" s="17" t="s">
        <v>130</v>
      </c>
      <c r="J185" s="73">
        <v>2</v>
      </c>
      <c r="K185" s="5"/>
      <c r="M185" s="65" t="str">
        <f t="shared" si="23"/>
        <v>LA VICTORIAARQ1015Grifería Ducha Mezclador 8 pulgadas, tapón prueba hidráulica, brazo regadera, manijas, regadera, escudo e instructivo. Sin Salida Bañera Piscis Plus.  (suministro e instalación), o similar equivalente.2</v>
      </c>
      <c r="N185" s="65" t="e">
        <f>+VLOOKUP(M185,[1]Cantidades!$N$9:$O$405,2,FALSE)</f>
        <v>#N/A</v>
      </c>
      <c r="O185" s="71" t="e">
        <f t="shared" si="22"/>
        <v>#N/A</v>
      </c>
    </row>
    <row r="186" spans="1:15" ht="78" x14ac:dyDescent="0.3">
      <c r="A186" s="4" t="s">
        <v>324</v>
      </c>
      <c r="B186" s="6" t="s">
        <v>324</v>
      </c>
      <c r="C186" s="5"/>
      <c r="D186" s="5" t="s">
        <v>22</v>
      </c>
      <c r="E186" s="6" t="s">
        <v>170</v>
      </c>
      <c r="F186" s="17" t="s">
        <v>240</v>
      </c>
      <c r="G186" s="18" t="s">
        <v>241</v>
      </c>
      <c r="H186" s="62" t="s">
        <v>242</v>
      </c>
      <c r="I186" s="17" t="s">
        <v>130</v>
      </c>
      <c r="J186" s="78">
        <v>15</v>
      </c>
      <c r="K186" s="5"/>
      <c r="M186" s="77" t="str">
        <f>+CONCATENATE(A186,G186,MID(H186,1,150),J186)</f>
        <v>LA VICTORIAARQ1016Locker de 2 puestos en lámina cold rolled con acabados en pintura en polvo electrostática, perforaciones de ventilación en puertas, o similar equivale15</v>
      </c>
      <c r="N186" s="65" t="e">
        <f>+VLOOKUP(M186,[1]Cantidades!$N$9:$O$405,2,FALSE)</f>
        <v>#N/A</v>
      </c>
      <c r="O186" s="71" t="e">
        <f t="shared" si="22"/>
        <v>#N/A</v>
      </c>
    </row>
    <row r="187" spans="1:15" ht="78" x14ac:dyDescent="0.3">
      <c r="A187" s="4" t="s">
        <v>324</v>
      </c>
      <c r="B187" s="6" t="s">
        <v>324</v>
      </c>
      <c r="C187" s="5"/>
      <c r="D187" s="5" t="s">
        <v>22</v>
      </c>
      <c r="E187" s="6" t="s">
        <v>170</v>
      </c>
      <c r="F187" s="17" t="s">
        <v>243</v>
      </c>
      <c r="G187" s="18">
        <v>5125</v>
      </c>
      <c r="H187" s="62" t="s">
        <v>244</v>
      </c>
      <c r="I187" s="17" t="s">
        <v>130</v>
      </c>
      <c r="J187" s="73">
        <v>9</v>
      </c>
      <c r="K187" s="5"/>
      <c r="M187" s="65" t="str">
        <f t="shared" si="23"/>
        <v>LA VICTORIA5125Dispensador para papel higienico de sobreponer en la pared para rollo de 200m y 400m en acero inoxidable 304 satinado con llave. (suministro e instalación), o similar equivalente.9</v>
      </c>
      <c r="N187" s="65" t="e">
        <f>+VLOOKUP(M187,[1]Cantidades!$N$9:$O$405,2,FALSE)</f>
        <v>#N/A</v>
      </c>
      <c r="O187" s="71" t="e">
        <f t="shared" si="22"/>
        <v>#N/A</v>
      </c>
    </row>
    <row r="188" spans="1:15" ht="78" x14ac:dyDescent="0.3">
      <c r="A188" s="4" t="s">
        <v>324</v>
      </c>
      <c r="B188" s="6" t="s">
        <v>324</v>
      </c>
      <c r="C188" s="5"/>
      <c r="D188" s="5" t="s">
        <v>22</v>
      </c>
      <c r="E188" s="6" t="s">
        <v>170</v>
      </c>
      <c r="F188" s="17" t="s">
        <v>245</v>
      </c>
      <c r="G188" s="18" t="s">
        <v>246</v>
      </c>
      <c r="H188" s="62" t="s">
        <v>247</v>
      </c>
      <c r="I188" s="17" t="s">
        <v>130</v>
      </c>
      <c r="J188" s="73">
        <v>8</v>
      </c>
      <c r="K188" s="5"/>
      <c r="M188" s="65" t="str">
        <f t="shared" si="23"/>
        <v>LA VICTORIAARQ1017Estación cambiador de pañal plegable de sobreponer antibacterial en acero inoxidable, o similar equivalente.8</v>
      </c>
      <c r="N188" s="65">
        <f>+VLOOKUP(M188,[1]Cantidades!$N$9:$O$405,2,FALSE)</f>
        <v>8</v>
      </c>
      <c r="O188" s="71">
        <f t="shared" si="22"/>
        <v>0</v>
      </c>
    </row>
    <row r="189" spans="1:15" ht="78" x14ac:dyDescent="0.3">
      <c r="A189" s="4" t="s">
        <v>324</v>
      </c>
      <c r="B189" s="6" t="s">
        <v>324</v>
      </c>
      <c r="C189" s="5"/>
      <c r="D189" s="5" t="s">
        <v>22</v>
      </c>
      <c r="E189" s="6" t="s">
        <v>170</v>
      </c>
      <c r="F189" s="17" t="s">
        <v>248</v>
      </c>
      <c r="G189" s="18" t="s">
        <v>249</v>
      </c>
      <c r="H189" s="62" t="s">
        <v>250</v>
      </c>
      <c r="I189" s="17" t="s">
        <v>130</v>
      </c>
      <c r="J189" s="78">
        <v>1</v>
      </c>
      <c r="K189" s="5"/>
      <c r="M189" s="77" t="str">
        <f t="shared" ref="M189:M190" si="27">+CONCATENATE(A189,G189,MID(H189,1,150),J189)</f>
        <v>LA VICTORIAARQ1018Barra en "L " de seguridad en acero inoxidable, o similar equivalente.1</v>
      </c>
      <c r="N189" s="65" t="e">
        <f>+VLOOKUP(M189,[1]Cantidades!$N$9:$O$405,2,FALSE)</f>
        <v>#N/A</v>
      </c>
      <c r="O189" s="71" t="e">
        <f t="shared" si="22"/>
        <v>#N/A</v>
      </c>
    </row>
    <row r="190" spans="1:15" ht="78" x14ac:dyDescent="0.3">
      <c r="A190" s="4" t="s">
        <v>324</v>
      </c>
      <c r="B190" s="6" t="s">
        <v>324</v>
      </c>
      <c r="C190" s="5"/>
      <c r="D190" s="5" t="s">
        <v>22</v>
      </c>
      <c r="E190" s="6" t="s">
        <v>170</v>
      </c>
      <c r="F190" s="17" t="s">
        <v>251</v>
      </c>
      <c r="G190" s="18" t="s">
        <v>252</v>
      </c>
      <c r="H190" s="62" t="s">
        <v>253</v>
      </c>
      <c r="I190" s="17" t="s">
        <v>130</v>
      </c>
      <c r="J190" s="78">
        <v>1</v>
      </c>
      <c r="K190" s="5"/>
      <c r="M190" s="77" t="str">
        <f t="shared" si="27"/>
        <v>LA VICTORIAARQ1019Barra abatible de seguridad en acero inoxidable, o similar equivalente1</v>
      </c>
      <c r="N190" s="65" t="e">
        <f>+VLOOKUP(M190,[1]Cantidades!$N$9:$O$405,2,FALSE)</f>
        <v>#N/A</v>
      </c>
      <c r="O190" s="71" t="e">
        <f t="shared" si="22"/>
        <v>#N/A</v>
      </c>
    </row>
    <row r="191" spans="1:15" ht="78" x14ac:dyDescent="0.3">
      <c r="A191" s="4" t="s">
        <v>324</v>
      </c>
      <c r="B191" s="6" t="s">
        <v>324</v>
      </c>
      <c r="C191" s="5"/>
      <c r="D191" s="5" t="s">
        <v>22</v>
      </c>
      <c r="E191" s="6" t="s">
        <v>170</v>
      </c>
      <c r="F191" s="17" t="s">
        <v>257</v>
      </c>
      <c r="G191" s="18" t="s">
        <v>258</v>
      </c>
      <c r="H191" s="62" t="s">
        <v>276</v>
      </c>
      <c r="I191" s="17" t="s">
        <v>130</v>
      </c>
      <c r="J191" s="73">
        <v>14</v>
      </c>
      <c r="K191" s="5"/>
      <c r="M191" s="65" t="str">
        <f t="shared" si="23"/>
        <v>LA VICTORIAARQ1021SUMINISTRO, TRANSPORTE E INSTALACION DE PORTA ROLLO PARA BAÑOS DE MOVILIDAD REDUCIDA14</v>
      </c>
      <c r="N191" s="65">
        <f>+VLOOKUP(M191,[1]Cantidades!$N$9:$O$405,2,FALSE)</f>
        <v>14</v>
      </c>
      <c r="O191" s="71">
        <f t="shared" si="22"/>
        <v>0</v>
      </c>
    </row>
    <row r="192" spans="1:15" ht="78" x14ac:dyDescent="0.3">
      <c r="A192" s="4" t="s">
        <v>324</v>
      </c>
      <c r="B192" s="6" t="s">
        <v>324</v>
      </c>
      <c r="C192" s="5"/>
      <c r="D192" s="5" t="s">
        <v>22</v>
      </c>
      <c r="E192" s="6" t="s">
        <v>170</v>
      </c>
      <c r="F192" s="17" t="s">
        <v>260</v>
      </c>
      <c r="G192" s="18" t="s">
        <v>261</v>
      </c>
      <c r="H192" s="62" t="s">
        <v>262</v>
      </c>
      <c r="I192" s="17" t="s">
        <v>130</v>
      </c>
      <c r="J192" s="78">
        <v>2</v>
      </c>
      <c r="K192" s="5"/>
      <c r="M192" s="77" t="str">
        <f t="shared" ref="M192:M193" si="28">+CONCATENATE(A192,G192,MID(H192,1,150),J192)</f>
        <v>LA VICTORIAARQ1022SUMINISTRO E INSTALACIÓN GRIFERIA ANTIVANDALICA DE MESÓN PARA LAVAMANOS TIPO PUSH CROMADA METÁLICA DOCOL REF. 4-AA-110 O EQUIVALENTE2</v>
      </c>
      <c r="N192" s="65" t="e">
        <f>+VLOOKUP(M192,[1]Cantidades!$N$9:$O$405,2,FALSE)</f>
        <v>#N/A</v>
      </c>
      <c r="O192" s="71" t="e">
        <f t="shared" si="22"/>
        <v>#N/A</v>
      </c>
    </row>
    <row r="193" spans="1:15" ht="78" x14ac:dyDescent="0.3">
      <c r="A193" s="4" t="s">
        <v>324</v>
      </c>
      <c r="B193" s="6" t="s">
        <v>324</v>
      </c>
      <c r="C193" s="5"/>
      <c r="D193" s="5" t="s">
        <v>22</v>
      </c>
      <c r="E193" s="6" t="s">
        <v>170</v>
      </c>
      <c r="F193" s="17" t="s">
        <v>263</v>
      </c>
      <c r="G193" s="18" t="s">
        <v>264</v>
      </c>
      <c r="H193" s="62" t="s">
        <v>265</v>
      </c>
      <c r="I193" s="17" t="s">
        <v>130</v>
      </c>
      <c r="J193" s="78">
        <v>10</v>
      </c>
      <c r="K193" s="5"/>
      <c r="M193" s="77" t="str">
        <f t="shared" si="28"/>
        <v>LA VICTORIAARQ1023SUMINISTRO E INSTALACIÓN GRIFERIA MEZCLADOR PARA LAVAMANOS DE COLGAR GRIVAL O EQUIVALENTE.10</v>
      </c>
      <c r="N193" s="65" t="e">
        <f>+VLOOKUP(M193,[1]Cantidades!$N$9:$O$405,2,FALSE)</f>
        <v>#N/A</v>
      </c>
      <c r="O193" s="71" t="e">
        <f t="shared" si="22"/>
        <v>#N/A</v>
      </c>
    </row>
    <row r="194" spans="1:15" ht="78" x14ac:dyDescent="0.3">
      <c r="A194" s="4" t="s">
        <v>324</v>
      </c>
      <c r="B194" s="6" t="s">
        <v>324</v>
      </c>
      <c r="C194" s="5"/>
      <c r="D194" s="5" t="s">
        <v>22</v>
      </c>
      <c r="E194" s="6" t="s">
        <v>170</v>
      </c>
      <c r="F194" s="17" t="s">
        <v>266</v>
      </c>
      <c r="G194" s="18" t="s">
        <v>267</v>
      </c>
      <c r="H194" s="62" t="s">
        <v>268</v>
      </c>
      <c r="I194" s="17" t="s">
        <v>130</v>
      </c>
      <c r="J194" s="83">
        <v>1</v>
      </c>
      <c r="K194" s="5"/>
      <c r="M194" s="65" t="str">
        <f t="shared" si="23"/>
        <v>LA VICTORIAARQ1024SUMINISTRO E INSTALACIÓN GRIFERIA MEZCLADOR PARA LAVAPLATOS GRIVAL O EQUIVALENTE.1</v>
      </c>
      <c r="N194" s="65" t="e">
        <f>+VLOOKUP(M194,[1]Cantidades!$N$9:$O$405,2,FALSE)</f>
        <v>#N/A</v>
      </c>
      <c r="O194" s="71" t="e">
        <f t="shared" si="22"/>
        <v>#N/A</v>
      </c>
    </row>
    <row r="195" spans="1:15" ht="78" x14ac:dyDescent="0.3">
      <c r="A195" s="4" t="s">
        <v>324</v>
      </c>
      <c r="B195" s="6" t="s">
        <v>324</v>
      </c>
      <c r="C195" s="5"/>
      <c r="D195" s="5" t="s">
        <v>22</v>
      </c>
      <c r="E195" s="6" t="s">
        <v>170</v>
      </c>
      <c r="F195" s="17" t="s">
        <v>269</v>
      </c>
      <c r="G195" s="18" t="s">
        <v>270</v>
      </c>
      <c r="H195" s="62" t="s">
        <v>271</v>
      </c>
      <c r="I195" s="17" t="s">
        <v>130</v>
      </c>
      <c r="J195" s="83">
        <v>6</v>
      </c>
      <c r="K195" s="5"/>
      <c r="M195" s="65" t="str">
        <f t="shared" si="23"/>
        <v>LA VICTORIAARQ1025SUMINISTRO, TRANSPORTE E INSTALACION DE LLAVE TERMINAL DE 1/2" METÁLICA
PARA LAVATRAPEROS6</v>
      </c>
      <c r="N195" s="65" t="e">
        <f>+VLOOKUP(M195,[1]Cantidades!$N$9:$O$405,2,FALSE)</f>
        <v>#N/A</v>
      </c>
      <c r="O195" s="71" t="e">
        <f t="shared" si="22"/>
        <v>#N/A</v>
      </c>
    </row>
    <row r="196" spans="1:15" ht="78" x14ac:dyDescent="0.3">
      <c r="A196" s="4" t="s">
        <v>324</v>
      </c>
      <c r="B196" s="6" t="s">
        <v>324</v>
      </c>
      <c r="C196" s="5"/>
      <c r="D196" s="5" t="s">
        <v>22</v>
      </c>
      <c r="E196" s="6" t="s">
        <v>170</v>
      </c>
      <c r="F196" s="17" t="s">
        <v>272</v>
      </c>
      <c r="G196" s="18" t="s">
        <v>273</v>
      </c>
      <c r="H196" s="62" t="s">
        <v>277</v>
      </c>
      <c r="I196" s="17" t="s">
        <v>21</v>
      </c>
      <c r="J196" s="73">
        <v>19</v>
      </c>
      <c r="K196" s="5"/>
      <c r="M196" s="65" t="str">
        <f t="shared" si="23"/>
        <v>LA VICTORIAARQ1026SUMINISTRO, TRANSPORTE E INSTALACION DE ESPEJO EN VIDRIO DE SEGURIDAD LAMINADO 4+4 FLOTADO
19</v>
      </c>
      <c r="N196" s="65">
        <f>+VLOOKUP(M196,[1]Cantidades!$N$9:$O$405,2,FALSE)</f>
        <v>19</v>
      </c>
      <c r="O196" s="71">
        <f t="shared" si="22"/>
        <v>0</v>
      </c>
    </row>
    <row r="197" spans="1:15" ht="55.2" x14ac:dyDescent="0.3">
      <c r="A197" s="4" t="s">
        <v>324</v>
      </c>
      <c r="B197" s="6" t="s">
        <v>324</v>
      </c>
      <c r="C197" s="5"/>
      <c r="D197" s="5" t="s">
        <v>22</v>
      </c>
      <c r="E197" s="6" t="s">
        <v>278</v>
      </c>
      <c r="F197" s="17" t="s">
        <v>279</v>
      </c>
      <c r="G197" s="18">
        <v>7308</v>
      </c>
      <c r="H197" s="62" t="s">
        <v>280</v>
      </c>
      <c r="I197" s="17" t="s">
        <v>48</v>
      </c>
      <c r="J197" s="73">
        <v>52.8</v>
      </c>
      <c r="K197" s="5"/>
      <c r="M197" s="65" t="str">
        <f t="shared" si="23"/>
        <v>LA VICTORIA7308Baranda en vidrio templado opalizado de 10 mm H= 1.00 m y pasamanos cilindrico en acero inoxidable mate de D=1 1/2" edificio acceso (escaleras, rampas, terrazas, torniquetes)(suministro e instalación), o similar equivalente. 52.8</v>
      </c>
      <c r="N197" s="65" t="e">
        <f>+VLOOKUP(M197,[1]Cantidades!$N$9:$O$405,2,FALSE)</f>
        <v>#N/A</v>
      </c>
      <c r="O197" s="71" t="e">
        <f t="shared" si="22"/>
        <v>#N/A</v>
      </c>
    </row>
    <row r="198" spans="1:15" ht="41.4" x14ac:dyDescent="0.3">
      <c r="A198" s="4" t="s">
        <v>324</v>
      </c>
      <c r="B198" s="6" t="s">
        <v>324</v>
      </c>
      <c r="C198" s="5"/>
      <c r="D198" s="5" t="s">
        <v>22</v>
      </c>
      <c r="E198" s="6" t="s">
        <v>278</v>
      </c>
      <c r="F198" s="17" t="s">
        <v>281</v>
      </c>
      <c r="G198" s="76" t="s">
        <v>285</v>
      </c>
      <c r="H198" s="62" t="s">
        <v>283</v>
      </c>
      <c r="I198" s="17" t="s">
        <v>48</v>
      </c>
      <c r="J198" s="78">
        <v>72.2</v>
      </c>
      <c r="K198" s="5"/>
      <c r="M198" s="77" t="str">
        <f>+CONCATENATE(A198,G198,MID(H198,1,150),J198)</f>
        <v>LA VICTORIAARQ1101Pasamanos tubular cilindrico en acero inoxidable mate de D=13/4" escalera y rampa de acceso (Suministro e instalación). Similar o equivalente.72.2</v>
      </c>
      <c r="N198" s="65" t="e">
        <f>+VLOOKUP(M198,[1]Cantidades!$N$9:$O$405,2,FALSE)</f>
        <v>#N/A</v>
      </c>
      <c r="O198" s="71" t="e">
        <f t="shared" si="22"/>
        <v>#N/A</v>
      </c>
    </row>
    <row r="199" spans="1:15" ht="55.2" x14ac:dyDescent="0.3">
      <c r="A199" s="4" t="s">
        <v>324</v>
      </c>
      <c r="B199" s="6" t="s">
        <v>324</v>
      </c>
      <c r="C199" s="5"/>
      <c r="D199" s="5" t="s">
        <v>22</v>
      </c>
      <c r="E199" s="6" t="s">
        <v>278</v>
      </c>
      <c r="F199" s="17" t="s">
        <v>284</v>
      </c>
      <c r="G199" s="18" t="s">
        <v>288</v>
      </c>
      <c r="H199" s="62" t="s">
        <v>286</v>
      </c>
      <c r="I199" s="17" t="s">
        <v>48</v>
      </c>
      <c r="J199" s="73">
        <v>58.62</v>
      </c>
      <c r="K199" s="5"/>
      <c r="M199" s="65" t="str">
        <f t="shared" si="23"/>
        <v>LA VICTORIAARQ1102Pasamanos tubulares cilindricos en acero inoxidable satinado  D=1,5" a 2" (escaleras, rampas, terrazas, torniquetes) incluye suministro, accesorios, fijaciones  e instalación), o similar equivalente.58.62</v>
      </c>
      <c r="N199" s="65" t="e">
        <f>+VLOOKUP(M199,[1]Cantidades!$N$9:$O$405,2,FALSE)</f>
        <v>#N/A</v>
      </c>
      <c r="O199" s="71" t="e">
        <f t="shared" si="22"/>
        <v>#N/A</v>
      </c>
    </row>
    <row r="200" spans="1:15" ht="96.6" x14ac:dyDescent="0.3">
      <c r="A200" s="4" t="s">
        <v>324</v>
      </c>
      <c r="B200" s="6" t="s">
        <v>324</v>
      </c>
      <c r="C200" s="5"/>
      <c r="D200" s="5" t="s">
        <v>22</v>
      </c>
      <c r="E200" s="5" t="s">
        <v>20</v>
      </c>
      <c r="F200" s="17" t="s">
        <v>299</v>
      </c>
      <c r="G200" s="18" t="s">
        <v>300</v>
      </c>
      <c r="H200" s="62" t="s">
        <v>301</v>
      </c>
      <c r="I200" s="17" t="s">
        <v>130</v>
      </c>
      <c r="J200" s="75">
        <v>73</v>
      </c>
      <c r="K200" s="6" t="s">
        <v>966</v>
      </c>
      <c r="M200" s="77" t="str">
        <f t="shared" ref="M200:M203" si="29">+CONCATENATE(A200,G200,MID(H200,1,150),J200)</f>
        <v>LA VICTORIAARQ1203Linea de Vida Fija Horizontal con porte Colapsible ref 1226P (P1049360B) en acero inoxidable, con sistema integrado de absorción de energía, o similar73</v>
      </c>
      <c r="N200" s="65" t="e">
        <f>+VLOOKUP(M200,[1]Cantidades!$N$9:$O$405,2,FALSE)</f>
        <v>#N/A</v>
      </c>
      <c r="O200" s="71" t="e">
        <f t="shared" si="22"/>
        <v>#N/A</v>
      </c>
    </row>
    <row r="201" spans="1:15" ht="110.4" x14ac:dyDescent="0.3">
      <c r="A201" s="4" t="s">
        <v>324</v>
      </c>
      <c r="B201" s="6" t="s">
        <v>324</v>
      </c>
      <c r="C201" s="5"/>
      <c r="D201" s="5" t="s">
        <v>22</v>
      </c>
      <c r="E201" s="5" t="s">
        <v>20</v>
      </c>
      <c r="F201" s="17" t="s">
        <v>303</v>
      </c>
      <c r="G201" s="18" t="s">
        <v>304</v>
      </c>
      <c r="H201" s="62" t="s">
        <v>305</v>
      </c>
      <c r="I201" s="17" t="s">
        <v>48</v>
      </c>
      <c r="J201" s="75">
        <v>165</v>
      </c>
      <c r="K201" s="6" t="s">
        <v>965</v>
      </c>
      <c r="M201" s="77" t="str">
        <f t="shared" si="29"/>
        <v>LA VICTORIAARQ1204Línea de Vida Horizontal de Pared de Anclaje Fijo, Tipo  1226w  de anclaje fijo – p1009, en acero inoxidable con doble absorbedor diseñado para instal165</v>
      </c>
      <c r="N201" s="65" t="e">
        <f>+VLOOKUP(M201,[1]Cantidades!$N$9:$O$405,2,FALSE)</f>
        <v>#N/A</v>
      </c>
      <c r="O201" s="71" t="e">
        <f t="shared" si="22"/>
        <v>#N/A</v>
      </c>
    </row>
    <row r="202" spans="1:15" ht="82.8" x14ac:dyDescent="0.3">
      <c r="A202" s="4" t="s">
        <v>324</v>
      </c>
      <c r="B202" s="6" t="s">
        <v>324</v>
      </c>
      <c r="C202" s="5"/>
      <c r="D202" s="5" t="s">
        <v>22</v>
      </c>
      <c r="E202" s="5" t="s">
        <v>20</v>
      </c>
      <c r="F202" s="17" t="s">
        <v>309</v>
      </c>
      <c r="G202" s="18" t="s">
        <v>310</v>
      </c>
      <c r="H202" s="62" t="s">
        <v>311</v>
      </c>
      <c r="I202" s="17" t="s">
        <v>48</v>
      </c>
      <c r="J202" s="73">
        <v>159.74</v>
      </c>
      <c r="K202" s="5"/>
      <c r="M202" s="77" t="str">
        <f t="shared" si="29"/>
        <v>LA VICTORIAARQ1206Sistema para detención de caídas e instalación de maquinaría de limpieza de fachadas.Tipo Riel RIEL FU23087  rigido fabricado en aluminio 6061 de alta159.74</v>
      </c>
      <c r="N202" s="65" t="e">
        <f>+VLOOKUP(M202,[1]Cantidades!$N$9:$O$405,2,FALSE)</f>
        <v>#N/A</v>
      </c>
      <c r="O202" s="71" t="e">
        <f t="shared" si="22"/>
        <v>#N/A</v>
      </c>
    </row>
    <row r="203" spans="1:15" ht="69" x14ac:dyDescent="0.3">
      <c r="A203" s="4" t="s">
        <v>324</v>
      </c>
      <c r="B203" s="6" t="s">
        <v>324</v>
      </c>
      <c r="C203" s="5"/>
      <c r="D203" s="5" t="s">
        <v>22</v>
      </c>
      <c r="E203" s="5" t="s">
        <v>20</v>
      </c>
      <c r="F203" s="17" t="s">
        <v>312</v>
      </c>
      <c r="G203" s="18">
        <v>7549</v>
      </c>
      <c r="H203" s="62" t="s">
        <v>323</v>
      </c>
      <c r="I203" s="17" t="s">
        <v>302</v>
      </c>
      <c r="J203" s="73">
        <v>2</v>
      </c>
      <c r="K203" s="5"/>
      <c r="M203" s="77" t="str">
        <f t="shared" si="29"/>
        <v>LA VICTORIA7549Escalera Tipo Gato metálica para acceso a cubierta y espacios de mantenimiento, Incluye   (Jaula de Seguridad, Sistemas de Acople, Peldaños Antidesliz2</v>
      </c>
      <c r="N203" s="65">
        <f>+VLOOKUP(M203,[1]Cantidades!$N$9:$O$405,2,FALSE)</f>
        <v>2</v>
      </c>
      <c r="O203" s="71">
        <f t="shared" si="22"/>
        <v>0</v>
      </c>
    </row>
    <row r="204" spans="1:15" ht="41.4" x14ac:dyDescent="0.3">
      <c r="A204" s="4" t="s">
        <v>325</v>
      </c>
      <c r="B204" s="6" t="s">
        <v>325</v>
      </c>
      <c r="C204" s="5"/>
      <c r="D204" s="5" t="s">
        <v>22</v>
      </c>
      <c r="E204" s="6" t="s">
        <v>23</v>
      </c>
      <c r="F204" s="5">
        <v>1.1000000000000001</v>
      </c>
      <c r="G204" s="17" t="s">
        <v>24</v>
      </c>
      <c r="H204" s="62" t="s">
        <v>949</v>
      </c>
      <c r="I204" s="16" t="s">
        <v>21</v>
      </c>
      <c r="J204" s="73">
        <v>926.79</v>
      </c>
      <c r="K204" s="5"/>
      <c r="M204" s="65" t="str">
        <f t="shared" ref="M204:M249" si="30">+CONCATENATE(A204,G204,H204,J204)</f>
        <v>ALTAMIRAARQ101M1 - Mamposteria en bloque de concreto 12x19x39, revitado, y ranurado  cada 5 hiladas, incluye mortero de pega premezclado , tipo indural  o similar equivalente.926.79</v>
      </c>
      <c r="N204" s="65" t="e">
        <f>+VLOOKUP(M204,[1]Cantidades!$N$9:$O$405,2,FALSE)</f>
        <v>#N/A</v>
      </c>
      <c r="O204" s="71" t="e">
        <f t="shared" ref="O204:O250" si="31">+N204-J204</f>
        <v>#N/A</v>
      </c>
    </row>
    <row r="205" spans="1:15" ht="31.2" x14ac:dyDescent="0.3">
      <c r="A205" s="4" t="s">
        <v>325</v>
      </c>
      <c r="B205" s="6"/>
      <c r="C205" s="5"/>
      <c r="D205" s="5" t="s">
        <v>22</v>
      </c>
      <c r="E205" s="6" t="s">
        <v>23</v>
      </c>
      <c r="F205" s="5"/>
      <c r="G205" s="17">
        <v>5371</v>
      </c>
      <c r="H205" s="62" t="s">
        <v>352</v>
      </c>
      <c r="I205" s="16" t="s">
        <v>21</v>
      </c>
      <c r="J205" s="73">
        <v>2.0699999999999998</v>
      </c>
      <c r="K205" s="5"/>
      <c r="M205" s="65" t="str">
        <f t="shared" si="30"/>
        <v>ALTAMIRA5371Muro en ladrillo tolete común, o similar equivalente.2.07</v>
      </c>
      <c r="N205" s="65" t="e">
        <f>+VLOOKUP(M205,[1]Cantidades!$N$9:$O$405,2,FALSE)</f>
        <v>#N/A</v>
      </c>
      <c r="O205" s="71" t="e">
        <f t="shared" si="31"/>
        <v>#N/A</v>
      </c>
    </row>
    <row r="206" spans="1:15" ht="69" x14ac:dyDescent="0.3">
      <c r="A206" s="4" t="s">
        <v>325</v>
      </c>
      <c r="B206" s="6"/>
      <c r="C206" s="5"/>
      <c r="D206" s="5"/>
      <c r="E206" s="6"/>
      <c r="F206" s="5"/>
      <c r="G206" s="17" t="s">
        <v>941</v>
      </c>
      <c r="H206" s="62" t="s">
        <v>940</v>
      </c>
      <c r="I206" s="16" t="s">
        <v>21</v>
      </c>
      <c r="J206" s="73">
        <v>343.23</v>
      </c>
      <c r="K206" s="5"/>
      <c r="M206" s="77" t="str">
        <f>+CONCATENATE(A206,G206,MID(H206,1,150),J206)</f>
        <v>ALTAMIRAARQ103M2 - Mamposteria en bloque de concreto 14x19x39 tipo kreato similar equivalente, revitado y ranurado cada 5 hiladas; pañetado 1:4 estucado y pintado a343.23</v>
      </c>
      <c r="N206" s="65" t="e">
        <f>+VLOOKUP(M206,[1]Cantidades!$N$9:$O$405,2,FALSE)</f>
        <v>#N/A</v>
      </c>
      <c r="O206" s="71" t="e">
        <f t="shared" si="31"/>
        <v>#N/A</v>
      </c>
    </row>
    <row r="207" spans="1:15" ht="55.2" x14ac:dyDescent="0.3">
      <c r="A207" s="4" t="s">
        <v>325</v>
      </c>
      <c r="B207" s="6"/>
      <c r="C207" s="5"/>
      <c r="D207" s="5"/>
      <c r="E207" s="6"/>
      <c r="F207" s="5"/>
      <c r="G207" s="17" t="s">
        <v>942</v>
      </c>
      <c r="H207" s="62" t="s">
        <v>950</v>
      </c>
      <c r="I207" s="16" t="s">
        <v>21</v>
      </c>
      <c r="J207" s="73">
        <v>145.78</v>
      </c>
      <c r="K207" s="5"/>
      <c r="M207" s="65" t="str">
        <f t="shared" si="30"/>
        <v>ALTAMIRAARQ104M3 - Mamposteria en bloque de concreto 14x19x39 tipo kreato similar equivalente, revitado y ranurado cada 5 hiladas; pañetado 1:4 estucado y pintado (ambas caras), similar o equivalente145.78</v>
      </c>
      <c r="N207" s="65" t="e">
        <f>+VLOOKUP(M207,[1]Cantidades!$N$9:$O$405,2,FALSE)</f>
        <v>#N/A</v>
      </c>
      <c r="O207" s="71" t="e">
        <f t="shared" si="31"/>
        <v>#N/A</v>
      </c>
    </row>
    <row r="208" spans="1:15" ht="82.8" x14ac:dyDescent="0.3">
      <c r="A208" s="4" t="s">
        <v>325</v>
      </c>
      <c r="B208" s="6"/>
      <c r="C208" s="5"/>
      <c r="D208" s="5"/>
      <c r="E208" s="6"/>
      <c r="F208" s="5"/>
      <c r="G208" s="17" t="s">
        <v>943</v>
      </c>
      <c r="H208" s="62" t="s">
        <v>951</v>
      </c>
      <c r="I208" s="16" t="s">
        <v>21</v>
      </c>
      <c r="J208" s="73">
        <v>10.75</v>
      </c>
      <c r="K208" s="5"/>
      <c r="M208" s="77" t="str">
        <f t="shared" ref="M208:M212" si="32">+CONCATENATE(A208,G208,MID(H208,1,150),J208)</f>
        <v>ALTAMIRAARQ105M4 - Mamposteria en bloque de concreto 14x19x39 tipo kreato similar equivalente, revitado y ranurado cada 5 hiladas; pañetado 1:4 estucado y pintado v10.75</v>
      </c>
      <c r="N208" s="65" t="e">
        <f>+VLOOKUP(M208,[1]Cantidades!$N$9:$O$405,2,FALSE)</f>
        <v>#N/A</v>
      </c>
      <c r="O208" s="71" t="e">
        <f t="shared" si="31"/>
        <v>#N/A</v>
      </c>
    </row>
    <row r="209" spans="1:16" ht="82.8" x14ac:dyDescent="0.3">
      <c r="A209" s="4" t="s">
        <v>325</v>
      </c>
      <c r="B209" s="6"/>
      <c r="C209" s="5"/>
      <c r="D209" s="5"/>
      <c r="E209" s="6"/>
      <c r="F209" s="5"/>
      <c r="G209" s="17" t="s">
        <v>944</v>
      </c>
      <c r="H209" s="62" t="s">
        <v>952</v>
      </c>
      <c r="I209" s="16" t="s">
        <v>21</v>
      </c>
      <c r="J209" s="73">
        <v>189.12</v>
      </c>
      <c r="K209" s="5"/>
      <c r="M209" s="77" t="str">
        <f t="shared" si="32"/>
        <v>ALTAMIRAARQ106M5 - Mamposteria en bloque de concreto 14x19x39 tipo kreato similar equivalente, revitado y ranurado cada 5 hiladas; pañetado  mas enchape en Ceramica189.12</v>
      </c>
      <c r="N209" s="65" t="e">
        <f>+VLOOKUP(M209,[1]Cantidades!$N$9:$O$405,2,FALSE)</f>
        <v>#N/A</v>
      </c>
      <c r="O209" s="71" t="e">
        <f t="shared" si="31"/>
        <v>#N/A</v>
      </c>
    </row>
    <row r="210" spans="1:16" ht="69" x14ac:dyDescent="0.3">
      <c r="A210" s="4" t="s">
        <v>325</v>
      </c>
      <c r="B210" s="6"/>
      <c r="C210" s="5"/>
      <c r="D210" s="5"/>
      <c r="E210" s="6"/>
      <c r="F210" s="5"/>
      <c r="G210" s="17" t="s">
        <v>945</v>
      </c>
      <c r="H210" s="62" t="s">
        <v>953</v>
      </c>
      <c r="I210" s="16" t="s">
        <v>21</v>
      </c>
      <c r="J210" s="73">
        <v>60.68</v>
      </c>
      <c r="K210" s="5"/>
      <c r="M210" s="77" t="str">
        <f t="shared" si="32"/>
        <v>ALTAMIRAARQ107M6 - Mamposteria en bloque de concreto 14x19x39 tipo kreato similar equivalente, revitado y ranurado cada 5 hiladas; pañetado  mas enchape en Ceramica60.68</v>
      </c>
      <c r="N210" s="65" t="e">
        <f>+VLOOKUP(M210,[1]Cantidades!$N$9:$O$405,2,FALSE)</f>
        <v>#N/A</v>
      </c>
      <c r="O210" s="71" t="e">
        <f t="shared" si="31"/>
        <v>#N/A</v>
      </c>
    </row>
    <row r="211" spans="1:16" ht="82.8" x14ac:dyDescent="0.3">
      <c r="A211" s="4" t="s">
        <v>325</v>
      </c>
      <c r="B211" s="6"/>
      <c r="C211" s="5"/>
      <c r="D211" s="5"/>
      <c r="E211" s="6"/>
      <c r="F211" s="5"/>
      <c r="G211" s="17" t="s">
        <v>947</v>
      </c>
      <c r="H211" s="62" t="s">
        <v>955</v>
      </c>
      <c r="I211" s="16" t="s">
        <v>21</v>
      </c>
      <c r="J211" s="73">
        <v>57.6</v>
      </c>
      <c r="K211" s="5"/>
      <c r="M211" s="77" t="str">
        <f t="shared" si="32"/>
        <v>ALTAMIRAARQ109M14 - Mamposteria en bloque de concreto 14x19x39 tipo kreato similar equivalente, revitado y ranurado cada 5 hiladas; pañetado  mas enchape en Ceramic57.6</v>
      </c>
      <c r="N211" s="65" t="e">
        <f>+VLOOKUP(M211,[1]Cantidades!$N$9:$O$405,2,FALSE)</f>
        <v>#N/A</v>
      </c>
      <c r="O211" s="71" t="e">
        <f t="shared" si="31"/>
        <v>#N/A</v>
      </c>
    </row>
    <row r="212" spans="1:16" ht="41.4" x14ac:dyDescent="0.3">
      <c r="A212" s="4" t="s">
        <v>325</v>
      </c>
      <c r="B212" s="6"/>
      <c r="C212" s="5"/>
      <c r="D212" s="5"/>
      <c r="E212" s="6"/>
      <c r="F212" s="5"/>
      <c r="G212" s="17" t="s">
        <v>948</v>
      </c>
      <c r="H212" s="62" t="s">
        <v>958</v>
      </c>
      <c r="I212" s="16" t="s">
        <v>21</v>
      </c>
      <c r="J212" s="78">
        <v>8.2100000000000009</v>
      </c>
      <c r="K212" s="5"/>
      <c r="M212" s="77" t="str">
        <f t="shared" si="32"/>
        <v>ALTAMIRAARQ110M17 ENCHAPE EN CERÁMICA  EGEO COLOR  BLANCO DE 30X60 (INCLUYE SUMINISTRO E INSTALACIÓN HORIZONTAL), O SIMILAR EQUIVALENTE.8.21</v>
      </c>
      <c r="N212" s="65" t="e">
        <f>+VLOOKUP(M212,[1]Cantidades!$N$9:$O$405,2,FALSE)</f>
        <v>#N/A</v>
      </c>
      <c r="O212" s="71" t="e">
        <f t="shared" si="31"/>
        <v>#N/A</v>
      </c>
    </row>
    <row r="213" spans="1:16" ht="46.8" x14ac:dyDescent="0.3">
      <c r="A213" s="4" t="s">
        <v>325</v>
      </c>
      <c r="B213" s="6" t="s">
        <v>325</v>
      </c>
      <c r="C213" s="5"/>
      <c r="D213" s="5" t="s">
        <v>22</v>
      </c>
      <c r="E213" s="6" t="s">
        <v>31</v>
      </c>
      <c r="F213" s="5">
        <v>3.1</v>
      </c>
      <c r="G213" s="6">
        <v>5642</v>
      </c>
      <c r="H213" s="62" t="s">
        <v>35</v>
      </c>
      <c r="I213" s="16" t="s">
        <v>21</v>
      </c>
      <c r="J213" s="73">
        <v>455.59</v>
      </c>
      <c r="K213" s="5"/>
      <c r="M213" s="65" t="str">
        <f t="shared" si="30"/>
        <v>ALTAMIRA5642Pañete liso o Rústico 1:4 para muros. Lavado o Rústico. (incluye suministro e instalación), 455.59</v>
      </c>
      <c r="N213" s="65" t="e">
        <f>+VLOOKUP(M213,[1]Cantidades!$N$9:$O$405,2,FALSE)</f>
        <v>#N/A</v>
      </c>
      <c r="O213" s="71" t="e">
        <f t="shared" si="31"/>
        <v>#N/A</v>
      </c>
    </row>
    <row r="214" spans="1:16" ht="46.8" x14ac:dyDescent="0.3">
      <c r="A214" s="4" t="s">
        <v>325</v>
      </c>
      <c r="B214" s="6" t="s">
        <v>325</v>
      </c>
      <c r="C214" s="5"/>
      <c r="D214" s="5" t="s">
        <v>22</v>
      </c>
      <c r="E214" s="6" t="s">
        <v>31</v>
      </c>
      <c r="F214" s="5">
        <v>3.3</v>
      </c>
      <c r="G214" s="6" t="s">
        <v>38</v>
      </c>
      <c r="H214" s="62" t="s">
        <v>37</v>
      </c>
      <c r="I214" s="16" t="s">
        <v>21</v>
      </c>
      <c r="J214" s="75"/>
      <c r="K214" s="5"/>
      <c r="M214" s="65" t="str">
        <f t="shared" si="30"/>
        <v>ALTAMIRAARQ302Mortero Impermeabilizante para paredes ( baños, cocinas, zonas humedas,  y vigas canal )  Tipo SikaTop Seal-107 , o similar equivalente. Incluye suministro e instalación</v>
      </c>
      <c r="N214" s="65" t="e">
        <f>+VLOOKUP(M214,[1]Cantidades!$N$9:$O$405,2,FALSE)</f>
        <v>#N/A</v>
      </c>
      <c r="O214" s="71" t="e">
        <f t="shared" si="31"/>
        <v>#N/A</v>
      </c>
    </row>
    <row r="215" spans="1:16" ht="46.8" x14ac:dyDescent="0.3">
      <c r="A215" s="4" t="s">
        <v>325</v>
      </c>
      <c r="B215" s="6" t="s">
        <v>325</v>
      </c>
      <c r="C215" s="5"/>
      <c r="D215" s="5" t="s">
        <v>22</v>
      </c>
      <c r="E215" s="6" t="s">
        <v>31</v>
      </c>
      <c r="F215" s="5">
        <v>3.4</v>
      </c>
      <c r="G215" s="6">
        <v>8184</v>
      </c>
      <c r="H215" s="62" t="s">
        <v>39</v>
      </c>
      <c r="I215" s="16" t="s">
        <v>21</v>
      </c>
      <c r="J215" s="73">
        <v>148.66999999999999</v>
      </c>
      <c r="K215" s="5"/>
      <c r="M215" s="65" t="str">
        <f t="shared" si="30"/>
        <v>ALTAMIRA8184Estuco plastico en muros, o similar equivalente. Incluye sumunistro e instalación.148.67</v>
      </c>
      <c r="N215" s="65" t="e">
        <f>+VLOOKUP(M215,[1]Cantidades!$N$9:$O$405,2,FALSE)</f>
        <v>#N/A</v>
      </c>
      <c r="O215" s="71" t="e">
        <f t="shared" si="31"/>
        <v>#N/A</v>
      </c>
    </row>
    <row r="216" spans="1:16" ht="31.2" customHeight="1" x14ac:dyDescent="0.3">
      <c r="A216" s="4" t="s">
        <v>325</v>
      </c>
      <c r="B216" s="6" t="s">
        <v>325</v>
      </c>
      <c r="C216" s="5"/>
      <c r="D216" s="5" t="s">
        <v>22</v>
      </c>
      <c r="E216" s="6" t="s">
        <v>31</v>
      </c>
      <c r="F216" s="5" t="s">
        <v>42</v>
      </c>
      <c r="G216" s="6" t="s">
        <v>43</v>
      </c>
      <c r="H216" s="62" t="s">
        <v>44</v>
      </c>
      <c r="I216" s="15" t="s">
        <v>21</v>
      </c>
      <c r="J216" s="73">
        <v>306.92</v>
      </c>
      <c r="K216" s="5"/>
      <c r="M216" s="65" t="str">
        <f t="shared" si="30"/>
        <v>ALTAMIRAARQ303Enchape en cerámica  egeo color  blanco de 30x60 (incluye suministro e instalación horizontal), o similar equivalente.306.92</v>
      </c>
      <c r="N216" s="65" t="e">
        <f>+VLOOKUP(M216,[1]Cantidades!$N$9:$O$405,2,FALSE)</f>
        <v>#N/A</v>
      </c>
      <c r="O216" s="71" t="e">
        <f t="shared" si="31"/>
        <v>#N/A</v>
      </c>
    </row>
    <row r="217" spans="1:16" ht="46.8" x14ac:dyDescent="0.3">
      <c r="A217" s="4" t="s">
        <v>325</v>
      </c>
      <c r="B217" s="6" t="s">
        <v>325</v>
      </c>
      <c r="C217" s="5"/>
      <c r="D217" s="5" t="s">
        <v>22</v>
      </c>
      <c r="E217" s="6" t="s">
        <v>31</v>
      </c>
      <c r="F217" s="5" t="s">
        <v>45</v>
      </c>
      <c r="G217" s="6" t="s">
        <v>46</v>
      </c>
      <c r="H217" s="62" t="s">
        <v>47</v>
      </c>
      <c r="I217" s="15" t="s">
        <v>48</v>
      </c>
      <c r="J217" s="78">
        <f>3.2+0.9+0.9</f>
        <v>5.0000000000000009</v>
      </c>
      <c r="K217" s="5"/>
      <c r="M217" s="77" t="str">
        <f t="shared" ref="M217:M221" si="33">+CONCATENATE(A217,G217,MID(H217,1,150),J217)</f>
        <v>ALTAMIRAARQ304Mesón en Granito Negro San Gabriel nacional con regruese hacia la cara frontal, e=4cm. (suministro e instalación), o similar equivalente.5</v>
      </c>
      <c r="N217" s="65" t="e">
        <f>+VLOOKUP(M217,[1]Cantidades!$N$9:$O$405,2,FALSE)</f>
        <v>#N/A</v>
      </c>
      <c r="O217" s="71" t="e">
        <f t="shared" si="31"/>
        <v>#N/A</v>
      </c>
    </row>
    <row r="218" spans="1:16" ht="69" x14ac:dyDescent="0.3">
      <c r="A218" s="4" t="s">
        <v>325</v>
      </c>
      <c r="B218" s="6" t="s">
        <v>325</v>
      </c>
      <c r="C218" s="5"/>
      <c r="D218" s="5" t="s">
        <v>22</v>
      </c>
      <c r="E218" s="6" t="s">
        <v>49</v>
      </c>
      <c r="F218" s="5">
        <v>4.0999999999999996</v>
      </c>
      <c r="G218" s="6" t="s">
        <v>50</v>
      </c>
      <c r="H218" s="62" t="s">
        <v>51</v>
      </c>
      <c r="I218" s="15" t="s">
        <v>21</v>
      </c>
      <c r="J218" s="73">
        <v>2086</v>
      </c>
      <c r="K218" s="5"/>
      <c r="M218" s="77" t="str">
        <f t="shared" si="33"/>
        <v>ALTAMIRAARQ401Piso en concreto esmaltado y endurecido de f'c=3.000psi - espesor = 0.06m, pulido y brillado con helicóptero, utilizar endurecedor de cuarzo superfici2086</v>
      </c>
      <c r="N218" s="65">
        <f>+VLOOKUP(M218,[1]Cantidades!$N$9:$O$405,2,FALSE)</f>
        <v>2086</v>
      </c>
      <c r="O218" s="71">
        <f t="shared" si="31"/>
        <v>0</v>
      </c>
    </row>
    <row r="219" spans="1:16" ht="124.2" x14ac:dyDescent="0.3">
      <c r="A219" s="4" t="s">
        <v>325</v>
      </c>
      <c r="B219" s="6" t="s">
        <v>325</v>
      </c>
      <c r="C219" s="5"/>
      <c r="D219" s="5" t="s">
        <v>22</v>
      </c>
      <c r="E219" s="6" t="s">
        <v>52</v>
      </c>
      <c r="F219" s="17" t="s">
        <v>53</v>
      </c>
      <c r="G219" s="18" t="s">
        <v>54</v>
      </c>
      <c r="H219" s="62" t="s">
        <v>99</v>
      </c>
      <c r="I219" s="17" t="s">
        <v>21</v>
      </c>
      <c r="J219" s="73">
        <v>2258</v>
      </c>
      <c r="K219" s="5"/>
      <c r="M219" s="77" t="str">
        <f t="shared" si="33"/>
        <v>ALTAMIRAARQ501Baldosa de granito de mármol tipo alfa de 0.30x0.30m - Blanco Huila fondo blanco Grano 1,  que cumpla con las normas ntc 2849 y tráfico intenso. insta2258</v>
      </c>
      <c r="N219" s="65" t="e">
        <f>+VLOOKUP(M219,[1]Cantidades!$N$9:$O$405,2,FALSE)</f>
        <v>#N/A</v>
      </c>
      <c r="O219" s="71" t="e">
        <f t="shared" si="31"/>
        <v>#N/A</v>
      </c>
      <c r="P219" s="69"/>
    </row>
    <row r="220" spans="1:16" ht="55.2" x14ac:dyDescent="0.3">
      <c r="A220" s="4" t="s">
        <v>325</v>
      </c>
      <c r="B220" s="6" t="s">
        <v>325</v>
      </c>
      <c r="C220" s="5"/>
      <c r="D220" s="5" t="s">
        <v>22</v>
      </c>
      <c r="E220" s="6" t="s">
        <v>52</v>
      </c>
      <c r="F220" s="17" t="s">
        <v>56</v>
      </c>
      <c r="G220" s="18" t="s">
        <v>57</v>
      </c>
      <c r="H220" s="62" t="s">
        <v>100</v>
      </c>
      <c r="I220" s="17" t="s">
        <v>21</v>
      </c>
      <c r="J220" s="73">
        <v>12</v>
      </c>
      <c r="K220" s="5"/>
      <c r="M220" s="77" t="str">
        <f t="shared" si="33"/>
        <v>ALTAMIRAARQ502Piso Técnico Elevado (≤60cm) para Área de cuarto de control y potencia. Color y dimensiones acorde con los planos y especificaciones técnicas del prov12</v>
      </c>
      <c r="N220" s="65">
        <f>+VLOOKUP(M220,[1]Cantidades!$N$9:$O$405,2,FALSE)</f>
        <v>12</v>
      </c>
      <c r="O220" s="71">
        <f t="shared" si="31"/>
        <v>0</v>
      </c>
    </row>
    <row r="221" spans="1:16" ht="82.8" x14ac:dyDescent="0.3">
      <c r="A221" s="4" t="s">
        <v>325</v>
      </c>
      <c r="B221" s="6" t="s">
        <v>325</v>
      </c>
      <c r="C221" s="5"/>
      <c r="D221" s="5" t="s">
        <v>22</v>
      </c>
      <c r="E221" s="6" t="s">
        <v>52</v>
      </c>
      <c r="F221" s="17" t="s">
        <v>59</v>
      </c>
      <c r="G221" s="18" t="s">
        <v>60</v>
      </c>
      <c r="H221" s="62" t="s">
        <v>101</v>
      </c>
      <c r="I221" s="17" t="s">
        <v>21</v>
      </c>
      <c r="J221" s="73">
        <v>11</v>
      </c>
      <c r="K221" s="5"/>
      <c r="M221" s="77" t="str">
        <f t="shared" si="33"/>
        <v>ALTAMIRAARQ503Piso en rejilla metálica tipo industrial  pesado de configuración 1"x1",  para plataformas y descansos de escaleras de mantenimiento, según especifica11</v>
      </c>
      <c r="N221" s="65">
        <f>+VLOOKUP(M221,[1]Cantidades!$N$9:$O$405,2,FALSE)</f>
        <v>11</v>
      </c>
      <c r="O221" s="71">
        <f t="shared" si="31"/>
        <v>0</v>
      </c>
    </row>
    <row r="222" spans="1:16" ht="31.2" x14ac:dyDescent="0.3">
      <c r="A222" s="4" t="s">
        <v>325</v>
      </c>
      <c r="B222" s="6" t="s">
        <v>325</v>
      </c>
      <c r="C222" s="5"/>
      <c r="D222" s="5" t="s">
        <v>22</v>
      </c>
      <c r="E222" s="6" t="s">
        <v>52</v>
      </c>
      <c r="F222" s="17" t="s">
        <v>62</v>
      </c>
      <c r="G222" s="18" t="s">
        <v>63</v>
      </c>
      <c r="H222" s="62" t="s">
        <v>64</v>
      </c>
      <c r="I222" s="17" t="s">
        <v>48</v>
      </c>
      <c r="J222" s="73">
        <v>45.67</v>
      </c>
      <c r="K222" s="5"/>
      <c r="M222" s="65" t="str">
        <f t="shared" si="30"/>
        <v>ALTAMIRAARQ504Zócalo en concreto fundido en sitio 0.15 cm x 0.21 cm, o similar equivalente 45.67</v>
      </c>
      <c r="N222" s="65" t="e">
        <f>+VLOOKUP(M222,[1]Cantidades!$N$9:$O$405,2,FALSE)</f>
        <v>#N/A</v>
      </c>
      <c r="O222" s="71" t="e">
        <f t="shared" si="31"/>
        <v>#N/A</v>
      </c>
    </row>
    <row r="223" spans="1:16" ht="31.2" x14ac:dyDescent="0.3">
      <c r="A223" s="4" t="s">
        <v>325</v>
      </c>
      <c r="B223" s="6" t="s">
        <v>325</v>
      </c>
      <c r="C223" s="5"/>
      <c r="D223" s="5" t="s">
        <v>22</v>
      </c>
      <c r="E223" s="6" t="s">
        <v>52</v>
      </c>
      <c r="F223" s="17" t="s">
        <v>65</v>
      </c>
      <c r="G223" s="18" t="s">
        <v>66</v>
      </c>
      <c r="H223" s="62" t="s">
        <v>67</v>
      </c>
      <c r="I223" s="17" t="s">
        <v>48</v>
      </c>
      <c r="J223" s="78">
        <v>1</v>
      </c>
      <c r="K223" s="5"/>
      <c r="M223" s="77" t="str">
        <f>+CONCATENATE(A223,G223,MID(H223,1,150),J223)</f>
        <v>ALTAMIRAARQ505Zócalo en concreto fundido en sitio 0.12 cm x 0.21 cm, o similar equivalente 1</v>
      </c>
      <c r="N223" s="65" t="e">
        <f>+VLOOKUP(M223,[1]Cantidades!$N$9:$O$405,2,FALSE)</f>
        <v>#N/A</v>
      </c>
      <c r="O223" s="71" t="e">
        <f t="shared" si="31"/>
        <v>#N/A</v>
      </c>
    </row>
    <row r="224" spans="1:16" ht="41.4" x14ac:dyDescent="0.3">
      <c r="A224" s="4" t="s">
        <v>325</v>
      </c>
      <c r="B224" s="6" t="s">
        <v>325</v>
      </c>
      <c r="C224" s="5"/>
      <c r="D224" s="5" t="s">
        <v>22</v>
      </c>
      <c r="E224" s="6" t="s">
        <v>52</v>
      </c>
      <c r="F224" s="17" t="s">
        <v>68</v>
      </c>
      <c r="G224" s="18">
        <v>5062</v>
      </c>
      <c r="H224" s="62" t="s">
        <v>69</v>
      </c>
      <c r="I224" s="17" t="s">
        <v>48</v>
      </c>
      <c r="J224" s="73">
        <v>8.83</v>
      </c>
      <c r="K224" s="5"/>
      <c r="M224" s="65" t="str">
        <f t="shared" si="30"/>
        <v>ALTAMIRA5062Zocalo media caña en granito de marmol prefabricado para interiores 10x10x100 cm (incluye suministro de la unidad,material de pega  e intalación ), o similar equivalente.8.83</v>
      </c>
      <c r="N224" s="65" t="e">
        <f>+VLOOKUP(M224,[1]Cantidades!$N$9:$O$405,2,FALSE)</f>
        <v>#N/A</v>
      </c>
      <c r="O224" s="71" t="e">
        <f t="shared" si="31"/>
        <v>#N/A</v>
      </c>
    </row>
    <row r="225" spans="1:15" ht="41.4" x14ac:dyDescent="0.3">
      <c r="A225" s="4" t="s">
        <v>325</v>
      </c>
      <c r="B225" s="6" t="s">
        <v>325</v>
      </c>
      <c r="C225" s="5"/>
      <c r="D225" s="5" t="s">
        <v>22</v>
      </c>
      <c r="E225" s="6" t="s">
        <v>52</v>
      </c>
      <c r="F225" s="17" t="s">
        <v>70</v>
      </c>
      <c r="G225" s="18" t="s">
        <v>71</v>
      </c>
      <c r="H225" s="62" t="s">
        <v>72</v>
      </c>
      <c r="I225" s="17" t="s">
        <v>48</v>
      </c>
      <c r="J225" s="73">
        <v>445.55</v>
      </c>
      <c r="K225" s="5"/>
      <c r="M225" s="65" t="str">
        <f t="shared" si="30"/>
        <v>ALTAMIRAARQ506Guarda escoba en granito Blanco Huila fondo blanco Grano 1 de formato 0.10 cm x 0.30 cm (incluye suministro e instalación), o similar equivalente.445.55</v>
      </c>
      <c r="N225" s="65" t="e">
        <f>+VLOOKUP(M225,[1]Cantidades!$N$9:$O$405,2,FALSE)</f>
        <v>#N/A</v>
      </c>
      <c r="O225" s="71" t="e">
        <f t="shared" si="31"/>
        <v>#N/A</v>
      </c>
    </row>
    <row r="226" spans="1:15" ht="55.2" x14ac:dyDescent="0.3">
      <c r="A226" s="4" t="s">
        <v>325</v>
      </c>
      <c r="B226" s="6" t="s">
        <v>325</v>
      </c>
      <c r="C226" s="5"/>
      <c r="D226" s="5" t="s">
        <v>22</v>
      </c>
      <c r="E226" s="6" t="s">
        <v>52</v>
      </c>
      <c r="F226" s="17" t="s">
        <v>79</v>
      </c>
      <c r="G226" s="18" t="s">
        <v>80</v>
      </c>
      <c r="H226" s="62" t="s">
        <v>102</v>
      </c>
      <c r="I226" s="17" t="s">
        <v>21</v>
      </c>
      <c r="J226" s="78">
        <v>184.9</v>
      </c>
      <c r="K226" s="5"/>
      <c r="M226" s="77" t="str">
        <f t="shared" ref="M226:M227" si="34">+CONCATENATE(A226,G226,MID(H226,1,150),J226)</f>
        <v>ALTAMIRAARQ509Piso en granito Blanco Huila fondo blanco Grano 1 esmerilado, vaciado y pulido en Sitio e=1.5cm Incluye juntas de dilatación, color blanco (incluye su184.9</v>
      </c>
      <c r="N226" s="65" t="e">
        <f>+VLOOKUP(M226,[1]Cantidades!$N$9:$O$405,2,FALSE)</f>
        <v>#N/A</v>
      </c>
      <c r="O226" s="71" t="e">
        <f t="shared" si="31"/>
        <v>#N/A</v>
      </c>
    </row>
    <row r="227" spans="1:15" ht="82.8" x14ac:dyDescent="0.3">
      <c r="A227" s="4" t="s">
        <v>325</v>
      </c>
      <c r="B227" s="6" t="s">
        <v>325</v>
      </c>
      <c r="C227" s="5"/>
      <c r="D227" s="5" t="s">
        <v>22</v>
      </c>
      <c r="E227" s="6" t="s">
        <v>52</v>
      </c>
      <c r="F227" s="17" t="s">
        <v>82</v>
      </c>
      <c r="G227" s="18" t="s">
        <v>83</v>
      </c>
      <c r="H227" s="62" t="s">
        <v>84</v>
      </c>
      <c r="I227" s="17" t="s">
        <v>48</v>
      </c>
      <c r="J227" s="78">
        <v>369.86</v>
      </c>
      <c r="K227" s="5"/>
      <c r="M227" s="77" t="str">
        <f t="shared" si="34"/>
        <v>ALTAMIRAARQ510Cinta Antideslizante de Alto Trafico  Adhesiva para escaleras ; de color negro con banda central reflectiva de color amarillo que ilumina al contacto 369.86</v>
      </c>
      <c r="N227" s="65" t="e">
        <f>+VLOOKUP(M227,[1]Cantidades!$N$9:$O$405,2,FALSE)</f>
        <v>#N/A</v>
      </c>
      <c r="O227" s="71" t="e">
        <f t="shared" si="31"/>
        <v>#N/A</v>
      </c>
    </row>
    <row r="228" spans="1:15" ht="69" x14ac:dyDescent="0.3">
      <c r="A228" s="4" t="s">
        <v>325</v>
      </c>
      <c r="B228" s="6" t="s">
        <v>325</v>
      </c>
      <c r="C228" s="5"/>
      <c r="D228" s="5" t="s">
        <v>22</v>
      </c>
      <c r="E228" s="6" t="s">
        <v>52</v>
      </c>
      <c r="F228" s="17" t="s">
        <v>85</v>
      </c>
      <c r="G228" s="18" t="s">
        <v>86</v>
      </c>
      <c r="H228" s="62" t="s">
        <v>87</v>
      </c>
      <c r="I228" s="17" t="s">
        <v>21</v>
      </c>
      <c r="J228" s="73">
        <v>9</v>
      </c>
      <c r="K228" s="5"/>
      <c r="M228" s="65" t="str">
        <f t="shared" si="30"/>
        <v>ALTAMIRAARQ511Franjas Guía  en resina prefabricada termoflexible, con endurecimiento y curado rápido vertidas insitu sobre encofrado con medidas estandar según norma NTC 5610 , o similar equivalente. Incluye (suministro, fijación,  instalación y curado)9</v>
      </c>
      <c r="N228" s="65" t="e">
        <f>+VLOOKUP(M228,[1]Cantidades!$N$9:$O$405,2,FALSE)</f>
        <v>#N/A</v>
      </c>
      <c r="O228" s="71" t="e">
        <f t="shared" si="31"/>
        <v>#N/A</v>
      </c>
    </row>
    <row r="229" spans="1:15" ht="69" x14ac:dyDescent="0.3">
      <c r="A229" s="4" t="s">
        <v>325</v>
      </c>
      <c r="B229" s="6" t="s">
        <v>325</v>
      </c>
      <c r="C229" s="5"/>
      <c r="D229" s="5" t="s">
        <v>22</v>
      </c>
      <c r="E229" s="6" t="s">
        <v>52</v>
      </c>
      <c r="F229" s="17" t="s">
        <v>88</v>
      </c>
      <c r="G229" s="18" t="s">
        <v>89</v>
      </c>
      <c r="H229" s="62" t="s">
        <v>90</v>
      </c>
      <c r="I229" s="17" t="s">
        <v>21</v>
      </c>
      <c r="J229" s="73">
        <v>32</v>
      </c>
      <c r="K229" s="5"/>
      <c r="M229" s="77" t="str">
        <f t="shared" ref="M229:M233" si="35">+CONCATENATE(A229,G229,MID(H229,1,150),J229)</f>
        <v>ALTAMIRAARQ512Franjas Alerta  en resina prefabricada termoflexible, con endurecimiento y curado rápido vertidas insitu sobre encofrado con medidas estandar según no32</v>
      </c>
      <c r="N229" s="65">
        <f>+VLOOKUP(M229,[1]Cantidades!$N$9:$O$405,2,FALSE)</f>
        <v>32</v>
      </c>
      <c r="O229" s="71">
        <f t="shared" si="31"/>
        <v>0</v>
      </c>
    </row>
    <row r="230" spans="1:15" ht="31.2" x14ac:dyDescent="0.3">
      <c r="A230" s="4" t="s">
        <v>325</v>
      </c>
      <c r="B230" s="6" t="s">
        <v>325</v>
      </c>
      <c r="C230" s="5"/>
      <c r="D230" s="5" t="s">
        <v>22</v>
      </c>
      <c r="E230" s="6" t="s">
        <v>52</v>
      </c>
      <c r="F230" s="17" t="s">
        <v>91</v>
      </c>
      <c r="G230" s="18">
        <v>5433</v>
      </c>
      <c r="H230" s="62" t="s">
        <v>103</v>
      </c>
      <c r="I230" s="17" t="s">
        <v>48</v>
      </c>
      <c r="J230" s="78">
        <v>3.86</v>
      </c>
      <c r="K230" s="5"/>
      <c r="M230" s="77" t="str">
        <f t="shared" si="35"/>
        <v>ALTAMIRA5433 Banca en concreto de 3000 PSI 0.10 x 0.15 (suministro e instalación), o similar equivalente.3.86</v>
      </c>
      <c r="N230" s="65" t="e">
        <f>+VLOOKUP(M230,[1]Cantidades!$N$9:$O$405,2,FALSE)</f>
        <v>#N/A</v>
      </c>
      <c r="O230" s="71" t="e">
        <f t="shared" si="31"/>
        <v>#N/A</v>
      </c>
    </row>
    <row r="231" spans="1:15" ht="41.4" x14ac:dyDescent="0.3">
      <c r="A231" s="4" t="s">
        <v>325</v>
      </c>
      <c r="B231" s="6" t="s">
        <v>325</v>
      </c>
      <c r="C231" s="5"/>
      <c r="D231" s="5" t="s">
        <v>22</v>
      </c>
      <c r="E231" s="6" t="s">
        <v>52</v>
      </c>
      <c r="F231" s="17" t="s">
        <v>93</v>
      </c>
      <c r="G231" s="18" t="s">
        <v>94</v>
      </c>
      <c r="H231" s="62" t="s">
        <v>95</v>
      </c>
      <c r="I231" s="17" t="s">
        <v>48</v>
      </c>
      <c r="J231" s="78">
        <v>7.43</v>
      </c>
      <c r="K231" s="5"/>
      <c r="M231" s="77" t="str">
        <f t="shared" si="35"/>
        <v>ALTAMIRAARQ513Bocapuerta en granito blanco huila esmerilado, ancho 12cm  vaciado y pulido en sitio. Incluye suministro,  pega e instalción)7.43</v>
      </c>
      <c r="N231" s="65" t="e">
        <f>+VLOOKUP(M231,[1]Cantidades!$N$9:$O$405,2,FALSE)</f>
        <v>#N/A</v>
      </c>
      <c r="O231" s="71" t="e">
        <f t="shared" si="31"/>
        <v>#N/A</v>
      </c>
    </row>
    <row r="232" spans="1:15" ht="31.2" x14ac:dyDescent="0.3">
      <c r="A232" s="4" t="s">
        <v>325</v>
      </c>
      <c r="B232" s="6" t="s">
        <v>325</v>
      </c>
      <c r="C232" s="5"/>
      <c r="D232" s="5" t="s">
        <v>22</v>
      </c>
      <c r="E232" s="6" t="s">
        <v>52</v>
      </c>
      <c r="F232" s="17" t="s">
        <v>96</v>
      </c>
      <c r="G232" s="18" t="s">
        <v>97</v>
      </c>
      <c r="H232" s="62" t="s">
        <v>98</v>
      </c>
      <c r="I232" s="17" t="s">
        <v>48</v>
      </c>
      <c r="J232" s="78">
        <v>12.06</v>
      </c>
      <c r="K232" s="5"/>
      <c r="M232" s="77" t="str">
        <f t="shared" si="35"/>
        <v>ALTAMIRAARQ514Zócalo en concreto fundido en sitio 0.10 cm x 0.15 cm, o similar equivalente 12.06</v>
      </c>
      <c r="N232" s="65" t="e">
        <f>+VLOOKUP(M232,[1]Cantidades!$N$9:$O$405,2,FALSE)</f>
        <v>#N/A</v>
      </c>
      <c r="O232" s="71" t="e">
        <f t="shared" si="31"/>
        <v>#N/A</v>
      </c>
    </row>
    <row r="233" spans="1:15" ht="96.6" x14ac:dyDescent="0.3">
      <c r="A233" s="4" t="s">
        <v>325</v>
      </c>
      <c r="B233" s="6" t="s">
        <v>325</v>
      </c>
      <c r="C233" s="5"/>
      <c r="D233" s="5" t="s">
        <v>22</v>
      </c>
      <c r="E233" s="6" t="s">
        <v>104</v>
      </c>
      <c r="F233" s="17" t="s">
        <v>105</v>
      </c>
      <c r="G233" s="76" t="s">
        <v>960</v>
      </c>
      <c r="H233" s="62" t="s">
        <v>106</v>
      </c>
      <c r="I233" s="17" t="s">
        <v>21</v>
      </c>
      <c r="J233" s="73">
        <v>1857</v>
      </c>
      <c r="K233" s="5"/>
      <c r="M233" s="77" t="str">
        <f t="shared" si="35"/>
        <v>ALTAMIRAARQ002Cubierta Metálica en Aluzinc tipo "sandwich con aislamiento termo-acústico en poliuretano de alta densidad autoextinguible" Cal 24 espesor 60mm, Color1857</v>
      </c>
      <c r="N233" s="65">
        <f>+VLOOKUP(M233,[1]Cantidades!$N$9:$O$405,2,FALSE)</f>
        <v>1857</v>
      </c>
      <c r="O233" s="71">
        <f t="shared" si="31"/>
        <v>0</v>
      </c>
    </row>
    <row r="234" spans="1:15" ht="62.4" x14ac:dyDescent="0.3">
      <c r="A234" s="4" t="s">
        <v>325</v>
      </c>
      <c r="B234" s="6" t="s">
        <v>325</v>
      </c>
      <c r="C234" s="5"/>
      <c r="D234" s="5" t="s">
        <v>22</v>
      </c>
      <c r="E234" s="6" t="s">
        <v>104</v>
      </c>
      <c r="F234" s="17" t="s">
        <v>107</v>
      </c>
      <c r="G234" s="18" t="s">
        <v>108</v>
      </c>
      <c r="H234" s="62" t="s">
        <v>109</v>
      </c>
      <c r="I234" s="17" t="s">
        <v>21</v>
      </c>
      <c r="J234" s="73">
        <v>261</v>
      </c>
      <c r="K234" s="5"/>
      <c r="M234" s="65" t="str">
        <f t="shared" si="30"/>
        <v>ALTAMIRAARQ601Sistema de acristalamiento y techos de policarbonato sunglaze, tipo sunglaze tm 4/600, grosor  4 mm, ancho 585 mm (sistema de 600 mm), altura 21 mm, (suministro e instalación), o similar equivalente.261</v>
      </c>
      <c r="N234" s="65" t="e">
        <f>+VLOOKUP(M234,[1]Cantidades!$N$9:$O$405,2,FALSE)</f>
        <v>#N/A</v>
      </c>
      <c r="O234" s="71" t="e">
        <f t="shared" si="31"/>
        <v>#N/A</v>
      </c>
    </row>
    <row r="235" spans="1:15" ht="82.8" x14ac:dyDescent="0.3">
      <c r="A235" s="4" t="s">
        <v>325</v>
      </c>
      <c r="B235" s="6" t="s">
        <v>325</v>
      </c>
      <c r="C235" s="5"/>
      <c r="D235" s="5" t="s">
        <v>22</v>
      </c>
      <c r="E235" s="6" t="s">
        <v>104</v>
      </c>
      <c r="F235" s="17">
        <v>6.4</v>
      </c>
      <c r="G235" s="76" t="s">
        <v>26</v>
      </c>
      <c r="H235" s="62" t="s">
        <v>131</v>
      </c>
      <c r="I235" s="17" t="s">
        <v>21</v>
      </c>
      <c r="J235" s="78">
        <v>122.5</v>
      </c>
      <c r="K235" s="5"/>
      <c r="M235" s="77" t="str">
        <f t="shared" ref="M235" si="36">+CONCATENATE(A235,G235,MID(H235,1,150),J235)</f>
        <v>ALTAMIRAARQ102Suministro, transporte e instalación de cielos falsos en placa de tabla yeso ½” tipo dry wall, gyplac (D+PLUS),  masillado y pintado color blanco, o s122.5</v>
      </c>
      <c r="N235" s="65" t="e">
        <f>+VLOOKUP(M235,[1]Cantidades!$N$9:$O$405,2,FALSE)</f>
        <v>#N/A</v>
      </c>
      <c r="O235" s="71" t="e">
        <f t="shared" si="31"/>
        <v>#N/A</v>
      </c>
    </row>
    <row r="236" spans="1:15" ht="62.4" x14ac:dyDescent="0.3">
      <c r="A236" s="4" t="s">
        <v>325</v>
      </c>
      <c r="B236" s="6" t="s">
        <v>325</v>
      </c>
      <c r="C236" s="5"/>
      <c r="D236" s="5" t="s">
        <v>22</v>
      </c>
      <c r="E236" s="6" t="s">
        <v>104</v>
      </c>
      <c r="F236" s="17" t="s">
        <v>120</v>
      </c>
      <c r="G236" s="18" t="s">
        <v>121</v>
      </c>
      <c r="H236" s="62" t="s">
        <v>122</v>
      </c>
      <c r="I236" s="17" t="s">
        <v>48</v>
      </c>
      <c r="J236" s="73">
        <v>200</v>
      </c>
      <c r="K236" s="5"/>
      <c r="M236" s="65" t="str">
        <f t="shared" si="30"/>
        <v>ALTAMIRAARQ604Canaleta en lámina galvanizada Calibre 18, ancho 30cm, grafada,  soldada  y pintada con aticorrosivo y color final Ral 7047. Incluye suministro e instalación200</v>
      </c>
      <c r="N236" s="65" t="e">
        <f>+VLOOKUP(M236,[1]Cantidades!$N$9:$O$405,2,FALSE)</f>
        <v>#N/A</v>
      </c>
      <c r="O236" s="71" t="e">
        <f t="shared" si="31"/>
        <v>#N/A</v>
      </c>
    </row>
    <row r="237" spans="1:15" ht="62.4" x14ac:dyDescent="0.3">
      <c r="A237" s="4" t="s">
        <v>325</v>
      </c>
      <c r="B237" s="6" t="s">
        <v>325</v>
      </c>
      <c r="C237" s="5"/>
      <c r="D237" s="5" t="s">
        <v>22</v>
      </c>
      <c r="E237" s="6" t="s">
        <v>104</v>
      </c>
      <c r="F237" s="17" t="s">
        <v>127</v>
      </c>
      <c r="G237" s="18" t="s">
        <v>128</v>
      </c>
      <c r="H237" s="62" t="s">
        <v>129</v>
      </c>
      <c r="I237" s="17" t="s">
        <v>130</v>
      </c>
      <c r="J237" s="78">
        <v>1</v>
      </c>
      <c r="K237" s="5"/>
      <c r="M237" s="77" t="str">
        <f t="shared" ref="M237:M242" si="37">+CONCATENATE(A237,G237,MID(H237,1,150),J237)</f>
        <v>ALTAMIRAARQ605Cubierta Corredera , o,  de acceso al techo con tragaluz corredizo, o similar equivalente.1</v>
      </c>
      <c r="N237" s="65" t="e">
        <f>+VLOOKUP(M237,[1]Cantidades!$N$9:$O$405,2,FALSE)</f>
        <v>#N/A</v>
      </c>
      <c r="O237" s="71" t="e">
        <f t="shared" si="31"/>
        <v>#N/A</v>
      </c>
    </row>
    <row r="238" spans="1:15" ht="82.8" x14ac:dyDescent="0.3">
      <c r="A238" s="4" t="s">
        <v>325</v>
      </c>
      <c r="B238" s="6" t="s">
        <v>325</v>
      </c>
      <c r="C238" s="5"/>
      <c r="D238" s="5" t="s">
        <v>22</v>
      </c>
      <c r="E238" s="6" t="s">
        <v>133</v>
      </c>
      <c r="F238" s="17" t="s">
        <v>134</v>
      </c>
      <c r="G238" s="18" t="s">
        <v>135</v>
      </c>
      <c r="H238" s="62" t="s">
        <v>136</v>
      </c>
      <c r="I238" s="17" t="s">
        <v>21</v>
      </c>
      <c r="J238" s="73">
        <v>2328.27</v>
      </c>
      <c r="K238" s="5"/>
      <c r="M238" s="77" t="str">
        <f t="shared" si="37"/>
        <v>ALTAMIRAARQ701Fachada Stick Serie 45 Alumina,   Aluminio a la vista, anodizado color natural y vidrio laminado templado de 4mm+4mm+75micras de PVB -Transparencia y 2328.27</v>
      </c>
      <c r="N238" s="65" t="e">
        <f>+VLOOKUP(M238,[1]Cantidades!$N$9:$O$405,2,FALSE)</f>
        <v>#N/A</v>
      </c>
      <c r="O238" s="71" t="e">
        <f t="shared" si="31"/>
        <v>#N/A</v>
      </c>
    </row>
    <row r="239" spans="1:15" ht="82.8" x14ac:dyDescent="0.3">
      <c r="A239" s="4" t="s">
        <v>325</v>
      </c>
      <c r="B239" s="6" t="s">
        <v>325</v>
      </c>
      <c r="C239" s="5"/>
      <c r="D239" s="5" t="s">
        <v>22</v>
      </c>
      <c r="E239" s="6" t="s">
        <v>133</v>
      </c>
      <c r="F239" s="17" t="s">
        <v>137</v>
      </c>
      <c r="G239" s="18" t="s">
        <v>138</v>
      </c>
      <c r="H239" s="62" t="s">
        <v>154</v>
      </c>
      <c r="I239" s="17" t="s">
        <v>21</v>
      </c>
      <c r="J239" s="73">
        <v>49.67</v>
      </c>
      <c r="K239" s="5"/>
      <c r="M239" s="77" t="str">
        <f t="shared" si="37"/>
        <v>ALTAMIRAARQ702Modulo de persiana en celosia de acero galvanizado Cal 18 y estructura metálica de soporte, de color Ral 7035 aluminio adonizado segun muestra , con  49.67</v>
      </c>
      <c r="N239" s="65" t="e">
        <f>+VLOOKUP(M239,[1]Cantidades!$N$9:$O$405,2,FALSE)</f>
        <v>#N/A</v>
      </c>
      <c r="O239" s="71" t="e">
        <f t="shared" si="31"/>
        <v>#N/A</v>
      </c>
    </row>
    <row r="240" spans="1:15" ht="69" x14ac:dyDescent="0.3">
      <c r="A240" s="4" t="s">
        <v>325</v>
      </c>
      <c r="B240" s="6" t="s">
        <v>325</v>
      </c>
      <c r="C240" s="5"/>
      <c r="D240" s="5" t="s">
        <v>22</v>
      </c>
      <c r="E240" s="6" t="s">
        <v>133</v>
      </c>
      <c r="F240" s="17" t="s">
        <v>140</v>
      </c>
      <c r="G240" s="18" t="s">
        <v>141</v>
      </c>
      <c r="H240" s="62" t="s">
        <v>155</v>
      </c>
      <c r="I240" s="17" t="s">
        <v>21</v>
      </c>
      <c r="J240" s="78">
        <v>235.28</v>
      </c>
      <c r="K240" s="5"/>
      <c r="M240" s="77" t="str">
        <f t="shared" si="37"/>
        <v>ALTAMIRAARQ703Sistema de Jardín Vertical Fachada Verde tipo Gro-wall 4.5, con perforaciones para sistema de riego, material en polipropileno reciclado, color negro,235.28</v>
      </c>
      <c r="N240" s="65" t="e">
        <f>+VLOOKUP(M240,[1]Cantidades!$N$9:$O$405,2,FALSE)</f>
        <v>#N/A</v>
      </c>
      <c r="O240" s="71" t="e">
        <f t="shared" si="31"/>
        <v>#N/A</v>
      </c>
    </row>
    <row r="241" spans="1:15" ht="55.2" x14ac:dyDescent="0.3">
      <c r="A241" s="4" t="s">
        <v>325</v>
      </c>
      <c r="B241" s="6" t="s">
        <v>325</v>
      </c>
      <c r="C241" s="5"/>
      <c r="D241" s="5" t="s">
        <v>22</v>
      </c>
      <c r="E241" s="6" t="s">
        <v>133</v>
      </c>
      <c r="F241" s="17" t="s">
        <v>149</v>
      </c>
      <c r="G241" s="18" t="s">
        <v>150</v>
      </c>
      <c r="H241" s="62" t="s">
        <v>156</v>
      </c>
      <c r="I241" s="17" t="s">
        <v>21</v>
      </c>
      <c r="J241" s="73">
        <v>154.58000000000001</v>
      </c>
      <c r="K241" s="5"/>
      <c r="M241" s="77" t="str">
        <f t="shared" si="37"/>
        <v>ALTAMIRAARQ706Cortasol en panel metalico en Aluzinc tipo QUADROBRISE 25/75, , acabado liso, color roble, y fijación entre ejes 20cm ,  o similar equivalente. Incluy154.58</v>
      </c>
      <c r="N241" s="65" t="e">
        <f>+VLOOKUP(M241,[1]Cantidades!$N$9:$O$405,2,FALSE)</f>
        <v>#N/A</v>
      </c>
      <c r="O241" s="71" t="e">
        <f t="shared" si="31"/>
        <v>#N/A</v>
      </c>
    </row>
    <row r="242" spans="1:15" ht="82.8" x14ac:dyDescent="0.3">
      <c r="A242" s="4" t="s">
        <v>325</v>
      </c>
      <c r="B242" s="6" t="s">
        <v>325</v>
      </c>
      <c r="C242" s="5"/>
      <c r="D242" s="5" t="s">
        <v>22</v>
      </c>
      <c r="E242" s="6" t="s">
        <v>157</v>
      </c>
      <c r="F242" s="17" t="s">
        <v>158</v>
      </c>
      <c r="G242" s="18" t="s">
        <v>159</v>
      </c>
      <c r="H242" s="62" t="s">
        <v>160</v>
      </c>
      <c r="I242" s="17" t="s">
        <v>21</v>
      </c>
      <c r="J242" s="73">
        <v>90.67</v>
      </c>
      <c r="K242" s="5"/>
      <c r="M242" s="77" t="str">
        <f t="shared" si="37"/>
        <v>ALTAMIRAARQ801Ventanas Fijas, Ventanas Proyectantes, Puertas Batientes,    con perfileria interior en aluminio tipo Linea Superior Serie 35  anodizado, color natura90.67</v>
      </c>
      <c r="N242" s="65" t="e">
        <f>+VLOOKUP(M242,[1]Cantidades!$N$9:$O$405,2,FALSE)</f>
        <v>#N/A</v>
      </c>
      <c r="O242" s="71" t="e">
        <f t="shared" si="31"/>
        <v>#N/A</v>
      </c>
    </row>
    <row r="243" spans="1:15" ht="55.2" x14ac:dyDescent="0.3">
      <c r="A243" s="4" t="s">
        <v>325</v>
      </c>
      <c r="B243" s="6" t="s">
        <v>325</v>
      </c>
      <c r="C243" s="5"/>
      <c r="D243" s="5" t="s">
        <v>22</v>
      </c>
      <c r="E243" s="6" t="s">
        <v>163</v>
      </c>
      <c r="F243" s="17"/>
      <c r="G243" s="18" t="s">
        <v>909</v>
      </c>
      <c r="H243" s="62" t="s">
        <v>864</v>
      </c>
      <c r="I243" s="17" t="s">
        <v>130</v>
      </c>
      <c r="J243" s="73">
        <v>3</v>
      </c>
      <c r="K243" s="6" t="s">
        <v>894</v>
      </c>
      <c r="M243" s="65" t="str">
        <f t="shared" si="30"/>
        <v>ALTAMIRAARQ901-2P1-B (0.80 x 2.50 mts.) Puerta en lámina CR Cal. 18, pintura electrostática color aluminio anodizado o gris RAL 7035., Marco CR Cal 18, Pintura electrostática color aluminio anodizado o gris RAL 70353</v>
      </c>
      <c r="N243" s="65" t="e">
        <f>+VLOOKUP(M243,[1]Cantidades!$N$9:$O$405,2,FALSE)</f>
        <v>#N/A</v>
      </c>
      <c r="O243" s="71" t="e">
        <f t="shared" si="31"/>
        <v>#N/A</v>
      </c>
    </row>
    <row r="244" spans="1:15" ht="55.2" x14ac:dyDescent="0.3">
      <c r="A244" s="4" t="s">
        <v>325</v>
      </c>
      <c r="B244" s="6" t="s">
        <v>325</v>
      </c>
      <c r="C244" s="5"/>
      <c r="D244" s="5" t="s">
        <v>22</v>
      </c>
      <c r="E244" s="6" t="s">
        <v>163</v>
      </c>
      <c r="F244" s="17"/>
      <c r="G244" s="18" t="s">
        <v>910</v>
      </c>
      <c r="H244" s="62" t="s">
        <v>865</v>
      </c>
      <c r="I244" s="17" t="s">
        <v>130</v>
      </c>
      <c r="J244" s="73">
        <v>9</v>
      </c>
      <c r="K244" s="6" t="s">
        <v>894</v>
      </c>
      <c r="M244" s="65" t="str">
        <f t="shared" si="30"/>
        <v>ALTAMIRAARQ901-3P1-C (0.90 x 2.50 mts.) Puerta en lámina CR Cal. 18, pintura electrostática color aluminio anodizado o gris RAL 7035., Marco CR Cal 18, Pintura electrostática color aluminio anodizado o gris RAL 70359</v>
      </c>
      <c r="N244" s="65" t="e">
        <f>+VLOOKUP(M244,[1]Cantidades!$N$9:$O$405,2,FALSE)</f>
        <v>#N/A</v>
      </c>
      <c r="O244" s="71" t="e">
        <f t="shared" si="31"/>
        <v>#N/A</v>
      </c>
    </row>
    <row r="245" spans="1:15" ht="55.2" x14ac:dyDescent="0.3">
      <c r="A245" s="4" t="s">
        <v>325</v>
      </c>
      <c r="B245" s="6" t="s">
        <v>325</v>
      </c>
      <c r="C245" s="5"/>
      <c r="D245" s="5" t="s">
        <v>22</v>
      </c>
      <c r="E245" s="6" t="s">
        <v>163</v>
      </c>
      <c r="F245" s="17"/>
      <c r="G245" s="18" t="s">
        <v>911</v>
      </c>
      <c r="H245" s="62" t="s">
        <v>866</v>
      </c>
      <c r="I245" s="17" t="s">
        <v>130</v>
      </c>
      <c r="J245" s="73">
        <v>3</v>
      </c>
      <c r="K245" s="6" t="s">
        <v>894</v>
      </c>
      <c r="M245" s="65" t="str">
        <f t="shared" si="30"/>
        <v>ALTAMIRAARQ901-4P1-D (1.00 x 2.50 mts.) Puerta en lámina CR Cal. 18, pintura electrostática color aluminio anodizado o gris RAL 7035., Marco CR Cal 18, Pintura electrostática color aluminio anodizado o gris RAL 70353</v>
      </c>
      <c r="N245" s="65" t="e">
        <f>+VLOOKUP(M245,[1]Cantidades!$N$9:$O$405,2,FALSE)</f>
        <v>#N/A</v>
      </c>
      <c r="O245" s="71" t="e">
        <f t="shared" si="31"/>
        <v>#N/A</v>
      </c>
    </row>
    <row r="246" spans="1:15" ht="55.2" x14ac:dyDescent="0.3">
      <c r="A246" s="4" t="s">
        <v>325</v>
      </c>
      <c r="B246" s="6" t="s">
        <v>325</v>
      </c>
      <c r="C246" s="5"/>
      <c r="D246" s="5" t="s">
        <v>22</v>
      </c>
      <c r="E246" s="6" t="s">
        <v>163</v>
      </c>
      <c r="F246" s="17"/>
      <c r="G246" s="18" t="s">
        <v>912</v>
      </c>
      <c r="H246" s="62" t="s">
        <v>884</v>
      </c>
      <c r="I246" s="17" t="s">
        <v>130</v>
      </c>
      <c r="J246" s="73">
        <v>6</v>
      </c>
      <c r="K246" s="6" t="s">
        <v>894</v>
      </c>
      <c r="M246" s="65" t="str">
        <f t="shared" si="30"/>
        <v>ALTAMIRAARQ901-5P2-A (0.90 x 2.50 mts.) Puerta en lámina CR Cal. 18, pintura electrostática color aluminio anodizado o gris RAL 7035., Marco CR Cal 18, Pintura electrostática color aluminio anodizado o gris RAL 70356</v>
      </c>
      <c r="N246" s="65" t="e">
        <f>+VLOOKUP(M246,[1]Cantidades!$N$9:$O$405,2,FALSE)</f>
        <v>#N/A</v>
      </c>
      <c r="O246" s="71" t="e">
        <f t="shared" si="31"/>
        <v>#N/A</v>
      </c>
    </row>
    <row r="247" spans="1:15" ht="55.2" x14ac:dyDescent="0.3">
      <c r="A247" s="4" t="s">
        <v>325</v>
      </c>
      <c r="B247" s="6" t="s">
        <v>325</v>
      </c>
      <c r="C247" s="5"/>
      <c r="D247" s="5" t="s">
        <v>22</v>
      </c>
      <c r="E247" s="6" t="s">
        <v>163</v>
      </c>
      <c r="F247" s="17"/>
      <c r="G247" s="18" t="s">
        <v>914</v>
      </c>
      <c r="H247" s="62" t="s">
        <v>893</v>
      </c>
      <c r="I247" s="17" t="s">
        <v>130</v>
      </c>
      <c r="J247" s="73">
        <v>4</v>
      </c>
      <c r="K247" s="6" t="s">
        <v>894</v>
      </c>
      <c r="M247" s="65" t="str">
        <f t="shared" si="30"/>
        <v>ALTAMIRAARQ901-7P2-C (1.00 x 2.50 mts.) Puerta en lámina CR Cal. 18, pintura electrostática color aluminio anodizado o gris RAL 7035., Marco CR Cal 18, Pintura electrostática color aluminio anodizado o gris RAL 70354</v>
      </c>
      <c r="N247" s="65" t="e">
        <f>+VLOOKUP(M247,[1]Cantidades!$N$9:$O$405,2,FALSE)</f>
        <v>#N/A</v>
      </c>
      <c r="O247" s="71" t="e">
        <f t="shared" si="31"/>
        <v>#N/A</v>
      </c>
    </row>
    <row r="248" spans="1:15" ht="69" x14ac:dyDescent="0.3">
      <c r="A248" s="4" t="s">
        <v>325</v>
      </c>
      <c r="B248" s="6" t="s">
        <v>325</v>
      </c>
      <c r="C248" s="5"/>
      <c r="D248" s="5" t="s">
        <v>22</v>
      </c>
      <c r="E248" s="6" t="s">
        <v>163</v>
      </c>
      <c r="F248" s="17"/>
      <c r="G248" s="18" t="s">
        <v>916</v>
      </c>
      <c r="H248" s="62" t="s">
        <v>869</v>
      </c>
      <c r="I248" s="17" t="s">
        <v>130</v>
      </c>
      <c r="J248" s="73">
        <v>2</v>
      </c>
      <c r="K248" s="6" t="s">
        <v>894</v>
      </c>
      <c r="M248" s="77" t="str">
        <f>+CONCATENATE(A248,G248,MID(H248,1,150),J248)</f>
        <v>ALTAMIRAARQ901-9P4-A (1.50 x 2.50 mts.) Puerta en lámina CR Cal. 18, pintura electrostática color aluminio anodizado o gris RAL 7035., Marco CR Cal 18, Pintura electr2</v>
      </c>
      <c r="N248" s="65">
        <f>+VLOOKUP(M248,[1]Cantidades!$N$9:$O$405,2,FALSE)</f>
        <v>2</v>
      </c>
      <c r="O248" s="71">
        <f t="shared" si="31"/>
        <v>0</v>
      </c>
    </row>
    <row r="249" spans="1:15" ht="55.2" x14ac:dyDescent="0.3">
      <c r="A249" s="4" t="s">
        <v>325</v>
      </c>
      <c r="B249" s="6" t="s">
        <v>325</v>
      </c>
      <c r="C249" s="5"/>
      <c r="D249" s="5" t="s">
        <v>22</v>
      </c>
      <c r="E249" s="6" t="s">
        <v>163</v>
      </c>
      <c r="F249" s="17"/>
      <c r="G249" s="18" t="s">
        <v>919</v>
      </c>
      <c r="H249" s="62" t="s">
        <v>872</v>
      </c>
      <c r="I249" s="17" t="s">
        <v>130</v>
      </c>
      <c r="J249" s="73">
        <v>4</v>
      </c>
      <c r="K249" s="6" t="s">
        <v>894</v>
      </c>
      <c r="M249" s="65" t="str">
        <f t="shared" si="30"/>
        <v>ALTAMIRAARQ901-12P5 (0.90 x 2.20 mts.) Puerta en vidrio. Perfil en aluminio ALN-A-218 + Pisa vidrio ALN-A-222+empaque de caucho + pivote. Vidrio templano laminado de 4 mm + 4 mm + pelicula de seguridad de 75 micras transparente.4</v>
      </c>
      <c r="N249" s="65" t="e">
        <f>+VLOOKUP(M249,[1]Cantidades!$N$9:$O$405,2,FALSE)</f>
        <v>#N/A</v>
      </c>
      <c r="O249" s="71" t="e">
        <f t="shared" si="31"/>
        <v>#N/A</v>
      </c>
    </row>
    <row r="250" spans="1:15" ht="69" x14ac:dyDescent="0.3">
      <c r="A250" s="4" t="s">
        <v>325</v>
      </c>
      <c r="B250" s="6" t="s">
        <v>325</v>
      </c>
      <c r="C250" s="5"/>
      <c r="D250" s="5" t="s">
        <v>22</v>
      </c>
      <c r="E250" s="6" t="s">
        <v>163</v>
      </c>
      <c r="F250" s="17"/>
      <c r="G250" s="18" t="s">
        <v>920</v>
      </c>
      <c r="H250" s="62" t="s">
        <v>895</v>
      </c>
      <c r="I250" s="17" t="s">
        <v>130</v>
      </c>
      <c r="J250" s="73">
        <v>1</v>
      </c>
      <c r="K250" s="6" t="s">
        <v>894</v>
      </c>
      <c r="M250" s="77" t="str">
        <f t="shared" ref="M250:M251" si="38">+CONCATENATE(A250,G250,MID(H250,1,150),J250)</f>
        <v>ALTAMIRAARQ901-13P5 (1.00 x 2.20 mts.) Puerta antipánico, mas barra antipánico tipo push con manija para puertas cortafuego. Perfil en aluminio ALN-A-218 + Pisa vidrio1</v>
      </c>
      <c r="N250" s="65">
        <f>+VLOOKUP(M250,[1]Cantidades!$N$9:$O$405,2,FALSE)</f>
        <v>1</v>
      </c>
      <c r="O250" s="71">
        <f t="shared" si="31"/>
        <v>0</v>
      </c>
    </row>
    <row r="251" spans="1:15" ht="69" x14ac:dyDescent="0.3">
      <c r="A251" s="4" t="s">
        <v>325</v>
      </c>
      <c r="B251" s="6" t="s">
        <v>325</v>
      </c>
      <c r="C251" s="5"/>
      <c r="D251" s="5" t="s">
        <v>22</v>
      </c>
      <c r="E251" s="6" t="s">
        <v>163</v>
      </c>
      <c r="F251" s="17"/>
      <c r="G251" s="18" t="s">
        <v>923</v>
      </c>
      <c r="H251" s="62" t="s">
        <v>875</v>
      </c>
      <c r="I251" s="17" t="s">
        <v>130</v>
      </c>
      <c r="J251" s="73">
        <v>3</v>
      </c>
      <c r="K251" s="6" t="s">
        <v>898</v>
      </c>
      <c r="M251" s="77" t="str">
        <f t="shared" si="38"/>
        <v>ALTAMIRAARQ901-16P6 (3.00 x 2.50 mts.) Puerta antipánico, mas barra antipánico tipo push con manija para puertas cortafuego. Perfil en aluminio ALN-A-218 + Pisa vidrio3</v>
      </c>
      <c r="N251" s="65">
        <f>+VLOOKUP(M251,[1]Cantidades!$N$9:$O$405,2,FALSE)</f>
        <v>3</v>
      </c>
      <c r="O251" s="71">
        <f t="shared" ref="O251:O303" si="39">+N251-J251</f>
        <v>0</v>
      </c>
    </row>
    <row r="252" spans="1:15" ht="31.2" x14ac:dyDescent="0.3">
      <c r="A252" s="4" t="s">
        <v>325</v>
      </c>
      <c r="B252" s="6" t="s">
        <v>325</v>
      </c>
      <c r="C252" s="5"/>
      <c r="D252" s="5" t="s">
        <v>22</v>
      </c>
      <c r="E252" s="6" t="s">
        <v>163</v>
      </c>
      <c r="F252" s="17"/>
      <c r="G252" s="18" t="s">
        <v>924</v>
      </c>
      <c r="H252" s="62" t="s">
        <v>878</v>
      </c>
      <c r="I252" s="17" t="s">
        <v>130</v>
      </c>
      <c r="J252" s="73">
        <v>5</v>
      </c>
      <c r="K252" s="6" t="s">
        <v>898</v>
      </c>
      <c r="M252" s="65" t="str">
        <f t="shared" ref="M252:M299" si="40">+CONCATENATE(A252,G252,H252,J252)</f>
        <v>ALTAMIRAARQ901-17P7-A (0.60 x 1.90 mts.) Puerta de acero inoxidable mas herrajes en acero inoxidable5</v>
      </c>
      <c r="N252" s="65">
        <f>+VLOOKUP(M252,[1]Cantidades!$N$9:$O$405,2,FALSE)</f>
        <v>5</v>
      </c>
      <c r="O252" s="71">
        <f t="shared" si="39"/>
        <v>0</v>
      </c>
    </row>
    <row r="253" spans="1:15" ht="69" x14ac:dyDescent="0.3">
      <c r="A253" s="4" t="s">
        <v>325</v>
      </c>
      <c r="B253" s="6" t="s">
        <v>325</v>
      </c>
      <c r="C253" s="5"/>
      <c r="D253" s="5" t="s">
        <v>22</v>
      </c>
      <c r="E253" s="6" t="s">
        <v>163</v>
      </c>
      <c r="F253" s="17"/>
      <c r="G253" s="18" t="s">
        <v>930</v>
      </c>
      <c r="H253" s="62" t="s">
        <v>896</v>
      </c>
      <c r="I253" s="17" t="s">
        <v>130</v>
      </c>
      <c r="J253" s="73">
        <v>2</v>
      </c>
      <c r="K253" s="6" t="s">
        <v>898</v>
      </c>
      <c r="M253" s="77" t="str">
        <f t="shared" ref="M253:M256" si="41">+CONCATENATE(A253,G253,MID(H253,1,150),J253)</f>
        <v>ALTAMIRAARQ901-23P16 (1.00 x 2.50 mts.) Puerta antipanico en lamina CR Cal 18 pintura electrostatica color aluminio anodizado o gris Ral 7035., marco CR Cal 18, pintur2</v>
      </c>
      <c r="N253" s="65">
        <f>+VLOOKUP(M253,[1]Cantidades!$N$9:$O$405,2,FALSE)</f>
        <v>2</v>
      </c>
      <c r="O253" s="71">
        <f t="shared" si="39"/>
        <v>0</v>
      </c>
    </row>
    <row r="254" spans="1:15" ht="69" x14ac:dyDescent="0.3">
      <c r="A254" s="4" t="s">
        <v>325</v>
      </c>
      <c r="B254" s="6" t="s">
        <v>325</v>
      </c>
      <c r="C254" s="5"/>
      <c r="D254" s="5" t="s">
        <v>22</v>
      </c>
      <c r="E254" s="6" t="s">
        <v>163</v>
      </c>
      <c r="F254" s="17"/>
      <c r="G254" s="18" t="s">
        <v>931</v>
      </c>
      <c r="H254" s="62" t="s">
        <v>887</v>
      </c>
      <c r="I254" s="17" t="s">
        <v>130</v>
      </c>
      <c r="J254" s="73">
        <v>1</v>
      </c>
      <c r="K254" s="6" t="s">
        <v>898</v>
      </c>
      <c r="M254" s="77" t="str">
        <f t="shared" si="41"/>
        <v>ALTAMIRAARQ901-24P17-A (2.00 x 2.50 mts.) Puerta antipanico en lamina cr cal 18, pintura electrostatica color aluminio anodizado o gris ral 7035., marco cr cal 18,pint1</v>
      </c>
      <c r="N254" s="65">
        <f>+VLOOKUP(M254,[1]Cantidades!$N$9:$O$405,2,FALSE)</f>
        <v>1</v>
      </c>
      <c r="O254" s="71">
        <f t="shared" si="39"/>
        <v>0</v>
      </c>
    </row>
    <row r="255" spans="1:15" ht="69" x14ac:dyDescent="0.3">
      <c r="A255" s="4" t="s">
        <v>325</v>
      </c>
      <c r="B255" s="6" t="s">
        <v>325</v>
      </c>
      <c r="C255" s="5"/>
      <c r="D255" s="5" t="s">
        <v>22</v>
      </c>
      <c r="E255" s="6" t="s">
        <v>163</v>
      </c>
      <c r="F255" s="17"/>
      <c r="G255" s="18" t="s">
        <v>933</v>
      </c>
      <c r="H255" s="62" t="s">
        <v>897</v>
      </c>
      <c r="I255" s="17" t="s">
        <v>130</v>
      </c>
      <c r="J255" s="73">
        <v>2</v>
      </c>
      <c r="K255" s="6" t="s">
        <v>898</v>
      </c>
      <c r="M255" s="77" t="str">
        <f t="shared" si="41"/>
        <v>ALTAMIRAARQ901-26P17-C (2.40 x 2.50 mts.) Puerta antipanico en lamina cr cal 18, pintura electrostatica color aluminio anodizado o gris ral 7035., marco cr cal 18,pint2</v>
      </c>
      <c r="N255" s="65">
        <f>+VLOOKUP(M255,[1]Cantidades!$N$9:$O$405,2,FALSE)</f>
        <v>2</v>
      </c>
      <c r="O255" s="71">
        <f t="shared" si="39"/>
        <v>0</v>
      </c>
    </row>
    <row r="256" spans="1:15" ht="69" x14ac:dyDescent="0.3">
      <c r="A256" s="4" t="s">
        <v>325</v>
      </c>
      <c r="B256" s="6" t="s">
        <v>325</v>
      </c>
      <c r="C256" s="5"/>
      <c r="D256" s="5" t="s">
        <v>22</v>
      </c>
      <c r="E256" s="6" t="s">
        <v>163</v>
      </c>
      <c r="F256" s="17"/>
      <c r="G256" s="18" t="s">
        <v>934</v>
      </c>
      <c r="H256" s="62" t="s">
        <v>881</v>
      </c>
      <c r="I256" s="17" t="s">
        <v>130</v>
      </c>
      <c r="J256" s="73">
        <v>1</v>
      </c>
      <c r="K256" s="6" t="s">
        <v>902</v>
      </c>
      <c r="M256" s="77" t="str">
        <f t="shared" si="41"/>
        <v>ALTAMIRAARQ901-27P17-C (3.00 x 2.50 mts.) Puerta antipanico en lamina cr cal 18, pintura electrostatica color aluminio anodizado o gris ral 7035., marco cr cal 18,pint1</v>
      </c>
      <c r="N256" s="65">
        <f>+VLOOKUP(M256,[1]Cantidades!$N$9:$O$405,2,FALSE)</f>
        <v>1</v>
      </c>
      <c r="O256" s="71">
        <f t="shared" si="39"/>
        <v>0</v>
      </c>
    </row>
    <row r="257" spans="1:15" ht="41.4" x14ac:dyDescent="0.3">
      <c r="A257" s="4" t="s">
        <v>325</v>
      </c>
      <c r="B257" s="6" t="s">
        <v>325</v>
      </c>
      <c r="C257" s="5"/>
      <c r="D257" s="5" t="s">
        <v>22</v>
      </c>
      <c r="E257" s="6" t="s">
        <v>163</v>
      </c>
      <c r="F257" s="17"/>
      <c r="G257" s="18" t="s">
        <v>926</v>
      </c>
      <c r="H257" s="62" t="s">
        <v>901</v>
      </c>
      <c r="I257" s="17" t="s">
        <v>130</v>
      </c>
      <c r="J257" s="73">
        <v>1</v>
      </c>
      <c r="K257" s="6" t="s">
        <v>902</v>
      </c>
      <c r="M257" s="65" t="str">
        <f t="shared" si="40"/>
        <v>ALTAMIRAARQ901-19P8 (1.20 x 0.79 mts.) Compuerta de mantenimiento, acceso a cubierta. Tuberia estructural cuadrada 60 x 60 mm., color aluminio anodizado o gris RAL 7035.1</v>
      </c>
      <c r="N257" s="65" t="e">
        <f>+VLOOKUP(M257,[1]Cantidades!$N$9:$O$405,2,FALSE)</f>
        <v>#N/A</v>
      </c>
      <c r="O257" s="71" t="e">
        <f t="shared" si="39"/>
        <v>#N/A</v>
      </c>
    </row>
    <row r="258" spans="1:15" ht="31.2" x14ac:dyDescent="0.3">
      <c r="A258" s="4" t="s">
        <v>325</v>
      </c>
      <c r="B258" s="6" t="s">
        <v>325</v>
      </c>
      <c r="C258" s="5"/>
      <c r="D258" s="5" t="s">
        <v>22</v>
      </c>
      <c r="E258" s="6" t="s">
        <v>163</v>
      </c>
      <c r="F258" s="17"/>
      <c r="G258" s="18" t="s">
        <v>927</v>
      </c>
      <c r="H258" s="62" t="s">
        <v>899</v>
      </c>
      <c r="I258" s="17" t="s">
        <v>130</v>
      </c>
      <c r="J258" s="73">
        <v>1</v>
      </c>
      <c r="K258" s="6" t="s">
        <v>902</v>
      </c>
      <c r="M258" s="65" t="str">
        <f t="shared" si="40"/>
        <v>ALTAMIRAARQ901-20P11 (5.00 x 6.80 mts.) Cortina en lamina Tubo de Aluminio anodizado, platina de aluminio de 3/4" x 1/8" troqueladas1</v>
      </c>
      <c r="N258" s="65">
        <f>+VLOOKUP(M258,[1]Cantidades!$N$9:$O$405,2,FALSE)</f>
        <v>1</v>
      </c>
      <c r="O258" s="71">
        <f t="shared" si="39"/>
        <v>0</v>
      </c>
    </row>
    <row r="259" spans="1:15" ht="31.2" x14ac:dyDescent="0.3">
      <c r="A259" s="4" t="s">
        <v>325</v>
      </c>
      <c r="B259" s="6" t="s">
        <v>325</v>
      </c>
      <c r="C259" s="5"/>
      <c r="D259" s="5" t="s">
        <v>22</v>
      </c>
      <c r="E259" s="6" t="s">
        <v>163</v>
      </c>
      <c r="F259" s="17"/>
      <c r="G259" s="18" t="s">
        <v>928</v>
      </c>
      <c r="H259" s="62" t="s">
        <v>900</v>
      </c>
      <c r="I259" s="17" t="s">
        <v>130</v>
      </c>
      <c r="J259" s="73">
        <v>1</v>
      </c>
      <c r="K259" s="6" t="s">
        <v>902</v>
      </c>
      <c r="M259" s="65" t="str">
        <f t="shared" si="40"/>
        <v>ALTAMIRAARQ901-21P13 Cortina en lamina Tubo de Aluminio anodizado, platina de aluminio de 3/4" x 1/8" troqueladas1</v>
      </c>
      <c r="N259" s="65">
        <f>+VLOOKUP(M259,[1]Cantidades!$N$9:$O$405,2,FALSE)</f>
        <v>1</v>
      </c>
      <c r="O259" s="71">
        <f t="shared" si="39"/>
        <v>0</v>
      </c>
    </row>
    <row r="260" spans="1:15" ht="55.2" x14ac:dyDescent="0.3">
      <c r="A260" s="4" t="s">
        <v>325</v>
      </c>
      <c r="B260" s="6" t="s">
        <v>325</v>
      </c>
      <c r="C260" s="5"/>
      <c r="D260" s="5" t="s">
        <v>22</v>
      </c>
      <c r="E260" s="6" t="s">
        <v>163</v>
      </c>
      <c r="F260" s="17"/>
      <c r="G260" s="18" t="s">
        <v>929</v>
      </c>
      <c r="H260" s="62" t="s">
        <v>903</v>
      </c>
      <c r="I260" s="17" t="s">
        <v>130</v>
      </c>
      <c r="J260" s="73">
        <v>1</v>
      </c>
      <c r="K260" s="6" t="s">
        <v>904</v>
      </c>
      <c r="M260" s="65" t="str">
        <f t="shared" si="40"/>
        <v>ALTAMIRAARQ901-22P15 Puerta corredera en lamina CR Cal 18 pintura electrostatica color aluminio anodizado o gris RAL 7035., Marco CR Cal 18, pintura electrostática color aluminio anodizado o gris RAL 7035.1</v>
      </c>
      <c r="N260" s="65" t="e">
        <f>+VLOOKUP(M260,[1]Cantidades!$N$9:$O$405,2,FALSE)</f>
        <v>#N/A</v>
      </c>
      <c r="O260" s="71" t="e">
        <f t="shared" si="39"/>
        <v>#N/A</v>
      </c>
    </row>
    <row r="261" spans="1:15" ht="55.2" x14ac:dyDescent="0.3">
      <c r="A261" s="4" t="s">
        <v>325</v>
      </c>
      <c r="B261" s="6" t="s">
        <v>325</v>
      </c>
      <c r="C261" s="5"/>
      <c r="D261" s="5" t="s">
        <v>22</v>
      </c>
      <c r="E261" s="6" t="s">
        <v>163</v>
      </c>
      <c r="F261" s="17"/>
      <c r="G261" s="18" t="s">
        <v>936</v>
      </c>
      <c r="H261" s="62" t="s">
        <v>905</v>
      </c>
      <c r="I261" s="17" t="s">
        <v>130</v>
      </c>
      <c r="J261" s="73">
        <v>2</v>
      </c>
      <c r="K261" s="6" t="s">
        <v>907</v>
      </c>
      <c r="M261" s="65" t="str">
        <f t="shared" si="40"/>
        <v>ALTAMIRAARQ901-29P19 Puerta corredera en lamina CR Cal 18 pintura electrostatica color aluminio anodizado o gris RAL 7035., marco CR Cal 18,pintura electrostatica color aluminio anodizado o gris RAL 70352</v>
      </c>
      <c r="N261" s="65" t="e">
        <f>+VLOOKUP(M261,[1]Cantidades!$N$9:$O$405,2,FALSE)</f>
        <v>#N/A</v>
      </c>
      <c r="O261" s="71" t="e">
        <f t="shared" si="39"/>
        <v>#N/A</v>
      </c>
    </row>
    <row r="262" spans="1:15" ht="55.2" x14ac:dyDescent="0.3">
      <c r="A262" s="4" t="s">
        <v>325</v>
      </c>
      <c r="B262" s="6" t="s">
        <v>325</v>
      </c>
      <c r="C262" s="5"/>
      <c r="D262" s="5" t="s">
        <v>22</v>
      </c>
      <c r="E262" s="6" t="s">
        <v>163</v>
      </c>
      <c r="F262" s="17"/>
      <c r="G262" s="18" t="s">
        <v>938</v>
      </c>
      <c r="H262" s="62" t="s">
        <v>906</v>
      </c>
      <c r="I262" s="17" t="s">
        <v>130</v>
      </c>
      <c r="J262" s="73">
        <v>1</v>
      </c>
      <c r="K262" s="6" t="s">
        <v>907</v>
      </c>
      <c r="M262" s="65" t="str">
        <f t="shared" si="40"/>
        <v>ALTAMIRAARQ901-31P22 Puerta de control ingreso y salida de cabinas CR Cal 18 pintura electrostatica color aluminio anodizado o gris ral 7035., marco CR Cal 18,pintura electrostatica color aluminio anodizado o gris RAL 7035.1</v>
      </c>
      <c r="N262" s="65" t="e">
        <f>+VLOOKUP(M262,[1]Cantidades!$N$9:$O$405,2,FALSE)</f>
        <v>#N/A</v>
      </c>
      <c r="O262" s="71" t="e">
        <f t="shared" si="39"/>
        <v>#N/A</v>
      </c>
    </row>
    <row r="263" spans="1:15" ht="31.2" x14ac:dyDescent="0.3">
      <c r="A263" s="4" t="s">
        <v>325</v>
      </c>
      <c r="B263" s="6" t="s">
        <v>325</v>
      </c>
      <c r="C263" s="5"/>
      <c r="D263" s="5" t="s">
        <v>22</v>
      </c>
      <c r="E263" s="6" t="s">
        <v>163</v>
      </c>
      <c r="F263" s="17" t="s">
        <v>167</v>
      </c>
      <c r="G263" s="18" t="s">
        <v>168</v>
      </c>
      <c r="H263" s="62" t="s">
        <v>169</v>
      </c>
      <c r="I263" s="17" t="s">
        <v>21</v>
      </c>
      <c r="J263" s="73">
        <v>57.6</v>
      </c>
      <c r="K263" s="5"/>
      <c r="M263" s="65" t="str">
        <f t="shared" si="40"/>
        <v>ALTAMIRAARQ902Divisiones para baños en acero inoxidable y accesorios57.6</v>
      </c>
      <c r="N263" s="65" t="e">
        <f>+VLOOKUP(M263,[1]Cantidades!$N$9:$O$405,2,FALSE)</f>
        <v>#N/A</v>
      </c>
      <c r="O263" s="71" t="e">
        <f t="shared" si="39"/>
        <v>#N/A</v>
      </c>
    </row>
    <row r="264" spans="1:15" ht="78" x14ac:dyDescent="0.3">
      <c r="A264" s="4" t="s">
        <v>325</v>
      </c>
      <c r="B264" s="6" t="s">
        <v>325</v>
      </c>
      <c r="C264" s="5"/>
      <c r="D264" s="5" t="s">
        <v>22</v>
      </c>
      <c r="E264" s="6" t="s">
        <v>170</v>
      </c>
      <c r="F264" s="17" t="s">
        <v>171</v>
      </c>
      <c r="G264" s="18" t="s">
        <v>172</v>
      </c>
      <c r="H264" s="62" t="s">
        <v>173</v>
      </c>
      <c r="I264" s="17" t="s">
        <v>130</v>
      </c>
      <c r="J264" s="73">
        <v>1</v>
      </c>
      <c r="K264" s="5"/>
      <c r="M264" s="65" t="str">
        <f t="shared" si="40"/>
        <v>ALTAMIRAARQ1001Cocina Integral Milán 2.10 Metros Incluye Mesón Poceta Derecha Con Estufa 4 Puestos A Gas + Campana1</v>
      </c>
      <c r="N264" s="65">
        <f>+VLOOKUP(M264,[1]Cantidades!$N$9:$O$405,2,FALSE)</f>
        <v>1</v>
      </c>
      <c r="O264" s="71">
        <f t="shared" si="39"/>
        <v>0</v>
      </c>
    </row>
    <row r="265" spans="1:15" ht="78" x14ac:dyDescent="0.3">
      <c r="A265" s="4" t="s">
        <v>325</v>
      </c>
      <c r="B265" s="6" t="s">
        <v>325</v>
      </c>
      <c r="C265" s="5"/>
      <c r="D265" s="5" t="s">
        <v>22</v>
      </c>
      <c r="E265" s="6" t="s">
        <v>170</v>
      </c>
      <c r="F265" s="17" t="s">
        <v>180</v>
      </c>
      <c r="G265" s="18" t="s">
        <v>181</v>
      </c>
      <c r="H265" s="62" t="s">
        <v>182</v>
      </c>
      <c r="I265" s="17" t="s">
        <v>130</v>
      </c>
      <c r="J265" s="73">
        <v>2</v>
      </c>
      <c r="K265" s="5"/>
      <c r="M265" s="65" t="str">
        <f t="shared" si="40"/>
        <v>ALTAMIRAARQ1004Mesón inoxidable con lavaplatos en acero inoxidable de empotrar; griferia de lavaplatos arizona, o similar equivalente.2</v>
      </c>
      <c r="N265" s="65">
        <f>+VLOOKUP(M265,[1]Cantidades!$N$9:$O$405,2,FALSE)</f>
        <v>2</v>
      </c>
      <c r="O265" s="71">
        <f t="shared" si="39"/>
        <v>0</v>
      </c>
    </row>
    <row r="266" spans="1:15" ht="78" x14ac:dyDescent="0.3">
      <c r="A266" s="4" t="s">
        <v>325</v>
      </c>
      <c r="B266" s="6" t="s">
        <v>325</v>
      </c>
      <c r="C266" s="5"/>
      <c r="D266" s="5" t="s">
        <v>22</v>
      </c>
      <c r="E266" s="6" t="s">
        <v>170</v>
      </c>
      <c r="F266" s="17" t="s">
        <v>183</v>
      </c>
      <c r="G266" s="80">
        <v>7289</v>
      </c>
      <c r="H266" s="81" t="s">
        <v>184</v>
      </c>
      <c r="I266" s="82" t="s">
        <v>130</v>
      </c>
      <c r="J266" s="75">
        <v>1</v>
      </c>
      <c r="K266" s="6" t="s">
        <v>961</v>
      </c>
      <c r="M266" s="77" t="str">
        <f t="shared" ref="M266:M267" si="42">+CONCATENATE(A266,G266,MID(H266,1,150),J266)</f>
        <v>ALTAMIRA7289Estufa mixta de sobreponer 4 puestos en acero inoxidable p/cocinetas.(Suministro e instalación), o similar equivalente.1</v>
      </c>
      <c r="N266" s="65" t="e">
        <f>+VLOOKUP(M266,[1]Cantidades!$N$9:$O$405,2,FALSE)</f>
        <v>#N/A</v>
      </c>
      <c r="O266" s="71" t="e">
        <f t="shared" si="39"/>
        <v>#N/A</v>
      </c>
    </row>
    <row r="267" spans="1:15" ht="78" x14ac:dyDescent="0.3">
      <c r="A267" s="4" t="s">
        <v>325</v>
      </c>
      <c r="B267" s="6" t="s">
        <v>325</v>
      </c>
      <c r="C267" s="5"/>
      <c r="D267" s="5" t="s">
        <v>22</v>
      </c>
      <c r="E267" s="6" t="s">
        <v>170</v>
      </c>
      <c r="F267" s="17" t="s">
        <v>185</v>
      </c>
      <c r="G267" s="18" t="s">
        <v>186</v>
      </c>
      <c r="H267" s="62" t="s">
        <v>187</v>
      </c>
      <c r="I267" s="17" t="s">
        <v>130</v>
      </c>
      <c r="J267" s="78">
        <v>1</v>
      </c>
      <c r="K267" s="5"/>
      <c r="M267" s="77" t="str">
        <f t="shared" si="42"/>
        <v>ALTAMIRAARQ1005Nevera no frost 2 puertas, o similar equivalente.1</v>
      </c>
      <c r="N267" s="65" t="e">
        <f>+VLOOKUP(M267,[1]Cantidades!$N$9:$O$405,2,FALSE)</f>
        <v>#N/A</v>
      </c>
      <c r="O267" s="71" t="e">
        <f t="shared" si="39"/>
        <v>#N/A</v>
      </c>
    </row>
    <row r="268" spans="1:15" ht="78" x14ac:dyDescent="0.3">
      <c r="A268" s="4" t="s">
        <v>325</v>
      </c>
      <c r="B268" s="6" t="s">
        <v>325</v>
      </c>
      <c r="C268" s="5"/>
      <c r="D268" s="5" t="s">
        <v>22</v>
      </c>
      <c r="E268" s="6" t="s">
        <v>170</v>
      </c>
      <c r="F268" s="17" t="s">
        <v>191</v>
      </c>
      <c r="G268" s="18" t="s">
        <v>192</v>
      </c>
      <c r="H268" s="62" t="s">
        <v>193</v>
      </c>
      <c r="I268" s="17" t="s">
        <v>130</v>
      </c>
      <c r="J268" s="78">
        <v>1</v>
      </c>
      <c r="K268" s="5"/>
      <c r="M268" s="77" t="str">
        <f>+CONCATENATE(A268,G268,MID(H268,1,150),J268)</f>
        <v>ALTAMIRAARQ1007Torniquete antievasión sencillo Ref: TRS 371, automatic-systems, o similar equivalente1</v>
      </c>
      <c r="N268" s="65" t="e">
        <f>+VLOOKUP(M268,[1]Cantidades!$N$9:$O$405,2,FALSE)</f>
        <v>#N/A</v>
      </c>
      <c r="O268" s="71" t="e">
        <f t="shared" si="39"/>
        <v>#N/A</v>
      </c>
    </row>
    <row r="269" spans="1:15" ht="78" x14ac:dyDescent="0.3">
      <c r="A269" s="4" t="s">
        <v>325</v>
      </c>
      <c r="B269" s="6" t="s">
        <v>325</v>
      </c>
      <c r="C269" s="5"/>
      <c r="D269" s="5" t="s">
        <v>22</v>
      </c>
      <c r="E269" s="6" t="s">
        <v>170</v>
      </c>
      <c r="F269" s="17" t="s">
        <v>194</v>
      </c>
      <c r="G269" s="18" t="s">
        <v>195</v>
      </c>
      <c r="H269" s="62" t="s">
        <v>196</v>
      </c>
      <c r="I269" s="17" t="s">
        <v>130</v>
      </c>
      <c r="J269" s="75">
        <v>2</v>
      </c>
      <c r="K269" s="5"/>
      <c r="M269" s="65" t="str">
        <f t="shared" si="40"/>
        <v>ALTAMIRAARQ1008Torniquete antievasión doble Ref: TRS 373, automatic-systems, o similar equivalente2</v>
      </c>
      <c r="N269" s="65" t="e">
        <f>+VLOOKUP(M269,[1]Cantidades!$N$9:$O$405,2,FALSE)</f>
        <v>#N/A</v>
      </c>
      <c r="O269" s="71" t="e">
        <f t="shared" si="39"/>
        <v>#N/A</v>
      </c>
    </row>
    <row r="270" spans="1:15" ht="78" x14ac:dyDescent="0.3">
      <c r="A270" s="4" t="s">
        <v>325</v>
      </c>
      <c r="B270" s="6" t="s">
        <v>325</v>
      </c>
      <c r="C270" s="5"/>
      <c r="D270" s="5" t="s">
        <v>22</v>
      </c>
      <c r="E270" s="6" t="s">
        <v>170</v>
      </c>
      <c r="F270" s="17" t="s">
        <v>197</v>
      </c>
      <c r="G270" s="18" t="s">
        <v>198</v>
      </c>
      <c r="H270" s="62" t="s">
        <v>275</v>
      </c>
      <c r="I270" s="17" t="s">
        <v>130</v>
      </c>
      <c r="J270" s="78">
        <v>2</v>
      </c>
      <c r="K270" s="5"/>
      <c r="M270" s="77" t="str">
        <f t="shared" ref="M270:M273" si="43">+CONCATENATE(A270,G270,MID(H270,1,150),J270)</f>
        <v>ALTAMIRAARQ1009Puertas automatica retráctiles Ref: TGH800 - TGH810, o similar equivalente.2</v>
      </c>
      <c r="N270" s="65" t="e">
        <f>+VLOOKUP(M270,[1]Cantidades!$N$9:$O$405,2,FALSE)</f>
        <v>#N/A</v>
      </c>
      <c r="O270" s="71" t="e">
        <f t="shared" si="39"/>
        <v>#N/A</v>
      </c>
    </row>
    <row r="271" spans="1:15" ht="78" x14ac:dyDescent="0.3">
      <c r="A271" s="4" t="s">
        <v>325</v>
      </c>
      <c r="B271" s="6" t="s">
        <v>325</v>
      </c>
      <c r="C271" s="5"/>
      <c r="D271" s="5" t="s">
        <v>22</v>
      </c>
      <c r="E271" s="6" t="s">
        <v>170</v>
      </c>
      <c r="F271" s="17" t="s">
        <v>200</v>
      </c>
      <c r="G271" s="76" t="s">
        <v>962</v>
      </c>
      <c r="H271" s="62" t="s">
        <v>202</v>
      </c>
      <c r="I271" s="17" t="s">
        <v>130</v>
      </c>
      <c r="J271" s="78">
        <v>1</v>
      </c>
      <c r="K271" s="5"/>
      <c r="M271" s="77" t="str">
        <f t="shared" si="43"/>
        <v>ALTAMIRAARQ1027Torniquete sencillo en acero inoxidable, mecanismo de bloqueo (catrax - Digicon),o similar equivalente.1</v>
      </c>
      <c r="N271" s="65" t="e">
        <f>+VLOOKUP(M271,[1]Cantidades!$N$9:$O$405,2,FALSE)</f>
        <v>#N/A</v>
      </c>
      <c r="O271" s="71" t="e">
        <f t="shared" si="39"/>
        <v>#N/A</v>
      </c>
    </row>
    <row r="272" spans="1:15" ht="78" x14ac:dyDescent="0.3">
      <c r="A272" s="4" t="s">
        <v>325</v>
      </c>
      <c r="B272" s="6" t="s">
        <v>325</v>
      </c>
      <c r="C272" s="5"/>
      <c r="D272" s="5" t="s">
        <v>22</v>
      </c>
      <c r="E272" s="6" t="s">
        <v>170</v>
      </c>
      <c r="F272" s="17" t="s">
        <v>203</v>
      </c>
      <c r="G272" s="76">
        <v>3554</v>
      </c>
      <c r="H272" s="62" t="s">
        <v>204</v>
      </c>
      <c r="I272" s="17" t="s">
        <v>130</v>
      </c>
      <c r="J272" s="78">
        <v>11</v>
      </c>
      <c r="K272" s="5"/>
      <c r="M272" s="77" t="str">
        <f t="shared" si="43"/>
        <v>ALTAMIRA3554Cicloparqueadero  metálico Tipo TA-01 Sencillo Según diseño  de Transmilenio , y detalle especifico suministrado por la entidad, o similar equivalente11</v>
      </c>
      <c r="N272" s="65">
        <f>+VLOOKUP(M272,[1]Cantidades!$N$9:$O$405,2,FALSE)</f>
        <v>11</v>
      </c>
      <c r="O272" s="71">
        <f t="shared" si="39"/>
        <v>0</v>
      </c>
    </row>
    <row r="273" spans="1:15" ht="78" x14ac:dyDescent="0.3">
      <c r="A273" s="4" t="s">
        <v>325</v>
      </c>
      <c r="B273" s="6" t="s">
        <v>325</v>
      </c>
      <c r="C273" s="5"/>
      <c r="D273" s="5" t="s">
        <v>22</v>
      </c>
      <c r="E273" s="6" t="s">
        <v>170</v>
      </c>
      <c r="F273" s="17" t="s">
        <v>205</v>
      </c>
      <c r="G273" s="76">
        <v>9165</v>
      </c>
      <c r="H273" s="62" t="s">
        <v>206</v>
      </c>
      <c r="I273" s="17" t="s">
        <v>130</v>
      </c>
      <c r="J273" s="78">
        <v>6</v>
      </c>
      <c r="K273" s="5"/>
      <c r="M273" s="77" t="str">
        <f t="shared" si="43"/>
        <v>ALTAMIRA9165Cicloparqueadero  metálico Tipo TA-01 Doble Según diseño  de Transmilenio , y detalle especifico suministrado por la entidad, o similar equivalente.6</v>
      </c>
      <c r="N273" s="65">
        <f>+VLOOKUP(M273,[1]Cantidades!$N$9:$O$405,2,FALSE)</f>
        <v>6</v>
      </c>
      <c r="O273" s="71">
        <f t="shared" si="39"/>
        <v>0</v>
      </c>
    </row>
    <row r="274" spans="1:15" ht="78" x14ac:dyDescent="0.3">
      <c r="A274" s="4" t="s">
        <v>325</v>
      </c>
      <c r="B274" s="6" t="s">
        <v>325</v>
      </c>
      <c r="C274" s="5"/>
      <c r="D274" s="5" t="s">
        <v>22</v>
      </c>
      <c r="E274" s="6" t="s">
        <v>170</v>
      </c>
      <c r="F274" s="17" t="s">
        <v>212</v>
      </c>
      <c r="G274" s="18">
        <v>7297</v>
      </c>
      <c r="H274" s="62" t="s">
        <v>213</v>
      </c>
      <c r="I274" s="17" t="s">
        <v>48</v>
      </c>
      <c r="J274" s="75">
        <v>4</v>
      </c>
      <c r="K274" s="5"/>
      <c r="M274" s="65" t="str">
        <f t="shared" si="40"/>
        <v>ALTAMIRA7297Meson interior taquillas con estructura metálica de soporte y acabado en acero inoxidable mate, con apoyo piso de a=40cm ( suministro e instalación) según cartillan de estaciones tranmilenio, o similar equivalente.4</v>
      </c>
      <c r="N274" s="65" t="e">
        <f>+VLOOKUP(M274,[1]Cantidades!$N$9:$O$405,2,FALSE)</f>
        <v>#N/A</v>
      </c>
      <c r="O274" s="71" t="e">
        <f t="shared" si="39"/>
        <v>#N/A</v>
      </c>
    </row>
    <row r="275" spans="1:15" ht="78" x14ac:dyDescent="0.3">
      <c r="A275" s="4" t="s">
        <v>325</v>
      </c>
      <c r="B275" s="6" t="s">
        <v>325</v>
      </c>
      <c r="C275" s="5"/>
      <c r="D275" s="5" t="s">
        <v>22</v>
      </c>
      <c r="E275" s="6" t="s">
        <v>170</v>
      </c>
      <c r="F275" s="17" t="s">
        <v>214</v>
      </c>
      <c r="G275" s="18">
        <v>5122</v>
      </c>
      <c r="H275" s="62" t="s">
        <v>215</v>
      </c>
      <c r="I275" s="17" t="s">
        <v>130</v>
      </c>
      <c r="J275" s="73">
        <v>11</v>
      </c>
      <c r="K275" s="5"/>
      <c r="M275" s="65" t="str">
        <f t="shared" si="40"/>
        <v>ALTAMIRA5122Sanitario linea institucional color blanco (valvula antivandalica tipo push metálico, cromado) (suministro e instalación), o similar equivalente.11</v>
      </c>
      <c r="N275" s="65">
        <f>+VLOOKUP(M275,[1]Cantidades!$N$9:$O$405,2,FALSE)</f>
        <v>11</v>
      </c>
      <c r="O275" s="71">
        <f t="shared" si="39"/>
        <v>0</v>
      </c>
    </row>
    <row r="276" spans="1:15" ht="78" x14ac:dyDescent="0.3">
      <c r="A276" s="4" t="s">
        <v>325</v>
      </c>
      <c r="B276" s="6" t="s">
        <v>325</v>
      </c>
      <c r="C276" s="5"/>
      <c r="D276" s="5" t="s">
        <v>22</v>
      </c>
      <c r="E276" s="6" t="s">
        <v>170</v>
      </c>
      <c r="F276" s="17" t="s">
        <v>216</v>
      </c>
      <c r="G276" s="18">
        <v>5123</v>
      </c>
      <c r="H276" s="62" t="s">
        <v>217</v>
      </c>
      <c r="I276" s="17" t="s">
        <v>130</v>
      </c>
      <c r="J276" s="83">
        <v>6</v>
      </c>
      <c r="K276" s="5"/>
      <c r="M276" s="65" t="str">
        <f t="shared" si="40"/>
        <v>ALTAMIRA5123Sanitario linea institucional para discapacitados color blanco (valvula antivandalica tipo push metalico, cromado) (suministro e instalación), o similar equivalente.6</v>
      </c>
      <c r="N276" s="65" t="e">
        <f>+VLOOKUP(M276,[1]Cantidades!$N$9:$O$405,2,FALSE)</f>
        <v>#N/A</v>
      </c>
      <c r="O276" s="71" t="e">
        <f t="shared" si="39"/>
        <v>#N/A</v>
      </c>
    </row>
    <row r="277" spans="1:15" ht="78" x14ac:dyDescent="0.3">
      <c r="A277" s="4" t="s">
        <v>325</v>
      </c>
      <c r="B277" s="6" t="s">
        <v>325</v>
      </c>
      <c r="C277" s="5"/>
      <c r="D277" s="5" t="s">
        <v>22</v>
      </c>
      <c r="E277" s="6" t="s">
        <v>170</v>
      </c>
      <c r="F277" s="17" t="s">
        <v>218</v>
      </c>
      <c r="G277" s="18">
        <v>5124</v>
      </c>
      <c r="H277" s="62" t="s">
        <v>219</v>
      </c>
      <c r="I277" s="17" t="s">
        <v>130</v>
      </c>
      <c r="J277" s="73">
        <v>1</v>
      </c>
      <c r="K277" s="5"/>
      <c r="M277" s="65" t="str">
        <f t="shared" si="40"/>
        <v>ALTAMIRA5124Orinal mediano de colgar tipo institucional color blanco (valvula antivandalica tipo push metalico, cromado) (suministro e instalación), o similar equivalente.1</v>
      </c>
      <c r="N277" s="65" t="e">
        <f>+VLOOKUP(M277,[1]Cantidades!$N$9:$O$405,2,FALSE)</f>
        <v>#N/A</v>
      </c>
      <c r="O277" s="71" t="e">
        <f t="shared" si="39"/>
        <v>#N/A</v>
      </c>
    </row>
    <row r="278" spans="1:15" ht="78" x14ac:dyDescent="0.3">
      <c r="A278" s="4" t="s">
        <v>325</v>
      </c>
      <c r="B278" s="6" t="s">
        <v>325</v>
      </c>
      <c r="C278" s="5"/>
      <c r="D278" s="5" t="s">
        <v>22</v>
      </c>
      <c r="E278" s="6" t="s">
        <v>170</v>
      </c>
      <c r="F278" s="17" t="s">
        <v>220</v>
      </c>
      <c r="G278" s="18">
        <v>5494</v>
      </c>
      <c r="H278" s="62" t="s">
        <v>221</v>
      </c>
      <c r="I278" s="17" t="s">
        <v>130</v>
      </c>
      <c r="J278" s="73">
        <v>6</v>
      </c>
      <c r="K278" s="5"/>
      <c r="M278" s="65" t="str">
        <f t="shared" si="40"/>
        <v>ALTAMIRA5494Lavamanos institucional de incrustar (suministro e instalación, incluye grifería tipo push o similar y tubería de conexión), o similar equivalente.6</v>
      </c>
      <c r="N278" s="65">
        <f>+VLOOKUP(M278,[1]Cantidades!$N$9:$O$405,2,FALSE)</f>
        <v>6</v>
      </c>
      <c r="O278" s="71">
        <f t="shared" si="39"/>
        <v>0</v>
      </c>
    </row>
    <row r="279" spans="1:15" ht="78" x14ac:dyDescent="0.3">
      <c r="A279" s="4" t="s">
        <v>325</v>
      </c>
      <c r="B279" s="6" t="s">
        <v>325</v>
      </c>
      <c r="C279" s="5"/>
      <c r="D279" s="5" t="s">
        <v>22</v>
      </c>
      <c r="E279" s="6" t="s">
        <v>170</v>
      </c>
      <c r="F279" s="17" t="s">
        <v>222</v>
      </c>
      <c r="G279" s="18">
        <v>5502</v>
      </c>
      <c r="H279" s="62" t="s">
        <v>223</v>
      </c>
      <c r="I279" s="17" t="s">
        <v>130</v>
      </c>
      <c r="J279" s="73">
        <v>6</v>
      </c>
      <c r="K279" s="5"/>
      <c r="M279" s="65" t="str">
        <f t="shared" si="40"/>
        <v>ALTAMIRA5502Lavamanos de colgar para personas en condición de movilidad reducida, (suministro e instalación, incluye grifería tipo push antivandálico), o similar equivalente.6</v>
      </c>
      <c r="N279" s="65" t="e">
        <f>+VLOOKUP(M279,[1]Cantidades!$N$9:$O$405,2,FALSE)</f>
        <v>#N/A</v>
      </c>
      <c r="O279" s="71" t="e">
        <f t="shared" si="39"/>
        <v>#N/A</v>
      </c>
    </row>
    <row r="280" spans="1:15" ht="78" x14ac:dyDescent="0.3">
      <c r="A280" s="4" t="s">
        <v>325</v>
      </c>
      <c r="B280" s="6" t="s">
        <v>325</v>
      </c>
      <c r="C280" s="5"/>
      <c r="D280" s="5" t="s">
        <v>22</v>
      </c>
      <c r="E280" s="6" t="s">
        <v>170</v>
      </c>
      <c r="F280" s="17" t="s">
        <v>224</v>
      </c>
      <c r="G280" s="76" t="s">
        <v>963</v>
      </c>
      <c r="H280" s="62" t="s">
        <v>225</v>
      </c>
      <c r="I280" s="17" t="s">
        <v>130</v>
      </c>
      <c r="J280" s="78">
        <v>1</v>
      </c>
      <c r="K280" s="5"/>
      <c r="M280" s="77" t="str">
        <f t="shared" ref="M280:M281" si="44">+CONCATENATE(A280,G280,MID(H280,1,150),J280)</f>
        <v>ALTAMIRAARQ1028Lavamanos de colgar , (suministro e instalación, incluye grifería tipo push antivandálico), o similar equivalente.1</v>
      </c>
      <c r="N280" s="65">
        <f>+VLOOKUP(M280,[1]Cantidades!$N$9:$O$405,2,FALSE)</f>
        <v>1</v>
      </c>
      <c r="O280" s="71">
        <f t="shared" si="39"/>
        <v>0</v>
      </c>
    </row>
    <row r="281" spans="1:15" ht="78" x14ac:dyDescent="0.3">
      <c r="A281" s="4" t="s">
        <v>325</v>
      </c>
      <c r="B281" s="6" t="s">
        <v>325</v>
      </c>
      <c r="C281" s="5"/>
      <c r="D281" s="5" t="s">
        <v>22</v>
      </c>
      <c r="E281" s="6" t="s">
        <v>170</v>
      </c>
      <c r="F281" s="17" t="s">
        <v>226</v>
      </c>
      <c r="G281" s="18">
        <v>5127</v>
      </c>
      <c r="H281" s="62" t="s">
        <v>227</v>
      </c>
      <c r="I281" s="17" t="s">
        <v>130</v>
      </c>
      <c r="J281" s="78">
        <v>1</v>
      </c>
      <c r="K281" s="5"/>
      <c r="M281" s="77" t="str">
        <f t="shared" si="44"/>
        <v>ALTAMIRA5127Secador electrico para manos tipo manos libre, carcaza ovalada metalica acero inoxidable 304 satinado cal. 1.2 mm motor sin escobillas, ranfo de detec1</v>
      </c>
      <c r="N281" s="65" t="e">
        <f>+VLOOKUP(M281,[1]Cantidades!$N$9:$O$405,2,FALSE)</f>
        <v>#N/A</v>
      </c>
      <c r="O281" s="71" t="e">
        <f t="shared" si="39"/>
        <v>#N/A</v>
      </c>
    </row>
    <row r="282" spans="1:15" ht="78" x14ac:dyDescent="0.3">
      <c r="A282" s="4" t="s">
        <v>325</v>
      </c>
      <c r="B282" s="6" t="s">
        <v>325</v>
      </c>
      <c r="C282" s="5"/>
      <c r="D282" s="5" t="s">
        <v>22</v>
      </c>
      <c r="E282" s="6" t="s">
        <v>170</v>
      </c>
      <c r="F282" s="17" t="s">
        <v>228</v>
      </c>
      <c r="G282" s="18" t="s">
        <v>229</v>
      </c>
      <c r="H282" s="62" t="s">
        <v>230</v>
      </c>
      <c r="I282" s="17" t="s">
        <v>130</v>
      </c>
      <c r="J282" s="73">
        <v>11</v>
      </c>
      <c r="K282" s="5"/>
      <c r="M282" s="65" t="str">
        <f t="shared" si="40"/>
        <v>ALTAMIRAARQ1012Dispensador de  jabón institucional expuesto con accionamiento tipo push, o similar equivalente.11</v>
      </c>
      <c r="N282" s="65">
        <f>+VLOOKUP(M282,[1]Cantidades!$N$9:$O$405,2,FALSE)</f>
        <v>11</v>
      </c>
      <c r="O282" s="71">
        <f t="shared" si="39"/>
        <v>0</v>
      </c>
    </row>
    <row r="283" spans="1:15" ht="78" x14ac:dyDescent="0.3">
      <c r="A283" s="4" t="s">
        <v>325</v>
      </c>
      <c r="B283" s="6" t="s">
        <v>325</v>
      </c>
      <c r="C283" s="5"/>
      <c r="D283" s="5" t="s">
        <v>22</v>
      </c>
      <c r="E283" s="6" t="s">
        <v>170</v>
      </c>
      <c r="F283" s="17" t="s">
        <v>231</v>
      </c>
      <c r="G283" s="18" t="s">
        <v>232</v>
      </c>
      <c r="H283" s="62" t="s">
        <v>233</v>
      </c>
      <c r="I283" s="17" t="s">
        <v>130</v>
      </c>
      <c r="J283" s="73">
        <v>53</v>
      </c>
      <c r="K283" s="5"/>
      <c r="M283" s="65" t="str">
        <f t="shared" si="40"/>
        <v>ALTAMIRAARQ1013Rejilla  piso clásica en acero inoxidable de 0.10 x 0.10 cm, o similar equivalente.53</v>
      </c>
      <c r="N283" s="65">
        <f>+VLOOKUP(M283,[1]Cantidades!$N$9:$O$405,2,FALSE)</f>
        <v>53</v>
      </c>
      <c r="O283" s="71">
        <f t="shared" si="39"/>
        <v>0</v>
      </c>
    </row>
    <row r="284" spans="1:15" ht="78" x14ac:dyDescent="0.3">
      <c r="A284" s="4" t="s">
        <v>325</v>
      </c>
      <c r="B284" s="6" t="s">
        <v>325</v>
      </c>
      <c r="C284" s="5"/>
      <c r="D284" s="5" t="s">
        <v>22</v>
      </c>
      <c r="E284" s="6" t="s">
        <v>170</v>
      </c>
      <c r="F284" s="17" t="s">
        <v>234</v>
      </c>
      <c r="G284" s="18" t="s">
        <v>235</v>
      </c>
      <c r="H284" s="62" t="s">
        <v>236</v>
      </c>
      <c r="I284" s="17" t="s">
        <v>130</v>
      </c>
      <c r="J284" s="73">
        <v>12</v>
      </c>
      <c r="K284" s="5"/>
      <c r="M284" s="65" t="str">
        <f t="shared" si="40"/>
        <v>ALTAMIRAARQ1014Papelera (Recipiente de desechos para montar en pared) en acero inoxidable 304 tipo institucional (H40*L31*A13)o similar equivalente.12</v>
      </c>
      <c r="N284" s="65">
        <f>+VLOOKUP(M284,[1]Cantidades!$N$9:$O$405,2,FALSE)</f>
        <v>12</v>
      </c>
      <c r="O284" s="71">
        <f t="shared" si="39"/>
        <v>0</v>
      </c>
    </row>
    <row r="285" spans="1:15" ht="78" x14ac:dyDescent="0.3">
      <c r="A285" s="4" t="s">
        <v>325</v>
      </c>
      <c r="B285" s="6" t="s">
        <v>325</v>
      </c>
      <c r="C285" s="5"/>
      <c r="D285" s="5" t="s">
        <v>22</v>
      </c>
      <c r="E285" s="6" t="s">
        <v>170</v>
      </c>
      <c r="F285" s="17" t="s">
        <v>237</v>
      </c>
      <c r="G285" s="18" t="s">
        <v>238</v>
      </c>
      <c r="H285" s="62" t="s">
        <v>239</v>
      </c>
      <c r="I285" s="17" t="s">
        <v>130</v>
      </c>
      <c r="J285" s="73">
        <v>2</v>
      </c>
      <c r="K285" s="5"/>
      <c r="M285" s="65" t="str">
        <f t="shared" si="40"/>
        <v>ALTAMIRAARQ1015Grifería Ducha Mezclador 8 pulgadas, tapón prueba hidráulica, brazo regadera, manijas, regadera, escudo e instructivo. Sin Salida Bañera Piscis Plus.  (suministro e instalación), o similar equivalente.2</v>
      </c>
      <c r="N285" s="65" t="e">
        <f>+VLOOKUP(M285,[1]Cantidades!$N$9:$O$405,2,FALSE)</f>
        <v>#N/A</v>
      </c>
      <c r="O285" s="71" t="e">
        <f t="shared" si="39"/>
        <v>#N/A</v>
      </c>
    </row>
    <row r="286" spans="1:15" ht="78" x14ac:dyDescent="0.3">
      <c r="A286" s="4" t="s">
        <v>325</v>
      </c>
      <c r="B286" s="6" t="s">
        <v>325</v>
      </c>
      <c r="C286" s="5"/>
      <c r="D286" s="5" t="s">
        <v>22</v>
      </c>
      <c r="E286" s="6" t="s">
        <v>170</v>
      </c>
      <c r="F286" s="17" t="s">
        <v>240</v>
      </c>
      <c r="G286" s="18" t="s">
        <v>241</v>
      </c>
      <c r="H286" s="62" t="s">
        <v>242</v>
      </c>
      <c r="I286" s="17" t="s">
        <v>130</v>
      </c>
      <c r="J286" s="78">
        <v>15</v>
      </c>
      <c r="K286" s="5"/>
      <c r="M286" s="77" t="str">
        <f>+CONCATENATE(A286,G286,MID(H286,1,150),J286)</f>
        <v>ALTAMIRAARQ1016Locker de 2 puestos en lámina cold rolled con acabados en pintura en polvo electrostática, perforaciones de ventilación en puertas, o similar equivale15</v>
      </c>
      <c r="N286" s="65" t="e">
        <f>+VLOOKUP(M286,[1]Cantidades!$N$9:$O$405,2,FALSE)</f>
        <v>#N/A</v>
      </c>
      <c r="O286" s="71" t="e">
        <f t="shared" si="39"/>
        <v>#N/A</v>
      </c>
    </row>
    <row r="287" spans="1:15" ht="78" x14ac:dyDescent="0.3">
      <c r="A287" s="4" t="s">
        <v>325</v>
      </c>
      <c r="B287" s="6" t="s">
        <v>325</v>
      </c>
      <c r="C287" s="5"/>
      <c r="D287" s="5" t="s">
        <v>22</v>
      </c>
      <c r="E287" s="6" t="s">
        <v>170</v>
      </c>
      <c r="F287" s="17" t="s">
        <v>243</v>
      </c>
      <c r="G287" s="18">
        <v>5125</v>
      </c>
      <c r="H287" s="62" t="s">
        <v>244</v>
      </c>
      <c r="I287" s="17" t="s">
        <v>130</v>
      </c>
      <c r="J287" s="73">
        <v>4</v>
      </c>
      <c r="K287" s="5"/>
      <c r="M287" s="65" t="str">
        <f t="shared" si="40"/>
        <v>ALTAMIRA5125Dispensador para papel higienico de sobreponer en la pared para rollo de 200m y 400m en acero inoxidable 304 satinado con llave. (suministro e instalación), o similar equivalente.4</v>
      </c>
      <c r="N287" s="65" t="e">
        <f>+VLOOKUP(M287,[1]Cantidades!$N$9:$O$405,2,FALSE)</f>
        <v>#N/A</v>
      </c>
      <c r="O287" s="71" t="e">
        <f t="shared" si="39"/>
        <v>#N/A</v>
      </c>
    </row>
    <row r="288" spans="1:15" ht="78" x14ac:dyDescent="0.3">
      <c r="A288" s="4" t="s">
        <v>325</v>
      </c>
      <c r="B288" s="6" t="s">
        <v>325</v>
      </c>
      <c r="C288" s="5"/>
      <c r="D288" s="5" t="s">
        <v>22</v>
      </c>
      <c r="E288" s="6" t="s">
        <v>170</v>
      </c>
      <c r="F288" s="17" t="s">
        <v>245</v>
      </c>
      <c r="G288" s="18" t="s">
        <v>246</v>
      </c>
      <c r="H288" s="62" t="s">
        <v>247</v>
      </c>
      <c r="I288" s="17" t="s">
        <v>130</v>
      </c>
      <c r="J288" s="73">
        <v>2</v>
      </c>
      <c r="K288" s="5"/>
      <c r="M288" s="65" t="str">
        <f t="shared" si="40"/>
        <v>ALTAMIRAARQ1017Estación cambiador de pañal plegable de sobreponer antibacterial en acero inoxidable, o similar equivalente.2</v>
      </c>
      <c r="N288" s="65">
        <f>+VLOOKUP(M288,[1]Cantidades!$N$9:$O$405,2,FALSE)</f>
        <v>2</v>
      </c>
      <c r="O288" s="71">
        <f t="shared" si="39"/>
        <v>0</v>
      </c>
    </row>
    <row r="289" spans="1:15" ht="78" x14ac:dyDescent="0.3">
      <c r="A289" s="4" t="s">
        <v>325</v>
      </c>
      <c r="B289" s="6" t="s">
        <v>325</v>
      </c>
      <c r="C289" s="5"/>
      <c r="D289" s="5" t="s">
        <v>22</v>
      </c>
      <c r="E289" s="6" t="s">
        <v>170</v>
      </c>
      <c r="F289" s="17" t="s">
        <v>248</v>
      </c>
      <c r="G289" s="18" t="s">
        <v>249</v>
      </c>
      <c r="H289" s="62" t="s">
        <v>250</v>
      </c>
      <c r="I289" s="17" t="s">
        <v>130</v>
      </c>
      <c r="J289" s="78">
        <v>1</v>
      </c>
      <c r="K289" s="5"/>
      <c r="M289" s="77" t="str">
        <f t="shared" ref="M289:M290" si="45">+CONCATENATE(A289,G289,MID(H289,1,150),J289)</f>
        <v>ALTAMIRAARQ1018Barra en "L " de seguridad en acero inoxidable, o similar equivalente.1</v>
      </c>
      <c r="N289" s="65" t="e">
        <f>+VLOOKUP(M289,[1]Cantidades!$N$9:$O$405,2,FALSE)</f>
        <v>#N/A</v>
      </c>
      <c r="O289" s="71" t="e">
        <f t="shared" si="39"/>
        <v>#N/A</v>
      </c>
    </row>
    <row r="290" spans="1:15" ht="78" x14ac:dyDescent="0.3">
      <c r="A290" s="4" t="s">
        <v>325</v>
      </c>
      <c r="B290" s="6" t="s">
        <v>325</v>
      </c>
      <c r="C290" s="5"/>
      <c r="D290" s="5" t="s">
        <v>22</v>
      </c>
      <c r="E290" s="6" t="s">
        <v>170</v>
      </c>
      <c r="F290" s="17" t="s">
        <v>251</v>
      </c>
      <c r="G290" s="18" t="s">
        <v>252</v>
      </c>
      <c r="H290" s="62" t="s">
        <v>253</v>
      </c>
      <c r="I290" s="17" t="s">
        <v>130</v>
      </c>
      <c r="J290" s="78">
        <v>1</v>
      </c>
      <c r="K290" s="5"/>
      <c r="M290" s="77" t="str">
        <f t="shared" si="45"/>
        <v>ALTAMIRAARQ1019Barra abatible de seguridad en acero inoxidable, o similar equivalente1</v>
      </c>
      <c r="N290" s="65" t="e">
        <f>+VLOOKUP(M290,[1]Cantidades!$N$9:$O$405,2,FALSE)</f>
        <v>#N/A</v>
      </c>
      <c r="O290" s="71" t="e">
        <f t="shared" si="39"/>
        <v>#N/A</v>
      </c>
    </row>
    <row r="291" spans="1:15" ht="78" x14ac:dyDescent="0.3">
      <c r="A291" s="4" t="s">
        <v>325</v>
      </c>
      <c r="B291" s="6" t="s">
        <v>325</v>
      </c>
      <c r="C291" s="5"/>
      <c r="D291" s="5" t="s">
        <v>22</v>
      </c>
      <c r="E291" s="6" t="s">
        <v>170</v>
      </c>
      <c r="F291" s="17" t="s">
        <v>257</v>
      </c>
      <c r="G291" s="18" t="s">
        <v>258</v>
      </c>
      <c r="H291" s="62" t="s">
        <v>276</v>
      </c>
      <c r="I291" s="17" t="s">
        <v>130</v>
      </c>
      <c r="J291" s="73">
        <v>6</v>
      </c>
      <c r="K291" s="5"/>
      <c r="M291" s="65" t="str">
        <f t="shared" si="40"/>
        <v>ALTAMIRAARQ1021SUMINISTRO, TRANSPORTE E INSTALACION DE PORTA ROLLO PARA BAÑOS DE MOVILIDAD REDUCIDA6</v>
      </c>
      <c r="N291" s="65">
        <f>+VLOOKUP(M291,[1]Cantidades!$N$9:$O$405,2,FALSE)</f>
        <v>6</v>
      </c>
      <c r="O291" s="71">
        <f t="shared" si="39"/>
        <v>0</v>
      </c>
    </row>
    <row r="292" spans="1:15" ht="78" x14ac:dyDescent="0.3">
      <c r="A292" s="4" t="s">
        <v>325</v>
      </c>
      <c r="B292" s="6" t="s">
        <v>325</v>
      </c>
      <c r="C292" s="5"/>
      <c r="D292" s="5" t="s">
        <v>22</v>
      </c>
      <c r="E292" s="6" t="s">
        <v>170</v>
      </c>
      <c r="F292" s="17" t="s">
        <v>260</v>
      </c>
      <c r="G292" s="18" t="s">
        <v>261</v>
      </c>
      <c r="H292" s="62" t="s">
        <v>262</v>
      </c>
      <c r="I292" s="17" t="s">
        <v>130</v>
      </c>
      <c r="J292" s="78">
        <v>1</v>
      </c>
      <c r="K292" s="5"/>
      <c r="M292" s="77" t="str">
        <f t="shared" ref="M292:M294" si="46">+CONCATENATE(A292,G292,MID(H292,1,150),J292)</f>
        <v>ALTAMIRAARQ1022SUMINISTRO E INSTALACIÓN GRIFERIA ANTIVANDALICA DE MESÓN PARA LAVAMANOS TIPO PUSH CROMADA METÁLICA DOCOL REF. 4-AA-110 O EQUIVALENTE1</v>
      </c>
      <c r="N292" s="65" t="e">
        <f>+VLOOKUP(M292,[1]Cantidades!$N$9:$O$405,2,FALSE)</f>
        <v>#N/A</v>
      </c>
      <c r="O292" s="71" t="e">
        <f t="shared" si="39"/>
        <v>#N/A</v>
      </c>
    </row>
    <row r="293" spans="1:15" ht="78" x14ac:dyDescent="0.3">
      <c r="A293" s="4" t="s">
        <v>325</v>
      </c>
      <c r="B293" s="6" t="s">
        <v>325</v>
      </c>
      <c r="C293" s="5"/>
      <c r="D293" s="5" t="s">
        <v>22</v>
      </c>
      <c r="E293" s="6" t="s">
        <v>170</v>
      </c>
      <c r="F293" s="17" t="s">
        <v>263</v>
      </c>
      <c r="G293" s="18" t="s">
        <v>264</v>
      </c>
      <c r="H293" s="62" t="s">
        <v>265</v>
      </c>
      <c r="I293" s="17" t="s">
        <v>130</v>
      </c>
      <c r="J293" s="78">
        <v>6</v>
      </c>
      <c r="K293" s="5"/>
      <c r="M293" s="77" t="str">
        <f t="shared" si="46"/>
        <v>ALTAMIRAARQ1023SUMINISTRO E INSTALACIÓN GRIFERIA MEZCLADOR PARA LAVAMANOS DE COLGAR GRIVAL O EQUIVALENTE.6</v>
      </c>
      <c r="N293" s="65" t="e">
        <f>+VLOOKUP(M293,[1]Cantidades!$N$9:$O$405,2,FALSE)</f>
        <v>#N/A</v>
      </c>
      <c r="O293" s="71" t="e">
        <f t="shared" si="39"/>
        <v>#N/A</v>
      </c>
    </row>
    <row r="294" spans="1:15" ht="78" x14ac:dyDescent="0.3">
      <c r="A294" s="4" t="s">
        <v>325</v>
      </c>
      <c r="B294" s="6" t="s">
        <v>325</v>
      </c>
      <c r="C294" s="5"/>
      <c r="D294" s="5" t="s">
        <v>22</v>
      </c>
      <c r="E294" s="6" t="s">
        <v>170</v>
      </c>
      <c r="F294" s="17" t="s">
        <v>266</v>
      </c>
      <c r="G294" s="18" t="s">
        <v>267</v>
      </c>
      <c r="H294" s="62" t="s">
        <v>268</v>
      </c>
      <c r="I294" s="17" t="s">
        <v>130</v>
      </c>
      <c r="J294" s="78">
        <v>6</v>
      </c>
      <c r="K294" s="5"/>
      <c r="M294" s="77" t="str">
        <f t="shared" si="46"/>
        <v>ALTAMIRAARQ1024SUMINISTRO E INSTALACIÓN GRIFERIA MEZCLADOR PARA LAVAPLATOS GRIVAL O EQUIVALENTE.6</v>
      </c>
      <c r="N294" s="65" t="e">
        <f>+VLOOKUP(M294,[1]Cantidades!$N$9:$O$405,2,FALSE)</f>
        <v>#N/A</v>
      </c>
      <c r="O294" s="71" t="e">
        <f t="shared" si="39"/>
        <v>#N/A</v>
      </c>
    </row>
    <row r="295" spans="1:15" ht="78" x14ac:dyDescent="0.3">
      <c r="A295" s="4" t="s">
        <v>325</v>
      </c>
      <c r="B295" s="6" t="s">
        <v>325</v>
      </c>
      <c r="C295" s="5"/>
      <c r="D295" s="5" t="s">
        <v>22</v>
      </c>
      <c r="E295" s="6" t="s">
        <v>170</v>
      </c>
      <c r="F295" s="17" t="s">
        <v>269</v>
      </c>
      <c r="G295" s="18" t="s">
        <v>270</v>
      </c>
      <c r="H295" s="62" t="s">
        <v>271</v>
      </c>
      <c r="I295" s="17" t="s">
        <v>130</v>
      </c>
      <c r="J295" s="83">
        <v>3</v>
      </c>
      <c r="K295" s="5"/>
      <c r="M295" s="65" t="str">
        <f t="shared" si="40"/>
        <v>ALTAMIRAARQ1025SUMINISTRO, TRANSPORTE E INSTALACION DE LLAVE TERMINAL DE 1/2" METÁLICA
PARA LAVATRAPEROS3</v>
      </c>
      <c r="N295" s="65" t="e">
        <f>+VLOOKUP(M295,[1]Cantidades!$N$9:$O$405,2,FALSE)</f>
        <v>#N/A</v>
      </c>
      <c r="O295" s="71" t="e">
        <f t="shared" si="39"/>
        <v>#N/A</v>
      </c>
    </row>
    <row r="296" spans="1:15" ht="78" x14ac:dyDescent="0.3">
      <c r="A296" s="4" t="s">
        <v>325</v>
      </c>
      <c r="B296" s="6" t="s">
        <v>325</v>
      </c>
      <c r="C296" s="5"/>
      <c r="D296" s="5" t="s">
        <v>22</v>
      </c>
      <c r="E296" s="6" t="s">
        <v>170</v>
      </c>
      <c r="F296" s="17" t="s">
        <v>272</v>
      </c>
      <c r="G296" s="18" t="s">
        <v>273</v>
      </c>
      <c r="H296" s="62" t="s">
        <v>277</v>
      </c>
      <c r="I296" s="17" t="s">
        <v>21</v>
      </c>
      <c r="J296" s="73">
        <v>10</v>
      </c>
      <c r="K296" s="5"/>
      <c r="M296" s="65" t="str">
        <f t="shared" si="40"/>
        <v>ALTAMIRAARQ1026SUMINISTRO, TRANSPORTE E INSTALACION DE ESPEJO EN VIDRIO DE SEGURIDAD LAMINADO 4+4 FLOTADO
10</v>
      </c>
      <c r="N296" s="65">
        <f>+VLOOKUP(M296,[1]Cantidades!$N$9:$O$405,2,FALSE)</f>
        <v>10</v>
      </c>
      <c r="O296" s="71">
        <f t="shared" si="39"/>
        <v>0</v>
      </c>
    </row>
    <row r="297" spans="1:15" ht="55.2" x14ac:dyDescent="0.3">
      <c r="A297" s="4" t="s">
        <v>325</v>
      </c>
      <c r="B297" s="6" t="s">
        <v>325</v>
      </c>
      <c r="C297" s="5"/>
      <c r="D297" s="5" t="s">
        <v>22</v>
      </c>
      <c r="E297" s="6" t="s">
        <v>278</v>
      </c>
      <c r="F297" s="17" t="s">
        <v>279</v>
      </c>
      <c r="G297" s="18">
        <v>7308</v>
      </c>
      <c r="H297" s="62" t="s">
        <v>280</v>
      </c>
      <c r="I297" s="17" t="s">
        <v>48</v>
      </c>
      <c r="J297" s="73">
        <v>90.15</v>
      </c>
      <c r="K297" s="5"/>
      <c r="M297" s="65" t="str">
        <f t="shared" si="40"/>
        <v>ALTAMIRA7308Baranda en vidrio templado opalizado de 10 mm H= 1.00 m y pasamanos cilindrico en acero inoxidable mate de D=1 1/2" edificio acceso (escaleras, rampas, terrazas, torniquetes)(suministro e instalación), o similar equivalente. 90.15</v>
      </c>
      <c r="N297" s="65" t="e">
        <f>+VLOOKUP(M297,[1]Cantidades!$N$9:$O$405,2,FALSE)</f>
        <v>#N/A</v>
      </c>
      <c r="O297" s="71" t="e">
        <f t="shared" si="39"/>
        <v>#N/A</v>
      </c>
    </row>
    <row r="298" spans="1:15" ht="41.4" x14ac:dyDescent="0.3">
      <c r="A298" s="4" t="s">
        <v>325</v>
      </c>
      <c r="B298" s="6" t="s">
        <v>325</v>
      </c>
      <c r="C298" s="5"/>
      <c r="D298" s="5" t="s">
        <v>22</v>
      </c>
      <c r="E298" s="6" t="s">
        <v>278</v>
      </c>
      <c r="F298" s="17" t="s">
        <v>281</v>
      </c>
      <c r="G298" s="76" t="s">
        <v>285</v>
      </c>
      <c r="H298" s="62" t="s">
        <v>283</v>
      </c>
      <c r="I298" s="17" t="s">
        <v>48</v>
      </c>
      <c r="J298" s="78">
        <v>70.97</v>
      </c>
      <c r="K298" s="5"/>
      <c r="M298" s="77" t="str">
        <f>+CONCATENATE(A298,G298,MID(H298,1,150),J298)</f>
        <v>ALTAMIRAARQ1101Pasamanos tubular cilindrico en acero inoxidable mate de D=13/4" escalera y rampa de acceso (Suministro e instalación). Similar o equivalente.70.97</v>
      </c>
      <c r="N298" s="65" t="e">
        <f>+VLOOKUP(M298,[1]Cantidades!$N$9:$O$405,2,FALSE)</f>
        <v>#N/A</v>
      </c>
      <c r="O298" s="71" t="e">
        <f t="shared" si="39"/>
        <v>#N/A</v>
      </c>
    </row>
    <row r="299" spans="1:15" ht="55.2" x14ac:dyDescent="0.3">
      <c r="A299" s="4" t="s">
        <v>325</v>
      </c>
      <c r="B299" s="6" t="s">
        <v>325</v>
      </c>
      <c r="C299" s="5"/>
      <c r="D299" s="5" t="s">
        <v>22</v>
      </c>
      <c r="E299" s="6" t="s">
        <v>278</v>
      </c>
      <c r="F299" s="17" t="s">
        <v>284</v>
      </c>
      <c r="G299" s="18" t="s">
        <v>288</v>
      </c>
      <c r="H299" s="62" t="s">
        <v>286</v>
      </c>
      <c r="I299" s="17" t="s">
        <v>48</v>
      </c>
      <c r="J299" s="73">
        <v>70.95</v>
      </c>
      <c r="K299" s="5"/>
      <c r="M299" s="65" t="str">
        <f t="shared" si="40"/>
        <v>ALTAMIRAARQ1102Pasamanos tubulares cilindricos en acero inoxidable satinado  D=1,5" a 2" (escaleras, rampas, terrazas, torniquetes) incluye suministro, accesorios, fijaciones  e instalación), o similar equivalente.70.95</v>
      </c>
      <c r="N299" s="65" t="e">
        <f>+VLOOKUP(M299,[1]Cantidades!$N$9:$O$405,2,FALSE)</f>
        <v>#N/A</v>
      </c>
      <c r="O299" s="71" t="e">
        <f t="shared" si="39"/>
        <v>#N/A</v>
      </c>
    </row>
    <row r="300" spans="1:15" ht="96.6" x14ac:dyDescent="0.3">
      <c r="A300" s="4" t="s">
        <v>325</v>
      </c>
      <c r="B300" s="6" t="s">
        <v>325</v>
      </c>
      <c r="C300" s="5"/>
      <c r="D300" s="5" t="s">
        <v>22</v>
      </c>
      <c r="E300" s="5" t="s">
        <v>20</v>
      </c>
      <c r="F300" s="17" t="s">
        <v>299</v>
      </c>
      <c r="G300" s="18" t="s">
        <v>300</v>
      </c>
      <c r="H300" s="62" t="s">
        <v>301</v>
      </c>
      <c r="I300" s="17" t="s">
        <v>130</v>
      </c>
      <c r="J300" s="75">
        <v>93</v>
      </c>
      <c r="K300" s="6" t="s">
        <v>966</v>
      </c>
      <c r="M300" s="77" t="str">
        <f t="shared" ref="M300:M303" si="47">+CONCATENATE(A300,G300,MID(H300,1,150),J300)</f>
        <v>ALTAMIRAARQ1203Linea de Vida Fija Horizontal con porte Colapsible ref 1226P (P1049360B) en acero inoxidable, con sistema integrado de absorción de energía, o similar93</v>
      </c>
      <c r="N300" s="65" t="e">
        <f>+VLOOKUP(M300,[1]Cantidades!$N$9:$O$405,2,FALSE)</f>
        <v>#N/A</v>
      </c>
      <c r="O300" s="71" t="e">
        <f t="shared" si="39"/>
        <v>#N/A</v>
      </c>
    </row>
    <row r="301" spans="1:15" ht="110.4" x14ac:dyDescent="0.3">
      <c r="A301" s="4" t="s">
        <v>325</v>
      </c>
      <c r="B301" s="6" t="s">
        <v>325</v>
      </c>
      <c r="C301" s="5"/>
      <c r="D301" s="5" t="s">
        <v>22</v>
      </c>
      <c r="E301" s="5" t="s">
        <v>20</v>
      </c>
      <c r="F301" s="17" t="s">
        <v>303</v>
      </c>
      <c r="G301" s="18" t="s">
        <v>304</v>
      </c>
      <c r="H301" s="62" t="s">
        <v>305</v>
      </c>
      <c r="I301" s="17" t="s">
        <v>48</v>
      </c>
      <c r="J301" s="75">
        <v>205</v>
      </c>
      <c r="K301" s="6" t="s">
        <v>967</v>
      </c>
      <c r="M301" s="77" t="str">
        <f t="shared" si="47"/>
        <v>ALTAMIRAARQ1204Línea de Vida Horizontal de Pared de Anclaje Fijo, Tipo  1226w  de anclaje fijo – p1009, en acero inoxidable con doble absorbedor diseñado para instal205</v>
      </c>
      <c r="N301" s="65" t="e">
        <f>+VLOOKUP(M301,[1]Cantidades!$N$9:$O$405,2,FALSE)</f>
        <v>#N/A</v>
      </c>
      <c r="O301" s="71" t="e">
        <f t="shared" si="39"/>
        <v>#N/A</v>
      </c>
    </row>
    <row r="302" spans="1:15" ht="82.8" x14ac:dyDescent="0.3">
      <c r="A302" s="4" t="s">
        <v>325</v>
      </c>
      <c r="B302" s="6" t="s">
        <v>325</v>
      </c>
      <c r="C302" s="5"/>
      <c r="D302" s="5" t="s">
        <v>22</v>
      </c>
      <c r="E302" s="5" t="s">
        <v>20</v>
      </c>
      <c r="F302" s="17" t="s">
        <v>309</v>
      </c>
      <c r="G302" s="18" t="s">
        <v>310</v>
      </c>
      <c r="H302" s="62" t="s">
        <v>311</v>
      </c>
      <c r="I302" s="17" t="s">
        <v>48</v>
      </c>
      <c r="J302" s="73">
        <v>201.51</v>
      </c>
      <c r="K302" s="5"/>
      <c r="M302" s="77" t="str">
        <f t="shared" si="47"/>
        <v>ALTAMIRAARQ1206Sistema para detención de caídas e instalación de maquinaría de limpieza de fachadas.Tipo Riel RIEL FU23087  rigido fabricado en aluminio 6061 de alta201.51</v>
      </c>
      <c r="N302" s="65" t="e">
        <f>+VLOOKUP(M302,[1]Cantidades!$N$9:$O$405,2,FALSE)</f>
        <v>#N/A</v>
      </c>
      <c r="O302" s="71" t="e">
        <f t="shared" si="39"/>
        <v>#N/A</v>
      </c>
    </row>
    <row r="303" spans="1:15" ht="69" x14ac:dyDescent="0.3">
      <c r="A303" s="4" t="s">
        <v>325</v>
      </c>
      <c r="B303" s="6" t="s">
        <v>325</v>
      </c>
      <c r="C303" s="5"/>
      <c r="D303" s="5" t="s">
        <v>22</v>
      </c>
      <c r="E303" s="5" t="s">
        <v>20</v>
      </c>
      <c r="F303" s="17" t="s">
        <v>312</v>
      </c>
      <c r="G303" s="18">
        <v>7549</v>
      </c>
      <c r="H303" s="62" t="s">
        <v>323</v>
      </c>
      <c r="I303" s="17" t="s">
        <v>302</v>
      </c>
      <c r="J303" s="73">
        <v>2</v>
      </c>
      <c r="K303" s="5"/>
      <c r="M303" s="77" t="str">
        <f t="shared" si="47"/>
        <v>ALTAMIRA7549Escalera Tipo Gato metálica para acceso a cubierta y espacios de mantenimiento, Incluye   (Jaula de Seguridad, Sistemas de Acople, Peldaños Antidesliz2</v>
      </c>
      <c r="N303" s="65">
        <f>+VLOOKUP(M303,[1]Cantidades!$N$9:$O$405,2,FALSE)</f>
        <v>2</v>
      </c>
      <c r="O303" s="71">
        <f t="shared" si="39"/>
        <v>0</v>
      </c>
    </row>
  </sheetData>
  <autoFilter ref="A8:Q303" xr:uid="{00000000-0001-0000-0000-000000000000}"/>
  <mergeCells count="7">
    <mergeCell ref="A5:K5"/>
    <mergeCell ref="A6:C6"/>
    <mergeCell ref="D6:F6"/>
    <mergeCell ref="H6:I6"/>
    <mergeCell ref="K1:K3"/>
    <mergeCell ref="A1:J1"/>
    <mergeCell ref="B2:J3"/>
  </mergeCells>
  <phoneticPr fontId="9" type="noConversion"/>
  <conditionalFormatting sqref="A6">
    <cfRule type="cellIs" dxfId="0" priority="2" operator="equal">
      <formula>"CREAR ESPECIFICACIÓN"</formula>
    </cfRule>
  </conditionalFormatting>
  <printOptions horizontalCentered="1"/>
  <pageMargins left="0.39370078740157483" right="0.19685039370078741" top="0.39370078740157483" bottom="0.39370078740157483" header="0.31496062992125984" footer="0.31496062992125984"/>
  <pageSetup scale="60" orientation="landscape" r:id="rId1"/>
  <headerFooter>
    <oddFooter>&amp;CPágina &amp;P de &amp;N&amp;R&amp;A / &amp;F</oddFooter>
  </headerFooter>
  <ignoredErrors>
    <ignoredError sqref="F22:F24 F26:F29 F33:F34 F35:F40 F30:F32 F4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3E062-42F1-4D53-956F-B20900F38A4B}">
  <dimension ref="A1:AC167"/>
  <sheetViews>
    <sheetView view="pageBreakPreview" zoomScale="130" zoomScaleNormal="20" zoomScaleSheetLayoutView="130" workbookViewId="0">
      <pane ySplit="1" topLeftCell="A2" activePane="bottomLeft" state="frozen"/>
      <selection pane="bottomLeft" activeCell="D91" sqref="D91"/>
    </sheetView>
  </sheetViews>
  <sheetFormatPr baseColWidth="10" defaultColWidth="11.5546875" defaultRowHeight="10.199999999999999" x14ac:dyDescent="0.3"/>
  <cols>
    <col min="1" max="1" width="7.6640625" style="31" customWidth="1"/>
    <col min="2" max="2" width="8.6640625" style="31" customWidth="1"/>
    <col min="3" max="3" width="8.6640625" style="54" customWidth="1"/>
    <col min="4" max="4" width="30.6640625" style="58" customWidth="1"/>
    <col min="5" max="5" width="7.6640625" style="31" customWidth="1"/>
    <col min="6" max="8" width="12.6640625" style="56" customWidth="1"/>
    <col min="9" max="9" width="7.6640625" style="56" customWidth="1"/>
    <col min="10" max="10" width="30.6640625" style="57" customWidth="1"/>
    <col min="11" max="11" width="40.6640625" style="56" customWidth="1"/>
    <col min="12" max="12" width="15.6640625" style="56" customWidth="1"/>
    <col min="13" max="13" width="50.6640625" style="57" customWidth="1"/>
    <col min="14" max="14" width="46.88671875" style="57" customWidth="1"/>
    <col min="15" max="15" width="73.6640625" style="57" customWidth="1"/>
    <col min="16" max="16" width="15.6640625" style="56" customWidth="1"/>
    <col min="17" max="20" width="15.6640625" style="55" customWidth="1"/>
    <col min="21" max="23" width="15.6640625" style="56" customWidth="1"/>
    <col min="24" max="24" width="50.6640625" style="55" customWidth="1"/>
    <col min="25" max="25" width="25.6640625" style="55" customWidth="1"/>
    <col min="26" max="26" width="12.6640625" style="56" customWidth="1"/>
    <col min="27" max="27" width="11.5546875" style="31" customWidth="1"/>
    <col min="28" max="16384" width="11.5546875" style="31"/>
  </cols>
  <sheetData>
    <row r="1" spans="1:27" s="30" customFormat="1" ht="30" customHeight="1" x14ac:dyDescent="0.3">
      <c r="A1" s="61" t="s">
        <v>326</v>
      </c>
      <c r="B1" s="61" t="s">
        <v>327</v>
      </c>
      <c r="C1" s="25" t="s">
        <v>328</v>
      </c>
      <c r="D1" s="26" t="s">
        <v>329</v>
      </c>
      <c r="E1" s="27" t="s">
        <v>330</v>
      </c>
      <c r="F1" s="103" t="s">
        <v>331</v>
      </c>
      <c r="G1" s="103"/>
      <c r="H1" s="103"/>
      <c r="I1" s="28" t="s">
        <v>332</v>
      </c>
      <c r="J1" s="28" t="s">
        <v>333</v>
      </c>
      <c r="K1" s="29" t="s">
        <v>334</v>
      </c>
      <c r="L1" s="29" t="s">
        <v>130</v>
      </c>
      <c r="M1" s="29" t="s">
        <v>335</v>
      </c>
      <c r="N1" s="29" t="s">
        <v>336</v>
      </c>
      <c r="O1" s="29" t="s">
        <v>337</v>
      </c>
      <c r="P1" s="29" t="s">
        <v>338</v>
      </c>
      <c r="Q1" s="29" t="s">
        <v>339</v>
      </c>
      <c r="R1" s="29" t="s">
        <v>340</v>
      </c>
      <c r="S1" s="29" t="s">
        <v>341</v>
      </c>
      <c r="T1" s="29" t="s">
        <v>342</v>
      </c>
      <c r="U1" s="29" t="s">
        <v>343</v>
      </c>
      <c r="V1" s="29" t="s">
        <v>344</v>
      </c>
      <c r="W1" s="29" t="s">
        <v>345</v>
      </c>
      <c r="X1" s="29" t="s">
        <v>346</v>
      </c>
      <c r="Y1" s="29" t="s">
        <v>347</v>
      </c>
      <c r="Z1" s="29" t="s">
        <v>348</v>
      </c>
    </row>
    <row r="2" spans="1:27" ht="19.95" customHeight="1" x14ac:dyDescent="0.3">
      <c r="B2" s="104">
        <v>1</v>
      </c>
      <c r="C2" s="104"/>
      <c r="D2" s="32" t="s">
        <v>349</v>
      </c>
      <c r="E2" s="33"/>
      <c r="F2" s="34" t="s">
        <v>350</v>
      </c>
      <c r="G2" s="34"/>
      <c r="H2" s="34"/>
      <c r="I2" s="34"/>
      <c r="J2" s="35"/>
      <c r="K2" s="36"/>
      <c r="L2" s="36"/>
      <c r="M2" s="37"/>
      <c r="N2" s="37"/>
      <c r="O2" s="37"/>
      <c r="P2" s="36"/>
      <c r="Q2" s="38"/>
      <c r="R2" s="38"/>
      <c r="S2" s="38"/>
      <c r="T2" s="38"/>
      <c r="U2" s="36"/>
      <c r="V2" s="36"/>
      <c r="W2" s="36"/>
      <c r="X2" s="38"/>
      <c r="Y2" s="38"/>
      <c r="Z2" s="36"/>
    </row>
    <row r="3" spans="1:27" ht="27" customHeight="1" x14ac:dyDescent="0.3">
      <c r="A3" s="11">
        <v>1</v>
      </c>
      <c r="B3" s="11" t="s">
        <v>351</v>
      </c>
      <c r="C3" s="12">
        <v>5371</v>
      </c>
      <c r="D3" s="10" t="s">
        <v>352</v>
      </c>
      <c r="E3" s="11" t="s">
        <v>21</v>
      </c>
      <c r="F3" s="39" t="s">
        <v>353</v>
      </c>
      <c r="G3" s="40"/>
      <c r="H3" s="40"/>
      <c r="I3" s="40" t="str">
        <f>B3</f>
        <v>1.1</v>
      </c>
      <c r="J3" s="41" t="str">
        <f>D3</f>
        <v>Muro en ladrillo tolete común, o similar equivalente.</v>
      </c>
      <c r="K3" s="40"/>
      <c r="L3" s="40"/>
      <c r="M3" s="41"/>
      <c r="N3" s="41"/>
      <c r="O3" s="41"/>
      <c r="P3" s="40"/>
      <c r="Q3" s="10"/>
      <c r="R3" s="10"/>
      <c r="S3" s="10"/>
      <c r="T3" s="10"/>
      <c r="U3" s="40"/>
      <c r="V3" s="40"/>
      <c r="W3" s="40"/>
      <c r="X3" s="10"/>
      <c r="Y3" s="10"/>
      <c r="Z3" s="40"/>
    </row>
    <row r="4" spans="1:27" ht="214.2" x14ac:dyDescent="0.3">
      <c r="A4" s="11">
        <v>2</v>
      </c>
      <c r="B4" s="11" t="s">
        <v>354</v>
      </c>
      <c r="C4" s="12" t="s">
        <v>24</v>
      </c>
      <c r="D4" s="10" t="s">
        <v>25</v>
      </c>
      <c r="E4" s="11" t="s">
        <v>21</v>
      </c>
      <c r="F4" s="39" t="s">
        <v>355</v>
      </c>
      <c r="G4" s="40"/>
      <c r="H4" s="40"/>
      <c r="I4" s="40" t="str">
        <f>B4</f>
        <v>1.2</v>
      </c>
      <c r="J4" s="41" t="str">
        <f>D4</f>
        <v>Mamposteria en bloque de concreto 12x19x39, revitado, y ranurado  cada 5 hiladas, incluye mortero de pega premezclado , tipo indural  o similar equivalente.</v>
      </c>
      <c r="K4" s="40"/>
      <c r="L4" s="40" t="s">
        <v>21</v>
      </c>
      <c r="M4" s="41" t="s">
        <v>356</v>
      </c>
      <c r="N4" s="41" t="s">
        <v>357</v>
      </c>
      <c r="O4" s="41" t="s">
        <v>358</v>
      </c>
      <c r="P4" s="40"/>
      <c r="Q4" s="10" t="s">
        <v>359</v>
      </c>
      <c r="R4" s="10" t="s">
        <v>360</v>
      </c>
      <c r="S4" s="10" t="s">
        <v>361</v>
      </c>
      <c r="T4" s="10" t="s">
        <v>362</v>
      </c>
      <c r="U4" s="40" t="s">
        <v>363</v>
      </c>
      <c r="V4" s="40" t="s">
        <v>364</v>
      </c>
      <c r="W4" s="40" t="s">
        <v>365</v>
      </c>
      <c r="X4" s="10" t="s">
        <v>366</v>
      </c>
      <c r="Y4" s="10" t="s">
        <v>367</v>
      </c>
      <c r="Z4" s="40" t="s">
        <v>368</v>
      </c>
    </row>
    <row r="5" spans="1:27" ht="173.4" x14ac:dyDescent="0.3">
      <c r="A5" s="11">
        <v>3</v>
      </c>
      <c r="B5" s="11" t="s">
        <v>369</v>
      </c>
      <c r="C5" s="12" t="s">
        <v>26</v>
      </c>
      <c r="D5" s="9" t="s">
        <v>27</v>
      </c>
      <c r="E5" s="11" t="s">
        <v>21</v>
      </c>
      <c r="F5" s="39"/>
      <c r="G5" s="40"/>
      <c r="H5" s="40"/>
      <c r="I5" s="40" t="str">
        <f>B5</f>
        <v>1.3</v>
      </c>
      <c r="J5" s="41" t="str">
        <f>D5</f>
        <v>Suministro, transporte e instalación muro en placa de tabla yeso ½” tipo drywall, gyplac, o similar equivalente, masillado y pintado color blanco. Incluye: perfilería galvanizada para soporte, chazos, cintas de unión o ensamble entre elementos, cortes, filetes y todo lo necesario para su Correcta instalación y acabado estético.</v>
      </c>
      <c r="K5" s="40"/>
      <c r="L5" s="40" t="s">
        <v>21</v>
      </c>
      <c r="M5" s="41" t="s">
        <v>370</v>
      </c>
      <c r="N5" s="41" t="s">
        <v>371</v>
      </c>
      <c r="O5" s="41" t="s">
        <v>372</v>
      </c>
      <c r="P5" s="40"/>
      <c r="Q5" s="10" t="s">
        <v>373</v>
      </c>
      <c r="R5" s="10" t="s">
        <v>374</v>
      </c>
      <c r="S5" s="10" t="s">
        <v>375</v>
      </c>
      <c r="T5" s="10" t="s">
        <v>376</v>
      </c>
      <c r="U5" s="40" t="s">
        <v>363</v>
      </c>
      <c r="V5" s="40" t="s">
        <v>364</v>
      </c>
      <c r="W5" s="40" t="s">
        <v>377</v>
      </c>
      <c r="X5" s="10" t="s">
        <v>378</v>
      </c>
      <c r="Y5" s="10" t="s">
        <v>379</v>
      </c>
      <c r="Z5" s="40" t="s">
        <v>368</v>
      </c>
    </row>
    <row r="6" spans="1:27" ht="19.95" customHeight="1" x14ac:dyDescent="0.3">
      <c r="A6" s="11">
        <v>4</v>
      </c>
      <c r="B6" s="104">
        <v>2</v>
      </c>
      <c r="C6" s="104"/>
      <c r="D6" s="32" t="s">
        <v>380</v>
      </c>
      <c r="E6" s="33"/>
      <c r="F6" s="34"/>
      <c r="G6" s="34"/>
      <c r="H6" s="34"/>
      <c r="I6" s="34"/>
      <c r="J6" s="35"/>
      <c r="K6" s="36"/>
      <c r="L6" s="36"/>
      <c r="M6" s="37"/>
      <c r="N6" s="37"/>
      <c r="O6" s="37"/>
      <c r="P6" s="36"/>
      <c r="Q6" s="38"/>
      <c r="R6" s="38"/>
      <c r="S6" s="38"/>
      <c r="T6" s="38"/>
      <c r="U6" s="36"/>
      <c r="V6" s="36"/>
      <c r="W6" s="36"/>
      <c r="X6" s="38"/>
      <c r="Y6" s="38"/>
      <c r="Z6" s="36"/>
    </row>
    <row r="7" spans="1:27" ht="173.4" x14ac:dyDescent="0.3">
      <c r="A7" s="11">
        <v>5</v>
      </c>
      <c r="B7" s="13" t="s">
        <v>381</v>
      </c>
      <c r="C7" s="12" t="s">
        <v>29</v>
      </c>
      <c r="D7" s="10" t="s">
        <v>28</v>
      </c>
      <c r="E7" s="11" t="s">
        <v>30</v>
      </c>
      <c r="F7" s="40"/>
      <c r="G7" s="40"/>
      <c r="H7" s="40"/>
      <c r="I7" s="40" t="str">
        <f>B7</f>
        <v>2.1</v>
      </c>
      <c r="J7" s="41" t="str">
        <f>D7</f>
        <v>Construcción de Dovela Fundida en Grouting 3000psi para mampostería estructural incluye anclaje de 1/2" , ventana de inspección,  incluye acero de refuerzo , según norma NSR-10</v>
      </c>
      <c r="K7" s="40"/>
      <c r="L7" s="40" t="s">
        <v>30</v>
      </c>
      <c r="M7" s="41" t="s">
        <v>382</v>
      </c>
      <c r="N7" s="41" t="s">
        <v>383</v>
      </c>
      <c r="O7" s="41" t="s">
        <v>384</v>
      </c>
      <c r="P7" s="40"/>
      <c r="Q7" s="10" t="s">
        <v>385</v>
      </c>
      <c r="R7" s="10" t="s">
        <v>386</v>
      </c>
      <c r="S7" s="10" t="s">
        <v>387</v>
      </c>
      <c r="T7" s="10" t="s">
        <v>388</v>
      </c>
      <c r="U7" s="40" t="s">
        <v>363</v>
      </c>
      <c r="V7" s="40" t="s">
        <v>364</v>
      </c>
      <c r="W7" s="40" t="s">
        <v>389</v>
      </c>
      <c r="X7" s="10" t="s">
        <v>390</v>
      </c>
      <c r="Y7" s="10" t="s">
        <v>379</v>
      </c>
      <c r="Z7" s="40" t="s">
        <v>368</v>
      </c>
    </row>
    <row r="8" spans="1:27" ht="19.95" customHeight="1" x14ac:dyDescent="0.3">
      <c r="A8" s="11"/>
      <c r="B8" s="104">
        <v>3</v>
      </c>
      <c r="C8" s="104"/>
      <c r="D8" s="42" t="s">
        <v>391</v>
      </c>
      <c r="E8" s="34"/>
      <c r="F8" s="34"/>
      <c r="G8" s="34"/>
      <c r="H8" s="34"/>
      <c r="I8" s="34"/>
      <c r="J8" s="35"/>
      <c r="K8" s="36"/>
      <c r="L8" s="36"/>
      <c r="M8" s="37"/>
      <c r="N8" s="37"/>
      <c r="O8" s="37"/>
      <c r="P8" s="36"/>
      <c r="Q8" s="38"/>
      <c r="R8" s="38"/>
      <c r="S8" s="38"/>
      <c r="T8" s="38"/>
      <c r="U8" s="36"/>
      <c r="V8" s="36"/>
      <c r="W8" s="36"/>
      <c r="X8" s="38"/>
      <c r="Y8" s="38"/>
      <c r="Z8" s="36"/>
    </row>
    <row r="9" spans="1:27" ht="20.399999999999999" x14ac:dyDescent="0.3">
      <c r="A9" s="11">
        <v>6</v>
      </c>
      <c r="B9" s="11" t="s">
        <v>392</v>
      </c>
      <c r="C9" s="12">
        <v>5642</v>
      </c>
      <c r="D9" s="9" t="s">
        <v>34</v>
      </c>
      <c r="E9" s="11" t="s">
        <v>21</v>
      </c>
      <c r="F9" s="40"/>
      <c r="G9" s="40"/>
      <c r="H9" s="40"/>
      <c r="I9" s="40" t="str">
        <f>B9</f>
        <v>3.1</v>
      </c>
      <c r="J9" s="41"/>
      <c r="K9" s="40"/>
      <c r="L9" s="40" t="s">
        <v>21</v>
      </c>
      <c r="M9" s="41"/>
      <c r="N9" s="41"/>
      <c r="O9" s="41"/>
      <c r="P9" s="40"/>
      <c r="Q9" s="10"/>
      <c r="R9" s="10"/>
      <c r="S9" s="10"/>
      <c r="T9" s="10"/>
      <c r="U9" s="40"/>
      <c r="V9" s="40"/>
      <c r="W9" s="40"/>
      <c r="X9" s="10"/>
      <c r="Y9" s="10"/>
      <c r="Z9" s="40"/>
    </row>
    <row r="10" spans="1:27" ht="255" x14ac:dyDescent="0.3">
      <c r="A10" s="11">
        <v>7</v>
      </c>
      <c r="B10" s="11" t="s">
        <v>393</v>
      </c>
      <c r="C10" s="12" t="s">
        <v>32</v>
      </c>
      <c r="D10" s="10" t="s">
        <v>33</v>
      </c>
      <c r="E10" s="11" t="s">
        <v>21</v>
      </c>
      <c r="F10" s="39" t="s">
        <v>394</v>
      </c>
      <c r="G10" s="39" t="s">
        <v>395</v>
      </c>
      <c r="H10" s="40"/>
      <c r="I10" s="40" t="str">
        <f t="shared" ref="I10:I15" si="0">B10</f>
        <v>3.2</v>
      </c>
      <c r="J10" s="41"/>
      <c r="K10" s="40"/>
      <c r="L10" s="40"/>
      <c r="M10" s="41" t="s">
        <v>396</v>
      </c>
      <c r="N10" s="41" t="s">
        <v>397</v>
      </c>
      <c r="O10" s="41" t="s">
        <v>398</v>
      </c>
      <c r="P10" s="40"/>
      <c r="Q10" s="10" t="s">
        <v>399</v>
      </c>
      <c r="R10" s="10" t="s">
        <v>400</v>
      </c>
      <c r="S10" s="10" t="s">
        <v>401</v>
      </c>
      <c r="T10" s="10" t="s">
        <v>402</v>
      </c>
      <c r="U10" s="40" t="s">
        <v>363</v>
      </c>
      <c r="V10" s="40" t="s">
        <v>364</v>
      </c>
      <c r="W10" s="40" t="s">
        <v>403</v>
      </c>
      <c r="X10" s="10" t="s">
        <v>404</v>
      </c>
      <c r="Y10" s="10" t="s">
        <v>405</v>
      </c>
      <c r="Z10" s="40" t="s">
        <v>406</v>
      </c>
      <c r="AA10" s="31" t="s">
        <v>407</v>
      </c>
    </row>
    <row r="11" spans="1:27" ht="255" x14ac:dyDescent="0.3">
      <c r="A11" s="11">
        <v>8</v>
      </c>
      <c r="B11" s="11" t="s">
        <v>408</v>
      </c>
      <c r="C11" s="12" t="s">
        <v>38</v>
      </c>
      <c r="D11" s="9" t="s">
        <v>37</v>
      </c>
      <c r="E11" s="11" t="s">
        <v>21</v>
      </c>
      <c r="F11" s="39"/>
      <c r="G11" s="39"/>
      <c r="H11" s="40"/>
      <c r="I11" s="40" t="str">
        <f t="shared" si="0"/>
        <v>3.3</v>
      </c>
      <c r="J11" s="41"/>
      <c r="K11" s="40"/>
      <c r="L11" s="40"/>
      <c r="M11" s="41" t="s">
        <v>396</v>
      </c>
      <c r="N11" s="41" t="s">
        <v>397</v>
      </c>
      <c r="O11" s="41" t="s">
        <v>398</v>
      </c>
      <c r="P11" s="40"/>
      <c r="Q11" s="10" t="s">
        <v>399</v>
      </c>
      <c r="R11" s="10" t="s">
        <v>400</v>
      </c>
      <c r="S11" s="10" t="s">
        <v>401</v>
      </c>
      <c r="T11" s="10" t="s">
        <v>402</v>
      </c>
      <c r="U11" s="40" t="s">
        <v>363</v>
      </c>
      <c r="V11" s="40" t="s">
        <v>364</v>
      </c>
      <c r="W11" s="40" t="s">
        <v>403</v>
      </c>
      <c r="X11" s="10" t="s">
        <v>404</v>
      </c>
      <c r="Y11" s="10" t="s">
        <v>405</v>
      </c>
      <c r="Z11" s="40" t="s">
        <v>406</v>
      </c>
      <c r="AA11" s="31" t="s">
        <v>409</v>
      </c>
    </row>
    <row r="12" spans="1:27" ht="122.4" x14ac:dyDescent="0.3">
      <c r="A12" s="11">
        <v>9</v>
      </c>
      <c r="B12" s="11" t="s">
        <v>410</v>
      </c>
      <c r="C12" s="12">
        <v>8184</v>
      </c>
      <c r="D12" s="10" t="s">
        <v>39</v>
      </c>
      <c r="E12" s="11" t="s">
        <v>21</v>
      </c>
      <c r="F12" s="60" t="s">
        <v>411</v>
      </c>
      <c r="G12" s="40"/>
      <c r="H12" s="40"/>
      <c r="I12" s="40" t="str">
        <f t="shared" si="0"/>
        <v>3.4</v>
      </c>
      <c r="J12" s="41" t="s">
        <v>412</v>
      </c>
      <c r="K12" s="40"/>
      <c r="L12" s="40"/>
      <c r="M12" s="41" t="s">
        <v>413</v>
      </c>
      <c r="N12" s="41" t="s">
        <v>414</v>
      </c>
      <c r="O12" s="41" t="s">
        <v>415</v>
      </c>
      <c r="P12" s="40"/>
      <c r="Q12" s="10"/>
      <c r="R12" s="10"/>
      <c r="S12" s="10" t="s">
        <v>416</v>
      </c>
      <c r="T12" s="10" t="s">
        <v>417</v>
      </c>
      <c r="U12" s="40" t="s">
        <v>363</v>
      </c>
      <c r="V12" s="40" t="s">
        <v>364</v>
      </c>
      <c r="W12" s="40" t="s">
        <v>403</v>
      </c>
      <c r="X12" s="10" t="s">
        <v>418</v>
      </c>
      <c r="Y12" s="10" t="s">
        <v>419</v>
      </c>
      <c r="Z12" s="40" t="s">
        <v>420</v>
      </c>
      <c r="AA12" s="31" t="s">
        <v>421</v>
      </c>
    </row>
    <row r="13" spans="1:27" ht="112.2" x14ac:dyDescent="0.3">
      <c r="A13" s="11">
        <v>10</v>
      </c>
      <c r="B13" s="11" t="s">
        <v>41</v>
      </c>
      <c r="C13" s="12">
        <v>5370</v>
      </c>
      <c r="D13" s="10" t="s">
        <v>40</v>
      </c>
      <c r="E13" s="11"/>
      <c r="F13" s="60" t="s">
        <v>422</v>
      </c>
      <c r="G13" s="40"/>
      <c r="H13" s="40"/>
      <c r="I13" s="40" t="str">
        <f t="shared" si="0"/>
        <v>3.5</v>
      </c>
      <c r="J13" s="41"/>
      <c r="K13" s="40" t="s">
        <v>423</v>
      </c>
      <c r="L13" s="40"/>
      <c r="M13" s="41" t="s">
        <v>424</v>
      </c>
      <c r="N13" s="41" t="s">
        <v>425</v>
      </c>
      <c r="O13" s="41" t="s">
        <v>426</v>
      </c>
      <c r="P13" s="40"/>
      <c r="Q13" s="10"/>
      <c r="R13" s="10"/>
      <c r="S13" s="10" t="s">
        <v>427</v>
      </c>
      <c r="T13" s="10" t="s">
        <v>428</v>
      </c>
      <c r="U13" s="40" t="s">
        <v>363</v>
      </c>
      <c r="V13" s="40" t="s">
        <v>364</v>
      </c>
      <c r="W13" s="40"/>
      <c r="X13" s="10" t="s">
        <v>429</v>
      </c>
      <c r="Y13" s="10" t="s">
        <v>430</v>
      </c>
      <c r="Z13" s="40" t="s">
        <v>420</v>
      </c>
      <c r="AA13" s="31" t="s">
        <v>431</v>
      </c>
    </row>
    <row r="14" spans="1:27" ht="163.19999999999999" x14ac:dyDescent="0.3">
      <c r="A14" s="11">
        <v>11</v>
      </c>
      <c r="B14" s="11" t="s">
        <v>42</v>
      </c>
      <c r="C14" s="12" t="s">
        <v>43</v>
      </c>
      <c r="D14" s="10" t="s">
        <v>44</v>
      </c>
      <c r="E14" s="11" t="s">
        <v>21</v>
      </c>
      <c r="F14" s="60" t="s">
        <v>432</v>
      </c>
      <c r="G14" s="40"/>
      <c r="H14" s="40"/>
      <c r="I14" s="40" t="str">
        <f t="shared" si="0"/>
        <v>3.6</v>
      </c>
      <c r="J14" s="41"/>
      <c r="K14" s="40"/>
      <c r="L14" s="40"/>
      <c r="M14" s="43" t="s">
        <v>433</v>
      </c>
      <c r="N14" s="41" t="s">
        <v>434</v>
      </c>
      <c r="O14" s="41" t="s">
        <v>435</v>
      </c>
      <c r="P14" s="40"/>
      <c r="Q14" s="10" t="s">
        <v>436</v>
      </c>
      <c r="R14" s="10" t="s">
        <v>437</v>
      </c>
      <c r="S14" s="10" t="s">
        <v>438</v>
      </c>
      <c r="T14" s="10" t="s">
        <v>439</v>
      </c>
      <c r="U14" s="40" t="s">
        <v>440</v>
      </c>
      <c r="V14" s="40" t="s">
        <v>441</v>
      </c>
      <c r="W14" s="40" t="s">
        <v>403</v>
      </c>
      <c r="X14" s="10" t="s">
        <v>442</v>
      </c>
      <c r="Y14" s="10" t="s">
        <v>443</v>
      </c>
      <c r="Z14" s="40" t="s">
        <v>444</v>
      </c>
      <c r="AA14" s="31" t="s">
        <v>445</v>
      </c>
    </row>
    <row r="15" spans="1:27" ht="163.19999999999999" x14ac:dyDescent="0.3">
      <c r="A15" s="11">
        <v>12</v>
      </c>
      <c r="B15" s="11" t="s">
        <v>45</v>
      </c>
      <c r="C15" s="12" t="s">
        <v>46</v>
      </c>
      <c r="D15" s="10" t="s">
        <v>47</v>
      </c>
      <c r="E15" s="11" t="s">
        <v>48</v>
      </c>
      <c r="F15" s="39" t="s">
        <v>446</v>
      </c>
      <c r="G15" s="40"/>
      <c r="H15" s="40"/>
      <c r="I15" s="40" t="str">
        <f t="shared" si="0"/>
        <v>3.7</v>
      </c>
      <c r="J15" s="41"/>
      <c r="K15" s="40"/>
      <c r="L15" s="40"/>
      <c r="M15" s="43" t="s">
        <v>447</v>
      </c>
      <c r="N15" s="43" t="s">
        <v>448</v>
      </c>
      <c r="O15" s="43" t="s">
        <v>449</v>
      </c>
      <c r="P15" s="40"/>
      <c r="Q15" s="9" t="s">
        <v>450</v>
      </c>
      <c r="R15" s="9" t="s">
        <v>451</v>
      </c>
      <c r="S15" s="44" t="s">
        <v>452</v>
      </c>
      <c r="T15" s="10" t="s">
        <v>453</v>
      </c>
      <c r="U15" s="40" t="s">
        <v>440</v>
      </c>
      <c r="V15" s="40" t="s">
        <v>441</v>
      </c>
      <c r="W15" s="40" t="s">
        <v>403</v>
      </c>
      <c r="X15" s="10" t="s">
        <v>454</v>
      </c>
      <c r="Y15" s="10" t="s">
        <v>455</v>
      </c>
      <c r="Z15" s="40" t="s">
        <v>406</v>
      </c>
      <c r="AA15" s="31" t="s">
        <v>456</v>
      </c>
    </row>
    <row r="16" spans="1:27" ht="19.95" customHeight="1" x14ac:dyDescent="0.3">
      <c r="A16" s="11"/>
      <c r="B16" s="104">
        <v>4</v>
      </c>
      <c r="C16" s="104"/>
      <c r="D16" s="32" t="s">
        <v>457</v>
      </c>
      <c r="E16" s="33"/>
      <c r="F16" s="34"/>
      <c r="G16" s="34"/>
      <c r="H16" s="34"/>
      <c r="I16" s="34"/>
      <c r="J16" s="35"/>
      <c r="K16" s="36"/>
      <c r="L16" s="36"/>
      <c r="M16" s="37"/>
      <c r="N16" s="37"/>
      <c r="O16" s="37"/>
      <c r="P16" s="36"/>
      <c r="Q16" s="38"/>
      <c r="R16" s="38"/>
      <c r="S16" s="38"/>
      <c r="T16" s="38"/>
      <c r="U16" s="36"/>
      <c r="V16" s="36"/>
      <c r="W16" s="36"/>
      <c r="X16" s="38"/>
      <c r="Y16" s="38"/>
      <c r="Z16" s="36"/>
    </row>
    <row r="17" spans="1:27" ht="163.19999999999999" x14ac:dyDescent="0.3">
      <c r="A17" s="11">
        <v>13</v>
      </c>
      <c r="B17" s="11">
        <v>4.0999999999999996</v>
      </c>
      <c r="C17" s="12" t="s">
        <v>50</v>
      </c>
      <c r="D17" s="10" t="s">
        <v>51</v>
      </c>
      <c r="E17" s="11" t="s">
        <v>21</v>
      </c>
      <c r="F17" s="60" t="s">
        <v>458</v>
      </c>
      <c r="G17" s="40"/>
      <c r="H17" s="40"/>
      <c r="I17" s="40">
        <f>B17</f>
        <v>4.0999999999999996</v>
      </c>
      <c r="J17" s="41"/>
      <c r="K17" s="40" t="s">
        <v>459</v>
      </c>
      <c r="L17" s="40"/>
      <c r="M17" s="41" t="s">
        <v>460</v>
      </c>
      <c r="N17" s="41" t="s">
        <v>461</v>
      </c>
      <c r="O17" s="41" t="s">
        <v>462</v>
      </c>
      <c r="P17" s="40"/>
      <c r="Q17" s="10" t="s">
        <v>463</v>
      </c>
      <c r="R17" s="10" t="s">
        <v>464</v>
      </c>
      <c r="S17" s="10" t="s">
        <v>465</v>
      </c>
      <c r="T17" s="10" t="s">
        <v>466</v>
      </c>
      <c r="U17" s="40" t="s">
        <v>467</v>
      </c>
      <c r="V17" s="40" t="s">
        <v>441</v>
      </c>
      <c r="W17" s="40" t="s">
        <v>468</v>
      </c>
      <c r="X17" s="10" t="s">
        <v>469</v>
      </c>
      <c r="Y17" s="10" t="s">
        <v>470</v>
      </c>
      <c r="Z17" s="40"/>
    </row>
    <row r="18" spans="1:27" ht="19.95" customHeight="1" x14ac:dyDescent="0.3">
      <c r="A18" s="11"/>
      <c r="B18" s="104">
        <v>5</v>
      </c>
      <c r="C18" s="104"/>
      <c r="D18" s="32" t="s">
        <v>471</v>
      </c>
      <c r="E18" s="33"/>
      <c r="F18" s="34"/>
      <c r="G18" s="34"/>
      <c r="H18" s="34"/>
      <c r="I18" s="34"/>
      <c r="J18" s="35"/>
      <c r="K18" s="36"/>
      <c r="L18" s="36"/>
      <c r="M18" s="37"/>
      <c r="N18" s="37"/>
      <c r="O18" s="37"/>
      <c r="P18" s="36"/>
      <c r="Q18" s="38"/>
      <c r="R18" s="38"/>
      <c r="S18" s="38"/>
      <c r="T18" s="38"/>
      <c r="U18" s="36"/>
      <c r="V18" s="36"/>
      <c r="W18" s="36"/>
      <c r="X18" s="38"/>
      <c r="Y18" s="38"/>
      <c r="Z18" s="36"/>
    </row>
    <row r="19" spans="1:27" ht="409.6" x14ac:dyDescent="0.3">
      <c r="A19" s="11">
        <v>14</v>
      </c>
      <c r="B19" s="11" t="s">
        <v>53</v>
      </c>
      <c r="C19" s="12" t="s">
        <v>54</v>
      </c>
      <c r="D19" s="10" t="s">
        <v>55</v>
      </c>
      <c r="E19" s="11" t="s">
        <v>21</v>
      </c>
      <c r="F19" s="39" t="s">
        <v>472</v>
      </c>
      <c r="G19" s="40"/>
      <c r="H19" s="40"/>
      <c r="I19" s="40" t="str">
        <f>B19</f>
        <v>5.1</v>
      </c>
      <c r="J19" s="41"/>
      <c r="K19" s="45" t="s">
        <v>473</v>
      </c>
      <c r="L19" s="40"/>
      <c r="M19" s="41" t="s">
        <v>474</v>
      </c>
      <c r="N19" s="41" t="s">
        <v>475</v>
      </c>
      <c r="O19" s="41" t="s">
        <v>476</v>
      </c>
      <c r="P19" s="40"/>
      <c r="Q19" s="10" t="s">
        <v>477</v>
      </c>
      <c r="R19" s="10" t="s">
        <v>478</v>
      </c>
      <c r="S19" s="10" t="s">
        <v>479</v>
      </c>
      <c r="T19" s="10" t="s">
        <v>480</v>
      </c>
      <c r="U19" s="40" t="s">
        <v>440</v>
      </c>
      <c r="V19" s="40" t="s">
        <v>481</v>
      </c>
      <c r="W19" s="40" t="s">
        <v>482</v>
      </c>
      <c r="X19" s="10" t="s">
        <v>483</v>
      </c>
      <c r="Y19" s="10" t="s">
        <v>484</v>
      </c>
      <c r="Z19" s="40"/>
    </row>
    <row r="20" spans="1:27" ht="409.6" x14ac:dyDescent="0.3">
      <c r="A20" s="11">
        <v>15</v>
      </c>
      <c r="B20" s="11" t="s">
        <v>56</v>
      </c>
      <c r="C20" s="12" t="s">
        <v>57</v>
      </c>
      <c r="D20" s="10" t="s">
        <v>58</v>
      </c>
      <c r="E20" s="11" t="s">
        <v>21</v>
      </c>
      <c r="F20" s="60" t="s">
        <v>485</v>
      </c>
      <c r="G20" s="39" t="s">
        <v>486</v>
      </c>
      <c r="H20" s="60" t="s">
        <v>487</v>
      </c>
      <c r="I20" s="40" t="str">
        <f t="shared" ref="I20:I32" si="1">B20</f>
        <v>5.2</v>
      </c>
      <c r="J20" s="41"/>
      <c r="K20" s="40" t="s">
        <v>488</v>
      </c>
      <c r="L20" s="40" t="s">
        <v>21</v>
      </c>
      <c r="M20" s="41" t="s">
        <v>489</v>
      </c>
      <c r="N20" s="41" t="s">
        <v>490</v>
      </c>
      <c r="O20" s="41" t="s">
        <v>491</v>
      </c>
      <c r="P20" s="40"/>
      <c r="Q20" s="10" t="s">
        <v>492</v>
      </c>
      <c r="R20" s="10"/>
      <c r="S20" s="10" t="s">
        <v>493</v>
      </c>
      <c r="T20" s="10" t="s">
        <v>494</v>
      </c>
      <c r="U20" s="40" t="s">
        <v>440</v>
      </c>
      <c r="V20" s="40" t="s">
        <v>481</v>
      </c>
      <c r="W20" s="40" t="s">
        <v>495</v>
      </c>
      <c r="X20" s="10" t="s">
        <v>496</v>
      </c>
      <c r="Y20" s="10" t="s">
        <v>497</v>
      </c>
      <c r="Z20" s="40"/>
    </row>
    <row r="21" spans="1:27" ht="132.6" x14ac:dyDescent="0.3">
      <c r="A21" s="11">
        <v>16</v>
      </c>
      <c r="B21" s="13" t="s">
        <v>59</v>
      </c>
      <c r="C21" s="12" t="s">
        <v>60</v>
      </c>
      <c r="D21" s="10" t="s">
        <v>61</v>
      </c>
      <c r="E21" s="11" t="s">
        <v>21</v>
      </c>
      <c r="F21" s="60" t="s">
        <v>498</v>
      </c>
      <c r="G21" s="40"/>
      <c r="H21" s="40"/>
      <c r="I21" s="40" t="str">
        <f t="shared" si="1"/>
        <v>5.3</v>
      </c>
      <c r="J21" s="41"/>
      <c r="K21" s="45" t="s">
        <v>499</v>
      </c>
      <c r="L21" s="40" t="s">
        <v>21</v>
      </c>
      <c r="M21" s="41" t="s">
        <v>500</v>
      </c>
      <c r="N21" s="41" t="s">
        <v>501</v>
      </c>
      <c r="O21" s="41" t="s">
        <v>502</v>
      </c>
      <c r="P21" s="40"/>
      <c r="Q21" s="10" t="s">
        <v>503</v>
      </c>
      <c r="R21" s="10" t="s">
        <v>504</v>
      </c>
      <c r="S21" s="10" t="s">
        <v>505</v>
      </c>
      <c r="T21" s="10" t="s">
        <v>506</v>
      </c>
      <c r="U21" s="40" t="s">
        <v>363</v>
      </c>
      <c r="V21" s="40" t="s">
        <v>363</v>
      </c>
      <c r="W21" s="40" t="s">
        <v>503</v>
      </c>
      <c r="X21" s="10" t="s">
        <v>507</v>
      </c>
      <c r="Y21" s="10" t="s">
        <v>508</v>
      </c>
      <c r="Z21" s="40" t="s">
        <v>420</v>
      </c>
    </row>
    <row r="22" spans="1:27" ht="122.4" x14ac:dyDescent="0.3">
      <c r="A22" s="11">
        <v>17</v>
      </c>
      <c r="B22" s="11" t="s">
        <v>62</v>
      </c>
      <c r="C22" s="12" t="s">
        <v>63</v>
      </c>
      <c r="D22" s="10" t="s">
        <v>64</v>
      </c>
      <c r="E22" s="11" t="s">
        <v>48</v>
      </c>
      <c r="F22" s="40"/>
      <c r="G22" s="40"/>
      <c r="H22" s="40"/>
      <c r="I22" s="40" t="str">
        <f t="shared" si="1"/>
        <v>5.4</v>
      </c>
      <c r="J22" s="41"/>
      <c r="K22" s="40" t="s">
        <v>509</v>
      </c>
      <c r="L22" s="40" t="s">
        <v>48</v>
      </c>
      <c r="M22" s="41" t="s">
        <v>510</v>
      </c>
      <c r="N22" s="41" t="s">
        <v>511</v>
      </c>
      <c r="O22" s="41" t="s">
        <v>512</v>
      </c>
      <c r="P22" s="40"/>
      <c r="Q22" s="10" t="s">
        <v>513</v>
      </c>
      <c r="R22" s="10" t="s">
        <v>514</v>
      </c>
      <c r="S22" s="10" t="s">
        <v>515</v>
      </c>
      <c r="T22" s="10" t="s">
        <v>516</v>
      </c>
      <c r="U22" s="40" t="s">
        <v>467</v>
      </c>
      <c r="V22" s="40" t="s">
        <v>441</v>
      </c>
      <c r="W22" s="40" t="s">
        <v>468</v>
      </c>
      <c r="X22" s="10" t="s">
        <v>517</v>
      </c>
      <c r="Y22" s="10" t="s">
        <v>379</v>
      </c>
      <c r="Z22" s="40"/>
    </row>
    <row r="23" spans="1:27" ht="122.4" x14ac:dyDescent="0.3">
      <c r="A23" s="11">
        <v>18</v>
      </c>
      <c r="B23" s="11" t="s">
        <v>65</v>
      </c>
      <c r="C23" s="12" t="s">
        <v>66</v>
      </c>
      <c r="D23" s="10" t="s">
        <v>67</v>
      </c>
      <c r="E23" s="11" t="s">
        <v>48</v>
      </c>
      <c r="F23" s="40"/>
      <c r="G23" s="40"/>
      <c r="H23" s="40"/>
      <c r="I23" s="40" t="str">
        <f t="shared" si="1"/>
        <v>5.5</v>
      </c>
      <c r="J23" s="41"/>
      <c r="K23" s="40" t="s">
        <v>509</v>
      </c>
      <c r="L23" s="40" t="s">
        <v>48</v>
      </c>
      <c r="M23" s="41" t="s">
        <v>518</v>
      </c>
      <c r="N23" s="41" t="s">
        <v>511</v>
      </c>
      <c r="O23" s="41" t="s">
        <v>512</v>
      </c>
      <c r="P23" s="40"/>
      <c r="Q23" s="10" t="s">
        <v>513</v>
      </c>
      <c r="R23" s="10" t="s">
        <v>514</v>
      </c>
      <c r="S23" s="10" t="s">
        <v>515</v>
      </c>
      <c r="T23" s="10" t="s">
        <v>516</v>
      </c>
      <c r="U23" s="40" t="s">
        <v>467</v>
      </c>
      <c r="V23" s="40" t="s">
        <v>441</v>
      </c>
      <c r="W23" s="40" t="s">
        <v>468</v>
      </c>
      <c r="X23" s="10" t="s">
        <v>517</v>
      </c>
      <c r="Y23" s="10" t="s">
        <v>379</v>
      </c>
      <c r="Z23" s="40"/>
    </row>
    <row r="24" spans="1:27" ht="193.8" x14ac:dyDescent="0.3">
      <c r="A24" s="11">
        <v>19</v>
      </c>
      <c r="B24" s="11" t="s">
        <v>68</v>
      </c>
      <c r="C24" s="12">
        <v>5062</v>
      </c>
      <c r="D24" s="10" t="s">
        <v>69</v>
      </c>
      <c r="E24" s="11" t="s">
        <v>48</v>
      </c>
      <c r="F24" s="60" t="s">
        <v>519</v>
      </c>
      <c r="G24" s="60" t="s">
        <v>520</v>
      </c>
      <c r="H24" s="40"/>
      <c r="I24" s="40" t="str">
        <f t="shared" si="1"/>
        <v>5.6</v>
      </c>
      <c r="J24" s="41"/>
      <c r="K24" s="45" t="s">
        <v>521</v>
      </c>
      <c r="L24" s="45" t="s">
        <v>48</v>
      </c>
      <c r="M24" s="43" t="s">
        <v>522</v>
      </c>
      <c r="N24" s="43" t="s">
        <v>523</v>
      </c>
      <c r="O24" s="43" t="s">
        <v>524</v>
      </c>
      <c r="P24" s="45"/>
      <c r="Q24" s="9"/>
      <c r="R24" s="9"/>
      <c r="S24" s="9" t="s">
        <v>525</v>
      </c>
      <c r="T24" s="9" t="s">
        <v>526</v>
      </c>
      <c r="U24" s="45" t="s">
        <v>467</v>
      </c>
      <c r="V24" s="45" t="s">
        <v>441</v>
      </c>
      <c r="W24" s="45" t="s">
        <v>527</v>
      </c>
      <c r="X24" s="9" t="s">
        <v>528</v>
      </c>
      <c r="Y24" s="9" t="s">
        <v>529</v>
      </c>
      <c r="Z24" s="40" t="s">
        <v>530</v>
      </c>
      <c r="AA24" s="31">
        <v>9013</v>
      </c>
    </row>
    <row r="25" spans="1:27" ht="153" x14ac:dyDescent="0.3">
      <c r="A25" s="11">
        <v>20</v>
      </c>
      <c r="B25" s="11" t="s">
        <v>70</v>
      </c>
      <c r="C25" s="14" t="s">
        <v>71</v>
      </c>
      <c r="D25" s="10" t="s">
        <v>72</v>
      </c>
      <c r="E25" s="11" t="s">
        <v>48</v>
      </c>
      <c r="F25" s="40"/>
      <c r="G25" s="40"/>
      <c r="H25" s="40"/>
      <c r="I25" s="40" t="str">
        <f t="shared" si="1"/>
        <v>5.7</v>
      </c>
      <c r="J25" s="41"/>
      <c r="K25" s="45" t="s">
        <v>531</v>
      </c>
      <c r="L25" s="40" t="s">
        <v>48</v>
      </c>
      <c r="M25" s="41" t="s">
        <v>532</v>
      </c>
      <c r="N25" s="41" t="s">
        <v>533</v>
      </c>
      <c r="O25" s="41" t="s">
        <v>534</v>
      </c>
      <c r="P25" s="40"/>
      <c r="Q25" s="10" t="s">
        <v>535</v>
      </c>
      <c r="R25" s="10" t="s">
        <v>536</v>
      </c>
      <c r="S25" s="10" t="s">
        <v>537</v>
      </c>
      <c r="T25" s="10" t="s">
        <v>538</v>
      </c>
      <c r="U25" s="40" t="s">
        <v>363</v>
      </c>
      <c r="V25" s="40" t="s">
        <v>441</v>
      </c>
      <c r="W25" s="40" t="s">
        <v>539</v>
      </c>
      <c r="X25" s="10" t="s">
        <v>540</v>
      </c>
      <c r="Y25" s="10" t="s">
        <v>541</v>
      </c>
      <c r="Z25" s="40"/>
    </row>
    <row r="26" spans="1:27" ht="51" x14ac:dyDescent="0.3">
      <c r="A26" s="11">
        <v>21</v>
      </c>
      <c r="B26" s="11" t="s">
        <v>73</v>
      </c>
      <c r="C26" s="12" t="s">
        <v>74</v>
      </c>
      <c r="D26" s="10" t="s">
        <v>75</v>
      </c>
      <c r="E26" s="11" t="s">
        <v>48</v>
      </c>
      <c r="F26" s="39" t="s">
        <v>542</v>
      </c>
      <c r="G26" s="60" t="s">
        <v>543</v>
      </c>
      <c r="H26" s="60" t="s">
        <v>544</v>
      </c>
      <c r="I26" s="40" t="str">
        <f t="shared" si="1"/>
        <v>5.8</v>
      </c>
      <c r="J26" s="41"/>
      <c r="K26" s="40"/>
      <c r="L26" s="40"/>
      <c r="M26" s="41"/>
      <c r="N26" s="41"/>
      <c r="O26" s="41"/>
      <c r="P26" s="40"/>
      <c r="Q26" s="10"/>
      <c r="R26" s="10"/>
      <c r="S26" s="10"/>
      <c r="T26" s="10"/>
      <c r="U26" s="40"/>
      <c r="V26" s="40"/>
      <c r="W26" s="40"/>
      <c r="X26" s="10"/>
      <c r="Y26" s="10"/>
      <c r="Z26" s="40"/>
    </row>
    <row r="27" spans="1:27" ht="51" x14ac:dyDescent="0.3">
      <c r="A27" s="11">
        <v>22</v>
      </c>
      <c r="B27" s="11" t="s">
        <v>76</v>
      </c>
      <c r="C27" s="12" t="s">
        <v>77</v>
      </c>
      <c r="D27" s="10" t="s">
        <v>78</v>
      </c>
      <c r="E27" s="11" t="s">
        <v>48</v>
      </c>
      <c r="F27" s="39" t="s">
        <v>542</v>
      </c>
      <c r="G27" s="60" t="s">
        <v>543</v>
      </c>
      <c r="H27" s="60" t="s">
        <v>544</v>
      </c>
      <c r="I27" s="40" t="str">
        <f t="shared" si="1"/>
        <v>5.9</v>
      </c>
      <c r="J27" s="41"/>
      <c r="K27" s="40"/>
      <c r="L27" s="40"/>
      <c r="M27" s="41"/>
      <c r="N27" s="41"/>
      <c r="O27" s="41"/>
      <c r="P27" s="40"/>
      <c r="Q27" s="10"/>
      <c r="R27" s="10"/>
      <c r="S27" s="10"/>
      <c r="T27" s="10"/>
      <c r="U27" s="40"/>
      <c r="V27" s="40"/>
      <c r="W27" s="40"/>
      <c r="X27" s="10"/>
      <c r="Y27" s="10"/>
      <c r="Z27" s="40"/>
    </row>
    <row r="28" spans="1:27" ht="204" x14ac:dyDescent="0.3">
      <c r="A28" s="11">
        <v>23</v>
      </c>
      <c r="B28" s="13" t="s">
        <v>79</v>
      </c>
      <c r="C28" s="12" t="s">
        <v>80</v>
      </c>
      <c r="D28" s="10" t="s">
        <v>81</v>
      </c>
      <c r="E28" s="11" t="s">
        <v>21</v>
      </c>
      <c r="F28" s="39" t="s">
        <v>498</v>
      </c>
      <c r="G28" s="40"/>
      <c r="H28" s="40"/>
      <c r="I28" s="40" t="str">
        <f t="shared" si="1"/>
        <v>5.10</v>
      </c>
      <c r="J28" s="41"/>
      <c r="K28" s="40" t="s">
        <v>545</v>
      </c>
      <c r="L28" s="40"/>
      <c r="M28" s="41" t="s">
        <v>546</v>
      </c>
      <c r="N28" s="41" t="s">
        <v>547</v>
      </c>
      <c r="O28" s="41" t="s">
        <v>548</v>
      </c>
      <c r="P28" s="40"/>
      <c r="Q28" s="10"/>
      <c r="R28" s="10"/>
      <c r="S28" s="10" t="s">
        <v>549</v>
      </c>
      <c r="T28" s="10" t="s">
        <v>550</v>
      </c>
      <c r="U28" s="40" t="s">
        <v>363</v>
      </c>
      <c r="V28" s="40" t="s">
        <v>441</v>
      </c>
      <c r="W28" s="40" t="s">
        <v>539</v>
      </c>
      <c r="X28" s="10" t="s">
        <v>551</v>
      </c>
      <c r="Y28" s="10" t="s">
        <v>552</v>
      </c>
      <c r="Z28" s="40"/>
    </row>
    <row r="29" spans="1:27" ht="173.4" x14ac:dyDescent="0.3">
      <c r="A29" s="11">
        <v>24</v>
      </c>
      <c r="B29" s="11" t="s">
        <v>82</v>
      </c>
      <c r="C29" s="12" t="s">
        <v>83</v>
      </c>
      <c r="D29" s="10" t="s">
        <v>84</v>
      </c>
      <c r="E29" s="11" t="s">
        <v>48</v>
      </c>
      <c r="F29" s="39" t="s">
        <v>553</v>
      </c>
      <c r="G29" s="40"/>
      <c r="H29" s="40"/>
      <c r="I29" s="40" t="str">
        <f t="shared" si="1"/>
        <v>5.11</v>
      </c>
      <c r="J29" s="41"/>
      <c r="K29" s="40" t="s">
        <v>554</v>
      </c>
      <c r="L29" s="40"/>
      <c r="M29" s="41" t="s">
        <v>555</v>
      </c>
      <c r="N29" s="41" t="s">
        <v>556</v>
      </c>
      <c r="O29" s="41" t="s">
        <v>557</v>
      </c>
      <c r="P29" s="40"/>
      <c r="Q29" s="10"/>
      <c r="R29" s="10"/>
      <c r="S29" s="10" t="s">
        <v>558</v>
      </c>
      <c r="T29" s="10" t="s">
        <v>559</v>
      </c>
      <c r="U29" s="40" t="s">
        <v>363</v>
      </c>
      <c r="V29" s="40" t="s">
        <v>441</v>
      </c>
      <c r="W29" s="40" t="s">
        <v>539</v>
      </c>
      <c r="X29" s="10" t="s">
        <v>560</v>
      </c>
      <c r="Y29" s="10" t="s">
        <v>561</v>
      </c>
      <c r="Z29" s="40"/>
    </row>
    <row r="30" spans="1:27" ht="61.2" x14ac:dyDescent="0.3">
      <c r="A30" s="11">
        <v>25</v>
      </c>
      <c r="B30" s="11" t="s">
        <v>85</v>
      </c>
      <c r="C30" s="12" t="s">
        <v>86</v>
      </c>
      <c r="D30" s="10" t="s">
        <v>87</v>
      </c>
      <c r="E30" s="11" t="s">
        <v>21</v>
      </c>
      <c r="F30" s="39" t="s">
        <v>562</v>
      </c>
      <c r="G30" s="40"/>
      <c r="H30" s="40"/>
      <c r="I30" s="40" t="str">
        <f>B30</f>
        <v>5.12</v>
      </c>
      <c r="J30" s="41"/>
      <c r="K30" s="40"/>
      <c r="L30" s="40"/>
      <c r="M30" s="41"/>
      <c r="N30" s="41"/>
      <c r="O30" s="41"/>
      <c r="P30" s="40"/>
      <c r="Q30" s="10"/>
      <c r="R30" s="10"/>
      <c r="S30" s="10"/>
      <c r="T30" s="10"/>
      <c r="U30" s="40"/>
      <c r="V30" s="40"/>
      <c r="W30" s="40"/>
      <c r="X30" s="10"/>
      <c r="Y30" s="10"/>
      <c r="Z30" s="40"/>
    </row>
    <row r="31" spans="1:27" ht="46.95" customHeight="1" x14ac:dyDescent="0.3">
      <c r="A31" s="11">
        <v>26</v>
      </c>
      <c r="B31" s="11" t="s">
        <v>88</v>
      </c>
      <c r="C31" s="12" t="s">
        <v>89</v>
      </c>
      <c r="D31" s="10" t="s">
        <v>90</v>
      </c>
      <c r="E31" s="11" t="s">
        <v>21</v>
      </c>
      <c r="F31" s="39" t="s">
        <v>562</v>
      </c>
      <c r="G31" s="40"/>
      <c r="H31" s="40"/>
      <c r="I31" s="40" t="str">
        <f t="shared" si="1"/>
        <v>5.13</v>
      </c>
      <c r="J31" s="41"/>
      <c r="K31" s="40"/>
      <c r="L31" s="40"/>
      <c r="M31" s="41"/>
      <c r="N31" s="41"/>
      <c r="O31" s="41"/>
      <c r="P31" s="40"/>
      <c r="Q31" s="10"/>
      <c r="R31" s="10"/>
      <c r="S31" s="10"/>
      <c r="T31" s="10"/>
      <c r="U31" s="40"/>
      <c r="V31" s="40"/>
      <c r="W31" s="40"/>
      <c r="X31" s="10"/>
      <c r="Y31" s="10"/>
      <c r="Z31" s="40"/>
    </row>
    <row r="32" spans="1:27" ht="46.95" customHeight="1" x14ac:dyDescent="0.3">
      <c r="A32" s="11">
        <v>27</v>
      </c>
      <c r="B32" s="11" t="s">
        <v>91</v>
      </c>
      <c r="C32" s="12">
        <v>5433</v>
      </c>
      <c r="D32" s="10" t="s">
        <v>92</v>
      </c>
      <c r="E32" s="11" t="s">
        <v>48</v>
      </c>
      <c r="F32" s="40"/>
      <c r="G32" s="40"/>
      <c r="H32" s="40"/>
      <c r="I32" s="40" t="str">
        <f t="shared" si="1"/>
        <v>5.14</v>
      </c>
      <c r="J32" s="41"/>
      <c r="K32" s="40"/>
      <c r="L32" s="40"/>
      <c r="M32" s="41"/>
      <c r="N32" s="41"/>
      <c r="O32" s="41"/>
      <c r="P32" s="40"/>
      <c r="Q32" s="10"/>
      <c r="R32" s="10"/>
      <c r="S32" s="10"/>
      <c r="T32" s="10"/>
      <c r="U32" s="40"/>
      <c r="V32" s="40"/>
      <c r="W32" s="40"/>
      <c r="X32" s="10"/>
      <c r="Y32" s="10"/>
      <c r="Z32" s="40"/>
    </row>
    <row r="33" spans="1:29" ht="46.95" customHeight="1" x14ac:dyDescent="0.3">
      <c r="A33" s="11">
        <v>28</v>
      </c>
      <c r="B33" s="11" t="s">
        <v>93</v>
      </c>
      <c r="C33" s="12" t="s">
        <v>94</v>
      </c>
      <c r="D33" s="10" t="s">
        <v>95</v>
      </c>
      <c r="E33" s="11" t="s">
        <v>48</v>
      </c>
      <c r="F33" s="40"/>
      <c r="G33" s="40"/>
      <c r="H33" s="40"/>
      <c r="I33" s="40" t="str">
        <f>B33</f>
        <v>5.15</v>
      </c>
      <c r="J33" s="41"/>
      <c r="K33" s="40"/>
      <c r="L33" s="40"/>
      <c r="M33" s="41"/>
      <c r="N33" s="41"/>
      <c r="O33" s="41"/>
      <c r="P33" s="40"/>
      <c r="Q33" s="10"/>
      <c r="R33" s="10"/>
      <c r="S33" s="10"/>
      <c r="T33" s="10"/>
      <c r="U33" s="40"/>
      <c r="V33" s="40"/>
      <c r="W33" s="40"/>
      <c r="X33" s="10"/>
      <c r="Y33" s="10"/>
      <c r="Z33" s="40"/>
    </row>
    <row r="34" spans="1:29" ht="122.4" x14ac:dyDescent="0.3">
      <c r="A34" s="11">
        <v>29</v>
      </c>
      <c r="B34" s="11" t="s">
        <v>96</v>
      </c>
      <c r="C34" s="12" t="s">
        <v>97</v>
      </c>
      <c r="D34" s="10" t="s">
        <v>98</v>
      </c>
      <c r="E34" s="11" t="s">
        <v>48</v>
      </c>
      <c r="F34" s="40"/>
      <c r="G34" s="40"/>
      <c r="H34" s="40"/>
      <c r="I34" s="40" t="str">
        <f>B34</f>
        <v>5.16</v>
      </c>
      <c r="J34" s="41"/>
      <c r="K34" s="40" t="s">
        <v>509</v>
      </c>
      <c r="L34" s="40" t="s">
        <v>48</v>
      </c>
      <c r="M34" s="41" t="s">
        <v>518</v>
      </c>
      <c r="N34" s="41" t="s">
        <v>511</v>
      </c>
      <c r="O34" s="41" t="s">
        <v>512</v>
      </c>
      <c r="P34" s="40"/>
      <c r="Q34" s="10" t="s">
        <v>513</v>
      </c>
      <c r="R34" s="10" t="s">
        <v>514</v>
      </c>
      <c r="S34" s="10" t="s">
        <v>515</v>
      </c>
      <c r="T34" s="10" t="s">
        <v>516</v>
      </c>
      <c r="U34" s="40" t="s">
        <v>467</v>
      </c>
      <c r="V34" s="40" t="s">
        <v>441</v>
      </c>
      <c r="W34" s="40" t="s">
        <v>468</v>
      </c>
      <c r="X34" s="10" t="s">
        <v>517</v>
      </c>
      <c r="Y34" s="10" t="s">
        <v>379</v>
      </c>
      <c r="Z34" s="40"/>
    </row>
    <row r="35" spans="1:29" ht="19.95" customHeight="1" x14ac:dyDescent="0.3">
      <c r="A35" s="11"/>
      <c r="B35" s="104">
        <v>6</v>
      </c>
      <c r="C35" s="104"/>
      <c r="D35" s="46" t="s">
        <v>104</v>
      </c>
      <c r="E35" s="47"/>
      <c r="F35" s="47"/>
      <c r="G35" s="47"/>
      <c r="H35" s="47"/>
      <c r="I35" s="47"/>
      <c r="J35" s="48"/>
      <c r="K35" s="36"/>
      <c r="L35" s="36"/>
      <c r="M35" s="37"/>
      <c r="N35" s="37"/>
      <c r="O35" s="37"/>
      <c r="P35" s="36"/>
      <c r="Q35" s="38"/>
      <c r="R35" s="38"/>
      <c r="S35" s="38"/>
      <c r="T35" s="38"/>
      <c r="U35" s="36"/>
      <c r="V35" s="36"/>
      <c r="W35" s="36"/>
      <c r="X35" s="38"/>
      <c r="Y35" s="38"/>
      <c r="Z35" s="36"/>
    </row>
    <row r="36" spans="1:29" ht="193.8" x14ac:dyDescent="0.3">
      <c r="A36" s="11">
        <v>30</v>
      </c>
      <c r="B36" s="11" t="s">
        <v>105</v>
      </c>
      <c r="C36" s="12">
        <v>7207</v>
      </c>
      <c r="D36" s="10" t="s">
        <v>106</v>
      </c>
      <c r="E36" s="11" t="s">
        <v>21</v>
      </c>
      <c r="F36" s="39" t="s">
        <v>563</v>
      </c>
      <c r="G36" s="39" t="s">
        <v>564</v>
      </c>
      <c r="H36" s="40"/>
      <c r="I36" s="40" t="str">
        <f>B36</f>
        <v>6.1</v>
      </c>
      <c r="J36" s="41"/>
      <c r="K36" s="40"/>
      <c r="L36" s="40"/>
      <c r="M36" s="43" t="s">
        <v>565</v>
      </c>
      <c r="N36" s="43" t="s">
        <v>566</v>
      </c>
      <c r="O36" s="43" t="s">
        <v>567</v>
      </c>
      <c r="P36" s="40"/>
      <c r="Q36" s="9" t="s">
        <v>568</v>
      </c>
      <c r="R36" s="9" t="s">
        <v>569</v>
      </c>
      <c r="S36" s="10" t="s">
        <v>570</v>
      </c>
      <c r="T36" s="10" t="s">
        <v>571</v>
      </c>
      <c r="U36" s="40" t="s">
        <v>363</v>
      </c>
      <c r="V36" s="40" t="s">
        <v>572</v>
      </c>
      <c r="W36" s="40" t="s">
        <v>573</v>
      </c>
      <c r="X36" s="10" t="s">
        <v>574</v>
      </c>
      <c r="Y36" s="10" t="s">
        <v>455</v>
      </c>
      <c r="Z36" s="40"/>
      <c r="AA36" s="31" t="s">
        <v>575</v>
      </c>
    </row>
    <row r="37" spans="1:29" ht="142.80000000000001" x14ac:dyDescent="0.3">
      <c r="A37" s="11">
        <v>31</v>
      </c>
      <c r="B37" s="11" t="s">
        <v>107</v>
      </c>
      <c r="C37" s="12" t="s">
        <v>108</v>
      </c>
      <c r="D37" s="10" t="s">
        <v>109</v>
      </c>
      <c r="E37" s="11" t="s">
        <v>21</v>
      </c>
      <c r="F37" s="60" t="s">
        <v>576</v>
      </c>
      <c r="G37" s="60" t="s">
        <v>577</v>
      </c>
      <c r="H37" s="40"/>
      <c r="I37" s="40" t="str">
        <f t="shared" ref="I37:I46" si="2">B37</f>
        <v>6.2</v>
      </c>
      <c r="J37" s="41"/>
      <c r="K37" s="40" t="s">
        <v>578</v>
      </c>
      <c r="L37" s="40" t="s">
        <v>21</v>
      </c>
      <c r="M37" s="41" t="s">
        <v>579</v>
      </c>
      <c r="N37" s="41" t="s">
        <v>580</v>
      </c>
      <c r="O37" s="41" t="s">
        <v>581</v>
      </c>
      <c r="P37" s="40"/>
      <c r="Q37" s="10"/>
      <c r="R37" s="10" t="s">
        <v>582</v>
      </c>
      <c r="S37" s="10" t="s">
        <v>583</v>
      </c>
      <c r="T37" s="10" t="s">
        <v>584</v>
      </c>
      <c r="U37" s="40" t="s">
        <v>363</v>
      </c>
      <c r="V37" s="40" t="s">
        <v>572</v>
      </c>
      <c r="W37" s="40" t="s">
        <v>585</v>
      </c>
      <c r="X37" s="10" t="s">
        <v>586</v>
      </c>
      <c r="Y37" s="10" t="s">
        <v>405</v>
      </c>
      <c r="Z37" s="40" t="s">
        <v>587</v>
      </c>
      <c r="AA37" s="31">
        <v>10.4</v>
      </c>
    </row>
    <row r="38" spans="1:29" ht="71.400000000000006" x14ac:dyDescent="0.3">
      <c r="A38" s="11">
        <v>32</v>
      </c>
      <c r="B38" s="11" t="s">
        <v>110</v>
      </c>
      <c r="C38" s="12" t="s">
        <v>111</v>
      </c>
      <c r="D38" s="10" t="s">
        <v>112</v>
      </c>
      <c r="E38" s="11" t="s">
        <v>21</v>
      </c>
      <c r="F38" s="60" t="s">
        <v>588</v>
      </c>
      <c r="G38" s="40"/>
      <c r="H38" s="40"/>
      <c r="I38" s="40" t="str">
        <f t="shared" si="2"/>
        <v>6.3</v>
      </c>
      <c r="J38" s="41"/>
      <c r="K38" s="40"/>
      <c r="L38" s="40"/>
      <c r="M38" s="41"/>
      <c r="N38" s="41"/>
      <c r="O38" s="41"/>
      <c r="P38" s="40"/>
      <c r="Q38" s="10"/>
      <c r="R38" s="10"/>
      <c r="S38" s="10"/>
      <c r="T38" s="10"/>
      <c r="U38" s="40" t="s">
        <v>363</v>
      </c>
      <c r="V38" s="40" t="s">
        <v>572</v>
      </c>
      <c r="W38" s="40"/>
      <c r="X38" s="10"/>
      <c r="Y38" s="10"/>
      <c r="Z38" s="40"/>
    </row>
    <row r="39" spans="1:29" ht="183.6" x14ac:dyDescent="0.3">
      <c r="A39" s="11">
        <v>33</v>
      </c>
      <c r="B39" s="11">
        <v>6.4</v>
      </c>
      <c r="C39" s="12">
        <v>6952</v>
      </c>
      <c r="D39" s="10" t="s">
        <v>113</v>
      </c>
      <c r="E39" s="11" t="s">
        <v>21</v>
      </c>
      <c r="F39" s="60" t="s">
        <v>589</v>
      </c>
      <c r="G39" s="40"/>
      <c r="H39" s="40"/>
      <c r="I39" s="40">
        <f t="shared" si="2"/>
        <v>6.4</v>
      </c>
      <c r="J39" s="41"/>
      <c r="K39" s="40"/>
      <c r="L39" s="40"/>
      <c r="M39" s="43" t="s">
        <v>590</v>
      </c>
      <c r="N39" s="43" t="s">
        <v>591</v>
      </c>
      <c r="O39" s="43" t="s">
        <v>592</v>
      </c>
      <c r="P39" s="45"/>
      <c r="Q39" s="9" t="s">
        <v>593</v>
      </c>
      <c r="R39" s="9" t="s">
        <v>594</v>
      </c>
      <c r="S39" s="9" t="s">
        <v>595</v>
      </c>
      <c r="T39" s="9" t="s">
        <v>596</v>
      </c>
      <c r="U39" s="45" t="s">
        <v>363</v>
      </c>
      <c r="V39" s="45" t="s">
        <v>572</v>
      </c>
      <c r="W39" s="45" t="s">
        <v>597</v>
      </c>
      <c r="X39" s="9" t="s">
        <v>598</v>
      </c>
      <c r="Y39" s="9" t="s">
        <v>443</v>
      </c>
      <c r="Z39" s="40" t="s">
        <v>406</v>
      </c>
      <c r="AA39" s="31" t="s">
        <v>599</v>
      </c>
    </row>
    <row r="40" spans="1:29" ht="183.6" x14ac:dyDescent="0.3">
      <c r="A40" s="11">
        <v>34</v>
      </c>
      <c r="B40" s="11">
        <v>6.5</v>
      </c>
      <c r="C40" s="12">
        <v>6952</v>
      </c>
      <c r="D40" s="10" t="s">
        <v>114</v>
      </c>
      <c r="E40" s="11" t="s">
        <v>21</v>
      </c>
      <c r="F40" s="60" t="s">
        <v>600</v>
      </c>
      <c r="G40" s="40"/>
      <c r="H40" s="40"/>
      <c r="I40" s="40">
        <f t="shared" si="2"/>
        <v>6.5</v>
      </c>
      <c r="J40" s="41"/>
      <c r="K40" s="40"/>
      <c r="L40" s="40"/>
      <c r="M40" s="41" t="s">
        <v>601</v>
      </c>
      <c r="N40" s="41" t="s">
        <v>591</v>
      </c>
      <c r="O40" s="41" t="s">
        <v>592</v>
      </c>
      <c r="P40" s="40"/>
      <c r="Q40" s="10" t="s">
        <v>593</v>
      </c>
      <c r="R40" s="10" t="s">
        <v>594</v>
      </c>
      <c r="S40" s="10" t="s">
        <v>595</v>
      </c>
      <c r="T40" s="10" t="s">
        <v>596</v>
      </c>
      <c r="U40" s="40" t="s">
        <v>363</v>
      </c>
      <c r="V40" s="40" t="s">
        <v>572</v>
      </c>
      <c r="W40" s="40" t="s">
        <v>597</v>
      </c>
      <c r="X40" s="10" t="s">
        <v>598</v>
      </c>
      <c r="Y40" s="10" t="s">
        <v>443</v>
      </c>
      <c r="Z40" s="40" t="s">
        <v>406</v>
      </c>
      <c r="AA40" s="31" t="s">
        <v>602</v>
      </c>
    </row>
    <row r="41" spans="1:29" ht="183.6" x14ac:dyDescent="0.3">
      <c r="A41" s="11">
        <v>35</v>
      </c>
      <c r="B41" s="11" t="s">
        <v>115</v>
      </c>
      <c r="C41" s="12">
        <v>7260</v>
      </c>
      <c r="D41" s="10" t="s">
        <v>116</v>
      </c>
      <c r="E41" s="11" t="s">
        <v>21</v>
      </c>
      <c r="F41" s="60" t="s">
        <v>603</v>
      </c>
      <c r="G41" s="40"/>
      <c r="H41" s="40"/>
      <c r="I41" s="40" t="str">
        <f t="shared" si="2"/>
        <v>6.6</v>
      </c>
      <c r="J41" s="41"/>
      <c r="K41" s="40"/>
      <c r="L41" s="40"/>
      <c r="M41" s="43" t="s">
        <v>604</v>
      </c>
      <c r="N41" s="43" t="s">
        <v>591</v>
      </c>
      <c r="O41" s="43" t="s">
        <v>592</v>
      </c>
      <c r="P41" s="45"/>
      <c r="Q41" s="9" t="s">
        <v>593</v>
      </c>
      <c r="R41" s="9" t="s">
        <v>594</v>
      </c>
      <c r="S41" s="9" t="s">
        <v>595</v>
      </c>
      <c r="T41" s="9" t="s">
        <v>596</v>
      </c>
      <c r="U41" s="45" t="s">
        <v>363</v>
      </c>
      <c r="V41" s="45" t="s">
        <v>572</v>
      </c>
      <c r="W41" s="45" t="s">
        <v>597</v>
      </c>
      <c r="X41" s="9" t="s">
        <v>598</v>
      </c>
      <c r="Y41" s="9" t="s">
        <v>443</v>
      </c>
      <c r="Z41" s="40"/>
    </row>
    <row r="42" spans="1:29" ht="183.6" x14ac:dyDescent="0.3">
      <c r="A42" s="11">
        <v>36</v>
      </c>
      <c r="B42" s="11" t="s">
        <v>117</v>
      </c>
      <c r="C42" s="12" t="s">
        <v>118</v>
      </c>
      <c r="D42" s="10" t="s">
        <v>119</v>
      </c>
      <c r="E42" s="11" t="s">
        <v>21</v>
      </c>
      <c r="F42" s="40"/>
      <c r="G42" s="40"/>
      <c r="H42" s="40"/>
      <c r="I42" s="40" t="str">
        <f t="shared" si="2"/>
        <v>6.7</v>
      </c>
      <c r="J42" s="41"/>
      <c r="K42" s="40"/>
      <c r="L42" s="40"/>
      <c r="M42" s="43" t="s">
        <v>590</v>
      </c>
      <c r="N42" s="43" t="s">
        <v>591</v>
      </c>
      <c r="O42" s="43" t="s">
        <v>592</v>
      </c>
      <c r="P42" s="45"/>
      <c r="Q42" s="9" t="s">
        <v>593</v>
      </c>
      <c r="R42" s="9" t="s">
        <v>594</v>
      </c>
      <c r="S42" s="9" t="s">
        <v>595</v>
      </c>
      <c r="T42" s="9" t="s">
        <v>596</v>
      </c>
      <c r="U42" s="45" t="s">
        <v>363</v>
      </c>
      <c r="V42" s="45" t="s">
        <v>572</v>
      </c>
      <c r="W42" s="45" t="s">
        <v>597</v>
      </c>
      <c r="X42" s="9" t="s">
        <v>598</v>
      </c>
      <c r="Y42" s="9" t="s">
        <v>443</v>
      </c>
      <c r="Z42" s="40"/>
    </row>
    <row r="43" spans="1:29" ht="163.19999999999999" x14ac:dyDescent="0.3">
      <c r="A43" s="11">
        <v>37</v>
      </c>
      <c r="B43" s="11" t="s">
        <v>120</v>
      </c>
      <c r="C43" s="12" t="s">
        <v>121</v>
      </c>
      <c r="D43" s="9" t="s">
        <v>122</v>
      </c>
      <c r="E43" s="11" t="s">
        <v>48</v>
      </c>
      <c r="F43" s="40"/>
      <c r="G43" s="40"/>
      <c r="H43" s="40"/>
      <c r="I43" s="40" t="str">
        <f t="shared" si="2"/>
        <v>6.8</v>
      </c>
      <c r="J43" s="41"/>
      <c r="K43" s="40"/>
      <c r="L43" s="40"/>
      <c r="M43" s="41" t="s">
        <v>605</v>
      </c>
      <c r="N43" s="41" t="s">
        <v>606</v>
      </c>
      <c r="O43" s="41" t="s">
        <v>607</v>
      </c>
      <c r="P43" s="40"/>
      <c r="Q43" s="10" t="s">
        <v>608</v>
      </c>
      <c r="R43" s="10" t="s">
        <v>609</v>
      </c>
      <c r="S43" s="10" t="s">
        <v>610</v>
      </c>
      <c r="T43" s="10" t="s">
        <v>611</v>
      </c>
      <c r="U43" s="40" t="s">
        <v>363</v>
      </c>
      <c r="V43" s="40" t="s">
        <v>363</v>
      </c>
      <c r="W43" s="40" t="s">
        <v>403</v>
      </c>
      <c r="X43" s="10" t="s">
        <v>612</v>
      </c>
      <c r="Y43" s="10" t="s">
        <v>455</v>
      </c>
      <c r="Z43" s="40" t="s">
        <v>406</v>
      </c>
      <c r="AA43" s="31" t="s">
        <v>613</v>
      </c>
    </row>
    <row r="44" spans="1:29" ht="163.19999999999999" x14ac:dyDescent="0.3">
      <c r="A44" s="11">
        <v>38</v>
      </c>
      <c r="B44" s="11" t="s">
        <v>123</v>
      </c>
      <c r="C44" s="12">
        <v>5066</v>
      </c>
      <c r="D44" s="10" t="s">
        <v>124</v>
      </c>
      <c r="E44" s="11" t="s">
        <v>48</v>
      </c>
      <c r="F44" s="40"/>
      <c r="G44" s="40"/>
      <c r="H44" s="40"/>
      <c r="I44" s="40" t="str">
        <f t="shared" si="2"/>
        <v>6.9</v>
      </c>
      <c r="J44" s="41"/>
      <c r="K44" s="40"/>
      <c r="L44" s="40" t="s">
        <v>48</v>
      </c>
      <c r="M44" s="41" t="s">
        <v>614</v>
      </c>
      <c r="N44" s="41" t="s">
        <v>615</v>
      </c>
      <c r="O44" s="41" t="s">
        <v>616</v>
      </c>
      <c r="P44" s="40"/>
      <c r="Q44" s="10" t="s">
        <v>608</v>
      </c>
      <c r="R44" s="9" t="s">
        <v>617</v>
      </c>
      <c r="S44" s="9" t="s">
        <v>618</v>
      </c>
      <c r="T44" s="9" t="s">
        <v>611</v>
      </c>
      <c r="U44" s="40" t="s">
        <v>363</v>
      </c>
      <c r="V44" s="40" t="s">
        <v>363</v>
      </c>
      <c r="W44" s="40" t="s">
        <v>403</v>
      </c>
      <c r="X44" s="10" t="s">
        <v>619</v>
      </c>
      <c r="Y44" s="10" t="s">
        <v>455</v>
      </c>
      <c r="Z44" s="40" t="s">
        <v>406</v>
      </c>
      <c r="AA44" s="31" t="s">
        <v>620</v>
      </c>
    </row>
    <row r="45" spans="1:29" ht="234.6" x14ac:dyDescent="0.3">
      <c r="A45" s="11">
        <v>39</v>
      </c>
      <c r="B45" s="11" t="s">
        <v>125</v>
      </c>
      <c r="C45" s="12" t="s">
        <v>121</v>
      </c>
      <c r="D45" s="10" t="s">
        <v>126</v>
      </c>
      <c r="E45" s="11" t="s">
        <v>21</v>
      </c>
      <c r="F45" s="39" t="s">
        <v>621</v>
      </c>
      <c r="G45" s="60" t="s">
        <v>622</v>
      </c>
      <c r="H45" s="40"/>
      <c r="I45" s="40" t="str">
        <f t="shared" si="2"/>
        <v>6.10</v>
      </c>
      <c r="J45" s="41"/>
      <c r="K45" s="40"/>
      <c r="L45" s="40"/>
      <c r="M45" s="41" t="s">
        <v>623</v>
      </c>
      <c r="N45" s="41" t="s">
        <v>624</v>
      </c>
      <c r="O45" s="41" t="s">
        <v>625</v>
      </c>
      <c r="P45" s="40"/>
      <c r="Q45" s="10" t="s">
        <v>626</v>
      </c>
      <c r="R45" s="10" t="s">
        <v>627</v>
      </c>
      <c r="S45" s="9" t="s">
        <v>628</v>
      </c>
      <c r="T45" s="10" t="s">
        <v>629</v>
      </c>
      <c r="U45" s="40" t="s">
        <v>363</v>
      </c>
      <c r="V45" s="40" t="s">
        <v>363</v>
      </c>
      <c r="W45" s="40" t="s">
        <v>403</v>
      </c>
      <c r="X45" s="10" t="s">
        <v>630</v>
      </c>
      <c r="Y45" s="10" t="s">
        <v>455</v>
      </c>
      <c r="Z45" s="40" t="s">
        <v>406</v>
      </c>
      <c r="AA45" s="31" t="s">
        <v>631</v>
      </c>
    </row>
    <row r="46" spans="1:29" ht="40.799999999999997" x14ac:dyDescent="0.3">
      <c r="A46" s="11">
        <v>40</v>
      </c>
      <c r="B46" s="11" t="s">
        <v>127</v>
      </c>
      <c r="C46" s="12" t="s">
        <v>128</v>
      </c>
      <c r="D46" s="10" t="s">
        <v>129</v>
      </c>
      <c r="E46" s="11" t="s">
        <v>130</v>
      </c>
      <c r="F46" s="39" t="s">
        <v>632</v>
      </c>
      <c r="G46" s="60"/>
      <c r="H46" s="40"/>
      <c r="I46" s="40" t="str">
        <f t="shared" si="2"/>
        <v>6.11</v>
      </c>
      <c r="J46" s="41"/>
      <c r="K46" s="40"/>
      <c r="L46" s="40"/>
      <c r="M46" s="41"/>
      <c r="N46" s="41"/>
      <c r="O46" s="41"/>
      <c r="P46" s="40"/>
      <c r="Q46" s="10"/>
      <c r="R46" s="10"/>
      <c r="S46" s="10"/>
      <c r="T46" s="10"/>
      <c r="U46" s="40" t="s">
        <v>363</v>
      </c>
      <c r="V46" s="40" t="s">
        <v>363</v>
      </c>
      <c r="W46" s="40"/>
      <c r="X46" s="10"/>
      <c r="Y46" s="10"/>
      <c r="Z46" s="40"/>
    </row>
    <row r="47" spans="1:29" ht="19.95" customHeight="1" x14ac:dyDescent="0.3">
      <c r="A47" s="11"/>
      <c r="B47" s="104">
        <v>7</v>
      </c>
      <c r="C47" s="104"/>
      <c r="D47" s="32" t="s">
        <v>633</v>
      </c>
      <c r="E47" s="33"/>
      <c r="F47" s="34"/>
      <c r="G47" s="34"/>
      <c r="H47" s="34"/>
      <c r="I47" s="34"/>
      <c r="J47" s="35"/>
      <c r="K47" s="36"/>
      <c r="L47" s="36"/>
      <c r="M47" s="37"/>
      <c r="N47" s="37"/>
      <c r="O47" s="37"/>
      <c r="P47" s="36"/>
      <c r="Q47" s="38"/>
      <c r="R47" s="38"/>
      <c r="S47" s="38"/>
      <c r="T47" s="38"/>
      <c r="U47" s="36"/>
      <c r="V47" s="36"/>
      <c r="W47" s="36"/>
      <c r="X47" s="38"/>
      <c r="Y47" s="38"/>
      <c r="Z47" s="36"/>
    </row>
    <row r="48" spans="1:29" ht="275.39999999999998" x14ac:dyDescent="0.3">
      <c r="A48" s="11">
        <v>41</v>
      </c>
      <c r="B48" s="11" t="s">
        <v>134</v>
      </c>
      <c r="C48" s="12" t="s">
        <v>135</v>
      </c>
      <c r="D48" s="10" t="s">
        <v>136</v>
      </c>
      <c r="E48" s="11" t="s">
        <v>21</v>
      </c>
      <c r="F48" s="39" t="s">
        <v>634</v>
      </c>
      <c r="G48" s="40"/>
      <c r="H48" s="40"/>
      <c r="I48" s="40" t="str">
        <f t="shared" ref="I48:I53" si="3">B48</f>
        <v>7.1</v>
      </c>
      <c r="J48" s="41"/>
      <c r="K48" s="40" t="s">
        <v>635</v>
      </c>
      <c r="L48" s="40"/>
      <c r="M48" s="41" t="s">
        <v>636</v>
      </c>
      <c r="N48" s="41" t="s">
        <v>637</v>
      </c>
      <c r="O48" s="41" t="s">
        <v>638</v>
      </c>
      <c r="P48" s="40"/>
      <c r="Q48" s="10"/>
      <c r="R48" s="10" t="s">
        <v>639</v>
      </c>
      <c r="S48" s="10"/>
      <c r="T48" s="10"/>
      <c r="U48" s="40" t="s">
        <v>363</v>
      </c>
      <c r="V48" s="40" t="s">
        <v>363</v>
      </c>
      <c r="W48" s="40" t="s">
        <v>403</v>
      </c>
      <c r="X48" s="10" t="s">
        <v>640</v>
      </c>
      <c r="Y48" s="10" t="s">
        <v>455</v>
      </c>
      <c r="Z48" s="40"/>
      <c r="AA48" s="49" t="s">
        <v>641</v>
      </c>
      <c r="AB48" s="49" t="s">
        <v>642</v>
      </c>
      <c r="AC48" s="49" t="s">
        <v>643</v>
      </c>
    </row>
    <row r="49" spans="1:27" ht="142.80000000000001" x14ac:dyDescent="0.3">
      <c r="A49" s="11">
        <v>42</v>
      </c>
      <c r="B49" s="13" t="s">
        <v>137</v>
      </c>
      <c r="C49" s="12" t="s">
        <v>138</v>
      </c>
      <c r="D49" s="10" t="s">
        <v>139</v>
      </c>
      <c r="E49" s="11" t="s">
        <v>21</v>
      </c>
      <c r="F49" s="40"/>
      <c r="G49" s="40"/>
      <c r="H49" s="40"/>
      <c r="I49" s="40" t="str">
        <f t="shared" si="3"/>
        <v>7.2</v>
      </c>
      <c r="J49" s="41"/>
      <c r="K49" s="45" t="s">
        <v>644</v>
      </c>
      <c r="L49" s="40"/>
      <c r="M49" s="41" t="s">
        <v>645</v>
      </c>
      <c r="N49" s="41" t="s">
        <v>637</v>
      </c>
      <c r="O49" s="41" t="s">
        <v>646</v>
      </c>
      <c r="P49" s="40"/>
      <c r="Q49" s="10"/>
      <c r="R49" s="10" t="s">
        <v>647</v>
      </c>
      <c r="S49" s="10"/>
      <c r="T49" s="10"/>
      <c r="U49" s="40" t="s">
        <v>363</v>
      </c>
      <c r="V49" s="40" t="s">
        <v>363</v>
      </c>
      <c r="W49" s="40"/>
      <c r="X49" s="10"/>
      <c r="Y49" s="10"/>
      <c r="Z49" s="40"/>
      <c r="AA49" s="49" t="s">
        <v>648</v>
      </c>
    </row>
    <row r="50" spans="1:27" ht="91.8" x14ac:dyDescent="0.3">
      <c r="A50" s="11">
        <v>43</v>
      </c>
      <c r="B50" s="11" t="s">
        <v>140</v>
      </c>
      <c r="C50" s="12" t="s">
        <v>141</v>
      </c>
      <c r="D50" s="10" t="s">
        <v>142</v>
      </c>
      <c r="E50" s="11" t="s">
        <v>21</v>
      </c>
      <c r="F50" s="39" t="s">
        <v>649</v>
      </c>
      <c r="G50" s="40"/>
      <c r="H50" s="60" t="s">
        <v>650</v>
      </c>
      <c r="I50" s="40" t="str">
        <f t="shared" si="3"/>
        <v>7.3</v>
      </c>
      <c r="J50" s="41"/>
      <c r="K50" s="40"/>
      <c r="L50" s="40"/>
      <c r="M50" s="41"/>
      <c r="N50" s="41"/>
      <c r="O50" s="41" t="s">
        <v>651</v>
      </c>
      <c r="P50" s="40"/>
      <c r="Q50" s="10"/>
      <c r="R50" s="10"/>
      <c r="S50" s="10"/>
      <c r="T50" s="10"/>
      <c r="U50" s="40" t="s">
        <v>363</v>
      </c>
      <c r="V50" s="40" t="s">
        <v>363</v>
      </c>
      <c r="W50" s="40"/>
      <c r="X50" s="10"/>
      <c r="Y50" s="10"/>
      <c r="Z50" s="40"/>
    </row>
    <row r="51" spans="1:27" ht="91.8" x14ac:dyDescent="0.3">
      <c r="A51" s="11">
        <v>44</v>
      </c>
      <c r="B51" s="11" t="s">
        <v>143</v>
      </c>
      <c r="C51" s="12" t="s">
        <v>144</v>
      </c>
      <c r="D51" s="10" t="s">
        <v>145</v>
      </c>
      <c r="E51" s="11" t="s">
        <v>21</v>
      </c>
      <c r="F51" s="39" t="s">
        <v>652</v>
      </c>
      <c r="G51" s="40"/>
      <c r="H51" s="60" t="s">
        <v>650</v>
      </c>
      <c r="I51" s="40" t="str">
        <f t="shared" si="3"/>
        <v>7.4</v>
      </c>
      <c r="J51" s="41"/>
      <c r="K51" s="40"/>
      <c r="L51" s="40"/>
      <c r="M51" s="41"/>
      <c r="N51" s="41"/>
      <c r="O51" s="41" t="s">
        <v>651</v>
      </c>
      <c r="P51" s="40"/>
      <c r="Q51" s="10"/>
      <c r="R51" s="10"/>
      <c r="S51" s="10"/>
      <c r="T51" s="10"/>
      <c r="U51" s="40" t="s">
        <v>363</v>
      </c>
      <c r="V51" s="40" t="s">
        <v>363</v>
      </c>
      <c r="W51" s="40"/>
      <c r="X51" s="10"/>
      <c r="Y51" s="10"/>
      <c r="Z51" s="40"/>
    </row>
    <row r="52" spans="1:27" ht="91.8" x14ac:dyDescent="0.3">
      <c r="A52" s="11">
        <v>45</v>
      </c>
      <c r="B52" s="11" t="s">
        <v>146</v>
      </c>
      <c r="C52" s="12" t="s">
        <v>147</v>
      </c>
      <c r="D52" s="10" t="s">
        <v>148</v>
      </c>
      <c r="E52" s="11" t="s">
        <v>21</v>
      </c>
      <c r="F52" s="39" t="s">
        <v>653</v>
      </c>
      <c r="G52" s="40"/>
      <c r="H52" s="60" t="s">
        <v>650</v>
      </c>
      <c r="I52" s="40" t="str">
        <f t="shared" si="3"/>
        <v>7.5</v>
      </c>
      <c r="J52" s="41"/>
      <c r="K52" s="40"/>
      <c r="L52" s="40"/>
      <c r="M52" s="41"/>
      <c r="N52" s="41"/>
      <c r="O52" s="41" t="s">
        <v>651</v>
      </c>
      <c r="P52" s="40"/>
      <c r="Q52" s="10"/>
      <c r="R52" s="10"/>
      <c r="S52" s="10"/>
      <c r="T52" s="10"/>
      <c r="U52" s="40" t="s">
        <v>363</v>
      </c>
      <c r="V52" s="40" t="s">
        <v>363</v>
      </c>
      <c r="W52" s="40"/>
      <c r="X52" s="10"/>
      <c r="Y52" s="10"/>
      <c r="Z52" s="40"/>
    </row>
    <row r="53" spans="1:27" ht="91.8" x14ac:dyDescent="0.3">
      <c r="A53" s="11">
        <v>46</v>
      </c>
      <c r="B53" s="11" t="s">
        <v>149</v>
      </c>
      <c r="C53" s="12" t="s">
        <v>150</v>
      </c>
      <c r="D53" s="10" t="s">
        <v>151</v>
      </c>
      <c r="E53" s="11" t="s">
        <v>21</v>
      </c>
      <c r="F53" s="60" t="s">
        <v>654</v>
      </c>
      <c r="G53" s="39" t="s">
        <v>655</v>
      </c>
      <c r="H53" s="60"/>
      <c r="I53" s="40" t="str">
        <f t="shared" si="3"/>
        <v>7.6</v>
      </c>
      <c r="J53" s="41"/>
      <c r="K53" s="40"/>
      <c r="L53" s="40"/>
      <c r="M53" s="41"/>
      <c r="N53" s="41"/>
      <c r="O53" s="41" t="s">
        <v>651</v>
      </c>
      <c r="P53" s="40"/>
      <c r="Q53" s="10"/>
      <c r="R53" s="10"/>
      <c r="S53" s="10"/>
      <c r="T53" s="10"/>
      <c r="U53" s="40" t="s">
        <v>363</v>
      </c>
      <c r="V53" s="40" t="s">
        <v>363</v>
      </c>
      <c r="W53" s="40"/>
      <c r="X53" s="10"/>
      <c r="Y53" s="10"/>
      <c r="Z53" s="40"/>
    </row>
    <row r="54" spans="1:27" ht="51.6" customHeight="1" x14ac:dyDescent="0.3">
      <c r="A54" s="11">
        <v>47</v>
      </c>
      <c r="B54" s="11">
        <v>7.7</v>
      </c>
      <c r="C54" s="12" t="s">
        <v>152</v>
      </c>
      <c r="D54" s="10" t="s">
        <v>153</v>
      </c>
      <c r="E54" s="11"/>
      <c r="F54" s="39"/>
      <c r="G54" s="39"/>
      <c r="H54" s="39"/>
      <c r="I54" s="40"/>
      <c r="J54" s="41"/>
      <c r="K54" s="40"/>
      <c r="L54" s="40"/>
      <c r="M54" s="41"/>
      <c r="N54" s="41"/>
      <c r="O54" s="41"/>
      <c r="P54" s="40"/>
      <c r="Q54" s="10"/>
      <c r="R54" s="10"/>
      <c r="S54" s="10"/>
      <c r="T54" s="10"/>
      <c r="U54" s="40"/>
      <c r="V54" s="40"/>
      <c r="W54" s="40"/>
      <c r="X54" s="10"/>
      <c r="Y54" s="10"/>
      <c r="Z54" s="40"/>
    </row>
    <row r="55" spans="1:27" ht="19.95" customHeight="1" x14ac:dyDescent="0.3">
      <c r="A55" s="11"/>
      <c r="B55" s="104">
        <v>8</v>
      </c>
      <c r="C55" s="104"/>
      <c r="D55" s="32" t="s">
        <v>157</v>
      </c>
      <c r="E55" s="33"/>
      <c r="F55" s="34"/>
      <c r="G55" s="34"/>
      <c r="H55" s="34"/>
      <c r="I55" s="34"/>
      <c r="J55" s="35"/>
      <c r="K55" s="36"/>
      <c r="L55" s="36"/>
      <c r="M55" s="37"/>
      <c r="N55" s="37"/>
      <c r="O55" s="37"/>
      <c r="P55" s="36"/>
      <c r="Q55" s="38"/>
      <c r="R55" s="38"/>
      <c r="S55" s="38"/>
      <c r="T55" s="38"/>
      <c r="U55" s="36"/>
      <c r="V55" s="36"/>
      <c r="W55" s="36"/>
      <c r="X55" s="38"/>
      <c r="Y55" s="38"/>
      <c r="Z55" s="36"/>
    </row>
    <row r="56" spans="1:27" ht="91.8" x14ac:dyDescent="0.3">
      <c r="A56" s="11">
        <v>48</v>
      </c>
      <c r="B56" s="11" t="s">
        <v>158</v>
      </c>
      <c r="C56" s="12" t="s">
        <v>159</v>
      </c>
      <c r="D56" s="10" t="s">
        <v>160</v>
      </c>
      <c r="E56" s="11" t="s">
        <v>21</v>
      </c>
      <c r="F56" s="39" t="s">
        <v>656</v>
      </c>
      <c r="G56" s="40"/>
      <c r="H56" s="40"/>
      <c r="I56" s="40" t="str">
        <f>B56</f>
        <v>8.1</v>
      </c>
      <c r="J56" s="41"/>
      <c r="K56" s="40"/>
      <c r="L56" s="40"/>
      <c r="M56" s="41"/>
      <c r="N56" s="41"/>
      <c r="O56" s="41"/>
      <c r="P56" s="40"/>
      <c r="Q56" s="10"/>
      <c r="R56" s="10"/>
      <c r="S56" s="10"/>
      <c r="T56" s="10"/>
      <c r="U56" s="40" t="s">
        <v>363</v>
      </c>
      <c r="V56" s="40" t="s">
        <v>363</v>
      </c>
      <c r="W56" s="40"/>
      <c r="X56" s="10"/>
      <c r="Y56" s="10"/>
      <c r="Z56" s="40"/>
    </row>
    <row r="57" spans="1:27" ht="30.6" x14ac:dyDescent="0.3">
      <c r="A57" s="11">
        <v>49</v>
      </c>
      <c r="B57" s="11" t="s">
        <v>161</v>
      </c>
      <c r="C57" s="12">
        <v>7267</v>
      </c>
      <c r="D57" s="10" t="s">
        <v>162</v>
      </c>
      <c r="E57" s="11" t="s">
        <v>21</v>
      </c>
      <c r="F57" s="39" t="s">
        <v>657</v>
      </c>
      <c r="G57" s="40"/>
      <c r="H57" s="40"/>
      <c r="I57" s="40" t="str">
        <f>B57</f>
        <v>8.2</v>
      </c>
      <c r="J57" s="41"/>
      <c r="K57" s="40"/>
      <c r="L57" s="40"/>
      <c r="M57" s="41"/>
      <c r="N57" s="41"/>
      <c r="O57" s="41"/>
      <c r="P57" s="40"/>
      <c r="Q57" s="10"/>
      <c r="R57" s="10"/>
      <c r="S57" s="10"/>
      <c r="T57" s="10"/>
      <c r="U57" s="40" t="s">
        <v>363</v>
      </c>
      <c r="V57" s="40" t="s">
        <v>363</v>
      </c>
      <c r="W57" s="40"/>
      <c r="X57" s="10"/>
      <c r="Y57" s="10"/>
      <c r="Z57" s="40"/>
    </row>
    <row r="58" spans="1:27" ht="19.95" customHeight="1" x14ac:dyDescent="0.3">
      <c r="A58" s="11"/>
      <c r="B58" s="104">
        <v>9</v>
      </c>
      <c r="C58" s="104"/>
      <c r="D58" s="32" t="s">
        <v>658</v>
      </c>
      <c r="E58" s="33"/>
      <c r="F58" s="34"/>
      <c r="G58" s="34"/>
      <c r="H58" s="34"/>
      <c r="I58" s="34"/>
      <c r="J58" s="35"/>
      <c r="K58" s="36"/>
      <c r="L58" s="36"/>
      <c r="M58" s="37"/>
      <c r="N58" s="37"/>
      <c r="O58" s="37"/>
      <c r="P58" s="36"/>
      <c r="Q58" s="38"/>
      <c r="R58" s="38"/>
      <c r="S58" s="38"/>
      <c r="T58" s="38"/>
      <c r="U58" s="36"/>
      <c r="V58" s="36"/>
      <c r="W58" s="36"/>
      <c r="X58" s="38"/>
      <c r="Y58" s="38"/>
      <c r="Z58" s="36"/>
    </row>
    <row r="59" spans="1:27" ht="204" x14ac:dyDescent="0.3">
      <c r="A59" s="11">
        <v>50</v>
      </c>
      <c r="B59" s="19" t="s">
        <v>164</v>
      </c>
      <c r="C59" s="12" t="s">
        <v>165</v>
      </c>
      <c r="D59" s="20" t="s">
        <v>166</v>
      </c>
      <c r="E59" s="11" t="s">
        <v>130</v>
      </c>
      <c r="F59" s="40"/>
      <c r="G59" s="40"/>
      <c r="H59" s="40"/>
      <c r="I59" s="40" t="str">
        <f>B59</f>
        <v>9.1</v>
      </c>
      <c r="J59" s="41"/>
      <c r="K59" s="40"/>
      <c r="L59" s="40"/>
      <c r="M59" s="41" t="s">
        <v>659</v>
      </c>
      <c r="N59" s="41" t="s">
        <v>660</v>
      </c>
      <c r="O59" s="41" t="s">
        <v>661</v>
      </c>
      <c r="P59" s="40"/>
      <c r="Q59" s="10" t="s">
        <v>662</v>
      </c>
      <c r="R59" s="10" t="s">
        <v>663</v>
      </c>
      <c r="S59" s="10" t="s">
        <v>664</v>
      </c>
      <c r="T59" s="10" t="s">
        <v>665</v>
      </c>
      <c r="U59" s="40" t="s">
        <v>363</v>
      </c>
      <c r="V59" s="40" t="s">
        <v>363</v>
      </c>
      <c r="W59" s="40" t="s">
        <v>403</v>
      </c>
      <c r="X59" s="10" t="s">
        <v>666</v>
      </c>
      <c r="Y59" s="10" t="s">
        <v>455</v>
      </c>
      <c r="Z59" s="40" t="s">
        <v>406</v>
      </c>
      <c r="AA59" s="31" t="s">
        <v>667</v>
      </c>
    </row>
    <row r="60" spans="1:27" ht="51" x14ac:dyDescent="0.3">
      <c r="A60" s="11"/>
      <c r="B60" s="19"/>
      <c r="C60" s="12" t="s">
        <v>908</v>
      </c>
      <c r="D60" s="63" t="s">
        <v>863</v>
      </c>
      <c r="E60" s="12" t="s">
        <v>130</v>
      </c>
      <c r="F60" s="64"/>
      <c r="G60" s="40"/>
      <c r="H60" s="40"/>
      <c r="I60" s="40"/>
      <c r="J60" s="41"/>
      <c r="K60" s="40"/>
      <c r="L60" s="40"/>
      <c r="M60" s="41"/>
      <c r="N60" s="41"/>
      <c r="O60" s="41"/>
      <c r="P60" s="40"/>
      <c r="Q60" s="10"/>
      <c r="R60" s="10"/>
      <c r="S60" s="10"/>
      <c r="T60" s="10"/>
      <c r="U60" s="40"/>
      <c r="V60" s="40"/>
      <c r="W60" s="40"/>
      <c r="X60" s="10"/>
      <c r="Y60" s="10"/>
      <c r="Z60" s="40"/>
    </row>
    <row r="61" spans="1:27" ht="51" x14ac:dyDescent="0.3">
      <c r="A61" s="11"/>
      <c r="B61" s="19"/>
      <c r="C61" s="12" t="s">
        <v>909</v>
      </c>
      <c r="D61" s="63" t="s">
        <v>864</v>
      </c>
      <c r="E61" s="12" t="s">
        <v>130</v>
      </c>
      <c r="F61" s="64"/>
      <c r="G61" s="40"/>
      <c r="H61" s="40"/>
      <c r="I61" s="40"/>
      <c r="J61" s="41"/>
      <c r="K61" s="40"/>
      <c r="L61" s="40"/>
      <c r="M61" s="41"/>
      <c r="N61" s="41"/>
      <c r="O61" s="41"/>
      <c r="P61" s="40"/>
      <c r="Q61" s="10"/>
      <c r="R61" s="10"/>
      <c r="S61" s="10"/>
      <c r="T61" s="10"/>
      <c r="U61" s="40"/>
      <c r="V61" s="40"/>
      <c r="W61" s="40"/>
      <c r="X61" s="10"/>
      <c r="Y61" s="10"/>
      <c r="Z61" s="40"/>
    </row>
    <row r="62" spans="1:27" ht="51" x14ac:dyDescent="0.3">
      <c r="A62" s="11"/>
      <c r="B62" s="19"/>
      <c r="C62" s="12" t="s">
        <v>910</v>
      </c>
      <c r="D62" s="63" t="s">
        <v>865</v>
      </c>
      <c r="E62" s="12" t="s">
        <v>130</v>
      </c>
      <c r="F62" s="64"/>
      <c r="G62" s="40"/>
      <c r="H62" s="40"/>
      <c r="I62" s="40"/>
      <c r="J62" s="41"/>
      <c r="K62" s="40"/>
      <c r="L62" s="40"/>
      <c r="M62" s="41"/>
      <c r="N62" s="41"/>
      <c r="O62" s="41"/>
      <c r="P62" s="40"/>
      <c r="Q62" s="10"/>
      <c r="R62" s="10"/>
      <c r="S62" s="10"/>
      <c r="T62" s="10"/>
      <c r="U62" s="40"/>
      <c r="V62" s="40"/>
      <c r="W62" s="40"/>
      <c r="X62" s="10"/>
      <c r="Y62" s="10"/>
      <c r="Z62" s="40"/>
    </row>
    <row r="63" spans="1:27" ht="51" x14ac:dyDescent="0.3">
      <c r="A63" s="11"/>
      <c r="B63" s="19"/>
      <c r="C63" s="12" t="s">
        <v>911</v>
      </c>
      <c r="D63" s="63" t="s">
        <v>866</v>
      </c>
      <c r="E63" s="12" t="s">
        <v>130</v>
      </c>
      <c r="F63" s="64"/>
      <c r="G63" s="40"/>
      <c r="H63" s="40"/>
      <c r="I63" s="40"/>
      <c r="J63" s="41"/>
      <c r="K63" s="40"/>
      <c r="L63" s="40"/>
      <c r="M63" s="41"/>
      <c r="N63" s="41"/>
      <c r="O63" s="41"/>
      <c r="P63" s="40"/>
      <c r="Q63" s="10"/>
      <c r="R63" s="10"/>
      <c r="S63" s="10"/>
      <c r="T63" s="10"/>
      <c r="U63" s="40"/>
      <c r="V63" s="40"/>
      <c r="W63" s="40"/>
      <c r="X63" s="10"/>
      <c r="Y63" s="10"/>
      <c r="Z63" s="40"/>
    </row>
    <row r="64" spans="1:27" ht="51" x14ac:dyDescent="0.3">
      <c r="A64" s="11"/>
      <c r="B64" s="19"/>
      <c r="C64" s="12" t="s">
        <v>912</v>
      </c>
      <c r="D64" s="63" t="s">
        <v>867</v>
      </c>
      <c r="E64" s="12" t="s">
        <v>130</v>
      </c>
      <c r="F64" s="64"/>
      <c r="G64" s="40"/>
      <c r="H64" s="40"/>
      <c r="I64" s="40"/>
      <c r="J64" s="41"/>
      <c r="K64" s="40"/>
      <c r="L64" s="40"/>
      <c r="M64" s="41"/>
      <c r="N64" s="41"/>
      <c r="O64" s="41"/>
      <c r="P64" s="40"/>
      <c r="Q64" s="10"/>
      <c r="R64" s="10"/>
      <c r="S64" s="10"/>
      <c r="T64" s="10"/>
      <c r="U64" s="40"/>
      <c r="V64" s="40"/>
      <c r="W64" s="40"/>
      <c r="X64" s="10"/>
      <c r="Y64" s="10"/>
      <c r="Z64" s="40"/>
    </row>
    <row r="65" spans="1:26" ht="51" x14ac:dyDescent="0.3">
      <c r="A65" s="11"/>
      <c r="B65" s="19"/>
      <c r="C65" s="12" t="s">
        <v>913</v>
      </c>
      <c r="D65" s="63" t="s">
        <v>868</v>
      </c>
      <c r="E65" s="12" t="s">
        <v>130</v>
      </c>
      <c r="F65" s="64"/>
      <c r="G65" s="40"/>
      <c r="H65" s="40"/>
      <c r="I65" s="40"/>
      <c r="J65" s="41"/>
      <c r="K65" s="40"/>
      <c r="L65" s="40"/>
      <c r="M65" s="41"/>
      <c r="N65" s="41"/>
      <c r="O65" s="41"/>
      <c r="P65" s="40"/>
      <c r="Q65" s="10"/>
      <c r="R65" s="10"/>
      <c r="S65" s="10"/>
      <c r="T65" s="10"/>
      <c r="U65" s="40"/>
      <c r="V65" s="40"/>
      <c r="W65" s="40"/>
      <c r="X65" s="10"/>
      <c r="Y65" s="10"/>
      <c r="Z65" s="40"/>
    </row>
    <row r="66" spans="1:26" ht="51" x14ac:dyDescent="0.3">
      <c r="A66" s="11"/>
      <c r="B66" s="19"/>
      <c r="C66" s="12" t="s">
        <v>914</v>
      </c>
      <c r="D66" s="63" t="s">
        <v>893</v>
      </c>
      <c r="E66" s="12" t="s">
        <v>130</v>
      </c>
      <c r="F66" s="64"/>
      <c r="G66" s="40"/>
      <c r="H66" s="40"/>
      <c r="I66" s="40"/>
      <c r="J66" s="41"/>
      <c r="K66" s="40"/>
      <c r="L66" s="40"/>
      <c r="M66" s="41"/>
      <c r="N66" s="41"/>
      <c r="O66" s="41"/>
      <c r="P66" s="40"/>
      <c r="Q66" s="10"/>
      <c r="R66" s="10"/>
      <c r="S66" s="10"/>
      <c r="T66" s="10"/>
      <c r="U66" s="40"/>
      <c r="V66" s="40"/>
      <c r="W66" s="40"/>
      <c r="X66" s="10"/>
      <c r="Y66" s="10"/>
      <c r="Z66" s="40"/>
    </row>
    <row r="67" spans="1:26" ht="51" x14ac:dyDescent="0.3">
      <c r="A67" s="11"/>
      <c r="B67" s="19"/>
      <c r="C67" s="12" t="s">
        <v>915</v>
      </c>
      <c r="D67" s="63" t="s">
        <v>885</v>
      </c>
      <c r="E67" s="12" t="s">
        <v>130</v>
      </c>
      <c r="F67" s="64"/>
      <c r="G67" s="40"/>
      <c r="H67" s="40"/>
      <c r="I67" s="40"/>
      <c r="J67" s="41"/>
      <c r="K67" s="40"/>
      <c r="L67" s="40"/>
      <c r="M67" s="41"/>
      <c r="N67" s="41"/>
      <c r="O67" s="41"/>
      <c r="P67" s="40"/>
      <c r="Q67" s="10"/>
      <c r="R67" s="10"/>
      <c r="S67" s="10"/>
      <c r="T67" s="10"/>
      <c r="U67" s="40"/>
      <c r="V67" s="40"/>
      <c r="W67" s="40"/>
      <c r="X67" s="10"/>
      <c r="Y67" s="10"/>
      <c r="Z67" s="40"/>
    </row>
    <row r="68" spans="1:26" ht="61.2" x14ac:dyDescent="0.3">
      <c r="A68" s="11"/>
      <c r="B68" s="19"/>
      <c r="C68" s="12" t="s">
        <v>916</v>
      </c>
      <c r="D68" s="63" t="s">
        <v>869</v>
      </c>
      <c r="E68" s="12" t="s">
        <v>130</v>
      </c>
      <c r="F68" s="64"/>
      <c r="G68" s="40"/>
      <c r="H68" s="40"/>
      <c r="I68" s="40"/>
      <c r="J68" s="41"/>
      <c r="K68" s="40"/>
      <c r="L68" s="40"/>
      <c r="M68" s="41"/>
      <c r="N68" s="41"/>
      <c r="O68" s="41"/>
      <c r="P68" s="40"/>
      <c r="Q68" s="10"/>
      <c r="R68" s="10"/>
      <c r="S68" s="10"/>
      <c r="T68" s="10"/>
      <c r="U68" s="40"/>
      <c r="V68" s="40"/>
      <c r="W68" s="40"/>
      <c r="X68" s="10"/>
      <c r="Y68" s="10"/>
      <c r="Z68" s="40"/>
    </row>
    <row r="69" spans="1:26" ht="40.799999999999997" x14ac:dyDescent="0.3">
      <c r="A69" s="11"/>
      <c r="B69" s="19"/>
      <c r="C69" s="12" t="s">
        <v>917</v>
      </c>
      <c r="D69" s="63" t="s">
        <v>870</v>
      </c>
      <c r="E69" s="12" t="s">
        <v>130</v>
      </c>
      <c r="F69" s="64"/>
      <c r="G69" s="40"/>
      <c r="H69" s="40"/>
      <c r="I69" s="40"/>
      <c r="J69" s="41"/>
      <c r="K69" s="40"/>
      <c r="L69" s="40"/>
      <c r="M69" s="41"/>
      <c r="N69" s="41"/>
      <c r="O69" s="41"/>
      <c r="P69" s="40"/>
      <c r="Q69" s="10"/>
      <c r="R69" s="10"/>
      <c r="S69" s="10"/>
      <c r="T69" s="10"/>
      <c r="U69" s="40"/>
      <c r="V69" s="40"/>
      <c r="W69" s="40"/>
      <c r="X69" s="10"/>
      <c r="Y69" s="10"/>
      <c r="Z69" s="40"/>
    </row>
    <row r="70" spans="1:26" ht="71.400000000000006" x14ac:dyDescent="0.3">
      <c r="A70" s="11"/>
      <c r="B70" s="19"/>
      <c r="C70" s="12" t="s">
        <v>918</v>
      </c>
      <c r="D70" s="63" t="s">
        <v>871</v>
      </c>
      <c r="E70" s="12" t="s">
        <v>130</v>
      </c>
      <c r="F70" s="64"/>
      <c r="G70" s="40"/>
      <c r="H70" s="40"/>
      <c r="I70" s="40"/>
      <c r="J70" s="41"/>
      <c r="K70" s="40"/>
      <c r="L70" s="40"/>
      <c r="M70" s="41"/>
      <c r="N70" s="41"/>
      <c r="O70" s="41"/>
      <c r="P70" s="40"/>
      <c r="Q70" s="10"/>
      <c r="R70" s="10"/>
      <c r="S70" s="10"/>
      <c r="T70" s="10"/>
      <c r="U70" s="40"/>
      <c r="V70" s="40"/>
      <c r="W70" s="40"/>
      <c r="X70" s="10"/>
      <c r="Y70" s="10"/>
      <c r="Z70" s="40"/>
    </row>
    <row r="71" spans="1:26" ht="51" x14ac:dyDescent="0.3">
      <c r="A71" s="11"/>
      <c r="B71" s="19"/>
      <c r="C71" s="12" t="s">
        <v>919</v>
      </c>
      <c r="D71" s="63" t="s">
        <v>872</v>
      </c>
      <c r="E71" s="12" t="s">
        <v>130</v>
      </c>
      <c r="F71" s="64"/>
      <c r="G71" s="40"/>
      <c r="H71" s="40"/>
      <c r="I71" s="40"/>
      <c r="J71" s="41"/>
      <c r="K71" s="40"/>
      <c r="L71" s="40"/>
      <c r="M71" s="41"/>
      <c r="N71" s="41"/>
      <c r="O71" s="41"/>
      <c r="P71" s="40"/>
      <c r="Q71" s="10"/>
      <c r="R71" s="10"/>
      <c r="S71" s="10"/>
      <c r="T71" s="10"/>
      <c r="U71" s="40"/>
      <c r="V71" s="40"/>
      <c r="W71" s="40"/>
      <c r="X71" s="10"/>
      <c r="Y71" s="10"/>
      <c r="Z71" s="40"/>
    </row>
    <row r="72" spans="1:26" ht="71.400000000000006" x14ac:dyDescent="0.3">
      <c r="A72" s="11"/>
      <c r="B72" s="19"/>
      <c r="C72" s="12" t="s">
        <v>920</v>
      </c>
      <c r="D72" s="63" t="s">
        <v>895</v>
      </c>
      <c r="E72" s="12" t="s">
        <v>130</v>
      </c>
      <c r="F72" s="64"/>
      <c r="G72" s="40"/>
      <c r="H72" s="40"/>
      <c r="I72" s="40"/>
      <c r="J72" s="41"/>
      <c r="K72" s="40"/>
      <c r="L72" s="40"/>
      <c r="M72" s="41"/>
      <c r="N72" s="41"/>
      <c r="O72" s="41"/>
      <c r="P72" s="40"/>
      <c r="Q72" s="10"/>
      <c r="R72" s="10"/>
      <c r="S72" s="10"/>
      <c r="T72" s="10"/>
      <c r="U72" s="40"/>
      <c r="V72" s="40"/>
      <c r="W72" s="40"/>
      <c r="X72" s="10"/>
      <c r="Y72" s="10"/>
      <c r="Z72" s="40"/>
    </row>
    <row r="73" spans="1:26" ht="51" x14ac:dyDescent="0.3">
      <c r="A73" s="11"/>
      <c r="B73" s="19"/>
      <c r="C73" s="12" t="s">
        <v>921</v>
      </c>
      <c r="D73" s="63" t="s">
        <v>873</v>
      </c>
      <c r="E73" s="12" t="s">
        <v>130</v>
      </c>
      <c r="F73" s="64"/>
      <c r="G73" s="40"/>
      <c r="H73" s="40"/>
      <c r="I73" s="40"/>
      <c r="J73" s="41"/>
      <c r="K73" s="40"/>
      <c r="L73" s="40"/>
      <c r="M73" s="41"/>
      <c r="N73" s="41"/>
      <c r="O73" s="41"/>
      <c r="P73" s="40"/>
      <c r="Q73" s="10"/>
      <c r="R73" s="10"/>
      <c r="S73" s="10"/>
      <c r="T73" s="10"/>
      <c r="U73" s="40"/>
      <c r="V73" s="40"/>
      <c r="W73" s="40"/>
      <c r="X73" s="10"/>
      <c r="Y73" s="10"/>
      <c r="Z73" s="40"/>
    </row>
    <row r="74" spans="1:26" ht="71.400000000000006" x14ac:dyDescent="0.3">
      <c r="A74" s="11"/>
      <c r="B74" s="19"/>
      <c r="C74" s="12" t="s">
        <v>922</v>
      </c>
      <c r="D74" s="63" t="s">
        <v>874</v>
      </c>
      <c r="E74" s="12" t="s">
        <v>130</v>
      </c>
      <c r="F74" s="64"/>
      <c r="G74" s="40"/>
      <c r="H74" s="40"/>
      <c r="I74" s="40"/>
      <c r="J74" s="41"/>
      <c r="K74" s="40"/>
      <c r="L74" s="40"/>
      <c r="M74" s="41"/>
      <c r="N74" s="41"/>
      <c r="O74" s="41"/>
      <c r="P74" s="40"/>
      <c r="Q74" s="10"/>
      <c r="R74" s="10"/>
      <c r="S74" s="10"/>
      <c r="T74" s="10"/>
      <c r="U74" s="40"/>
      <c r="V74" s="40"/>
      <c r="W74" s="40"/>
      <c r="X74" s="10"/>
      <c r="Y74" s="10"/>
      <c r="Z74" s="40"/>
    </row>
    <row r="75" spans="1:26" ht="71.400000000000006" x14ac:dyDescent="0.3">
      <c r="A75" s="11"/>
      <c r="B75" s="19"/>
      <c r="C75" s="12" t="s">
        <v>923</v>
      </c>
      <c r="D75" s="63" t="s">
        <v>875</v>
      </c>
      <c r="E75" s="12" t="s">
        <v>130</v>
      </c>
      <c r="F75" s="64"/>
      <c r="G75" s="40"/>
      <c r="H75" s="40"/>
      <c r="I75" s="40"/>
      <c r="J75" s="41"/>
      <c r="K75" s="40"/>
      <c r="L75" s="40"/>
      <c r="M75" s="41"/>
      <c r="N75" s="41"/>
      <c r="O75" s="41"/>
      <c r="P75" s="40"/>
      <c r="Q75" s="10"/>
      <c r="R75" s="10"/>
      <c r="S75" s="10"/>
      <c r="T75" s="10"/>
      <c r="U75" s="40"/>
      <c r="V75" s="40"/>
      <c r="W75" s="40"/>
      <c r="X75" s="10"/>
      <c r="Y75" s="10"/>
      <c r="Z75" s="40"/>
    </row>
    <row r="76" spans="1:26" ht="20.399999999999999" x14ac:dyDescent="0.3">
      <c r="A76" s="11"/>
      <c r="B76" s="19"/>
      <c r="C76" s="12" t="s">
        <v>924</v>
      </c>
      <c r="D76" s="63" t="s">
        <v>878</v>
      </c>
      <c r="E76" s="12" t="s">
        <v>130</v>
      </c>
      <c r="F76" s="64"/>
      <c r="G76" s="40"/>
      <c r="H76" s="40"/>
      <c r="I76" s="40"/>
      <c r="J76" s="41"/>
      <c r="K76" s="40"/>
      <c r="L76" s="40"/>
      <c r="M76" s="41"/>
      <c r="N76" s="41"/>
      <c r="O76" s="41"/>
      <c r="P76" s="40"/>
      <c r="Q76" s="10"/>
      <c r="R76" s="10"/>
      <c r="S76" s="10"/>
      <c r="T76" s="10"/>
      <c r="U76" s="40"/>
      <c r="V76" s="40"/>
      <c r="W76" s="40"/>
      <c r="X76" s="10"/>
      <c r="Y76" s="10"/>
      <c r="Z76" s="40"/>
    </row>
    <row r="77" spans="1:26" ht="20.399999999999999" x14ac:dyDescent="0.3">
      <c r="A77" s="11"/>
      <c r="B77" s="19"/>
      <c r="C77" s="12" t="s">
        <v>925</v>
      </c>
      <c r="D77" s="63" t="s">
        <v>879</v>
      </c>
      <c r="E77" s="12" t="s">
        <v>130</v>
      </c>
      <c r="F77" s="64"/>
      <c r="G77" s="40"/>
      <c r="H77" s="40"/>
      <c r="I77" s="40"/>
      <c r="J77" s="41"/>
      <c r="K77" s="40"/>
      <c r="L77" s="40"/>
      <c r="M77" s="41"/>
      <c r="N77" s="41"/>
      <c r="O77" s="41"/>
      <c r="P77" s="40"/>
      <c r="Q77" s="10"/>
      <c r="R77" s="10"/>
      <c r="S77" s="10"/>
      <c r="T77" s="10"/>
      <c r="U77" s="40"/>
      <c r="V77" s="40"/>
      <c r="W77" s="40"/>
      <c r="X77" s="10"/>
      <c r="Y77" s="10"/>
      <c r="Z77" s="40"/>
    </row>
    <row r="78" spans="1:26" ht="30.6" x14ac:dyDescent="0.3">
      <c r="A78" s="11"/>
      <c r="B78" s="19"/>
      <c r="C78" s="12" t="s">
        <v>926</v>
      </c>
      <c r="D78" s="63" t="s">
        <v>880</v>
      </c>
      <c r="E78" s="12" t="s">
        <v>130</v>
      </c>
      <c r="F78" s="64"/>
      <c r="G78" s="40"/>
      <c r="H78" s="40"/>
      <c r="I78" s="40"/>
      <c r="J78" s="41"/>
      <c r="K78" s="40"/>
      <c r="L78" s="40"/>
      <c r="M78" s="41"/>
      <c r="N78" s="41"/>
      <c r="O78" s="41"/>
      <c r="P78" s="40"/>
      <c r="Q78" s="10"/>
      <c r="R78" s="10"/>
      <c r="S78" s="10"/>
      <c r="T78" s="10"/>
      <c r="U78" s="40"/>
      <c r="V78" s="40"/>
      <c r="W78" s="40"/>
      <c r="X78" s="10"/>
      <c r="Y78" s="10"/>
      <c r="Z78" s="40"/>
    </row>
    <row r="79" spans="1:26" ht="30.6" x14ac:dyDescent="0.3">
      <c r="A79" s="11"/>
      <c r="B79" s="19"/>
      <c r="C79" s="12" t="s">
        <v>927</v>
      </c>
      <c r="D79" s="63" t="s">
        <v>899</v>
      </c>
      <c r="E79" s="12" t="s">
        <v>130</v>
      </c>
      <c r="F79" s="64"/>
      <c r="G79" s="40"/>
      <c r="H79" s="40"/>
      <c r="I79" s="40"/>
      <c r="J79" s="41"/>
      <c r="K79" s="40"/>
      <c r="L79" s="40"/>
      <c r="M79" s="41"/>
      <c r="N79" s="41"/>
      <c r="O79" s="41"/>
      <c r="P79" s="40"/>
      <c r="Q79" s="10"/>
      <c r="R79" s="10"/>
      <c r="S79" s="10"/>
      <c r="T79" s="10"/>
      <c r="U79" s="40"/>
      <c r="V79" s="40"/>
      <c r="W79" s="40"/>
      <c r="X79" s="10"/>
      <c r="Y79" s="10"/>
      <c r="Z79" s="40"/>
    </row>
    <row r="80" spans="1:26" ht="30.6" x14ac:dyDescent="0.3">
      <c r="A80" s="11"/>
      <c r="B80" s="19"/>
      <c r="C80" s="12" t="s">
        <v>928</v>
      </c>
      <c r="D80" s="63" t="s">
        <v>900</v>
      </c>
      <c r="E80" s="12" t="s">
        <v>130</v>
      </c>
      <c r="F80" s="64"/>
      <c r="G80" s="40"/>
      <c r="H80" s="40"/>
      <c r="I80" s="40"/>
      <c r="J80" s="41"/>
      <c r="K80" s="40"/>
      <c r="L80" s="40"/>
      <c r="M80" s="41"/>
      <c r="N80" s="41"/>
      <c r="O80" s="41"/>
      <c r="P80" s="40"/>
      <c r="Q80" s="10"/>
      <c r="R80" s="10"/>
      <c r="S80" s="10"/>
      <c r="T80" s="10"/>
      <c r="U80" s="40"/>
      <c r="V80" s="40"/>
      <c r="W80" s="40"/>
      <c r="X80" s="10"/>
      <c r="Y80" s="10"/>
      <c r="Z80" s="40"/>
    </row>
    <row r="81" spans="1:27" ht="51" x14ac:dyDescent="0.3">
      <c r="A81" s="11"/>
      <c r="B81" s="19"/>
      <c r="C81" s="12" t="s">
        <v>929</v>
      </c>
      <c r="D81" s="63" t="s">
        <v>903</v>
      </c>
      <c r="E81" s="12" t="s">
        <v>130</v>
      </c>
      <c r="F81" s="64"/>
      <c r="G81" s="40"/>
      <c r="H81" s="40"/>
      <c r="I81" s="40"/>
      <c r="J81" s="41"/>
      <c r="K81" s="40"/>
      <c r="L81" s="40"/>
      <c r="M81" s="41"/>
      <c r="N81" s="41"/>
      <c r="O81" s="41"/>
      <c r="P81" s="40"/>
      <c r="Q81" s="10"/>
      <c r="R81" s="10"/>
      <c r="S81" s="10"/>
      <c r="T81" s="10"/>
      <c r="U81" s="40"/>
      <c r="V81" s="40"/>
      <c r="W81" s="40"/>
      <c r="X81" s="10"/>
      <c r="Y81" s="10"/>
      <c r="Z81" s="40"/>
    </row>
    <row r="82" spans="1:27" ht="71.400000000000006" x14ac:dyDescent="0.3">
      <c r="A82" s="11"/>
      <c r="B82" s="19"/>
      <c r="C82" s="12" t="s">
        <v>930</v>
      </c>
      <c r="D82" s="63" t="s">
        <v>896</v>
      </c>
      <c r="E82" s="12" t="s">
        <v>130</v>
      </c>
      <c r="F82" s="64"/>
      <c r="G82" s="40"/>
      <c r="H82" s="40"/>
      <c r="I82" s="40"/>
      <c r="J82" s="41"/>
      <c r="K82" s="40"/>
      <c r="L82" s="40"/>
      <c r="M82" s="41"/>
      <c r="N82" s="41"/>
      <c r="O82" s="41"/>
      <c r="P82" s="40"/>
      <c r="Q82" s="10"/>
      <c r="R82" s="10"/>
      <c r="S82" s="10"/>
      <c r="T82" s="10"/>
      <c r="U82" s="40"/>
      <c r="V82" s="40"/>
      <c r="W82" s="40"/>
      <c r="X82" s="10"/>
      <c r="Y82" s="10"/>
      <c r="Z82" s="40"/>
    </row>
    <row r="83" spans="1:27" ht="71.400000000000006" x14ac:dyDescent="0.3">
      <c r="A83" s="11"/>
      <c r="B83" s="19"/>
      <c r="C83" s="12" t="s">
        <v>931</v>
      </c>
      <c r="D83" s="63" t="s">
        <v>887</v>
      </c>
      <c r="E83" s="12" t="s">
        <v>130</v>
      </c>
      <c r="F83" s="64"/>
      <c r="G83" s="40"/>
      <c r="H83" s="40"/>
      <c r="I83" s="40"/>
      <c r="J83" s="41"/>
      <c r="K83" s="40"/>
      <c r="L83" s="40"/>
      <c r="M83" s="41"/>
      <c r="N83" s="41"/>
      <c r="O83" s="41"/>
      <c r="P83" s="40"/>
      <c r="Q83" s="10"/>
      <c r="R83" s="10"/>
      <c r="S83" s="10"/>
      <c r="T83" s="10"/>
      <c r="U83" s="40"/>
      <c r="V83" s="40"/>
      <c r="W83" s="40"/>
      <c r="X83" s="10"/>
      <c r="Y83" s="10"/>
      <c r="Z83" s="40"/>
    </row>
    <row r="84" spans="1:27" ht="71.400000000000006" x14ac:dyDescent="0.3">
      <c r="A84" s="11"/>
      <c r="B84" s="19"/>
      <c r="C84" s="12" t="s">
        <v>932</v>
      </c>
      <c r="D84" s="63" t="s">
        <v>882</v>
      </c>
      <c r="E84" s="12" t="s">
        <v>130</v>
      </c>
      <c r="F84" s="64"/>
      <c r="G84" s="40"/>
      <c r="H84" s="40"/>
      <c r="I84" s="40"/>
      <c r="J84" s="41"/>
      <c r="K84" s="40"/>
      <c r="L84" s="40"/>
      <c r="M84" s="41"/>
      <c r="N84" s="41"/>
      <c r="O84" s="41"/>
      <c r="P84" s="40"/>
      <c r="Q84" s="10"/>
      <c r="R84" s="10"/>
      <c r="S84" s="10"/>
      <c r="T84" s="10"/>
      <c r="U84" s="40"/>
      <c r="V84" s="40"/>
      <c r="W84" s="40"/>
      <c r="X84" s="10"/>
      <c r="Y84" s="10"/>
      <c r="Z84" s="40"/>
    </row>
    <row r="85" spans="1:27" ht="71.400000000000006" x14ac:dyDescent="0.3">
      <c r="A85" s="11"/>
      <c r="B85" s="19"/>
      <c r="C85" s="12" t="s">
        <v>933</v>
      </c>
      <c r="D85" s="63" t="s">
        <v>897</v>
      </c>
      <c r="E85" s="12" t="s">
        <v>130</v>
      </c>
      <c r="F85" s="64"/>
      <c r="G85" s="40"/>
      <c r="H85" s="40"/>
      <c r="I85" s="40"/>
      <c r="J85" s="41"/>
      <c r="K85" s="40"/>
      <c r="L85" s="40"/>
      <c r="M85" s="41"/>
      <c r="N85" s="41"/>
      <c r="O85" s="41"/>
      <c r="P85" s="40"/>
      <c r="Q85" s="10"/>
      <c r="R85" s="10"/>
      <c r="S85" s="10"/>
      <c r="T85" s="10"/>
      <c r="U85" s="40"/>
      <c r="V85" s="40"/>
      <c r="W85" s="40"/>
      <c r="X85" s="10"/>
      <c r="Y85" s="10"/>
      <c r="Z85" s="40"/>
    </row>
    <row r="86" spans="1:27" ht="71.400000000000006" x14ac:dyDescent="0.3">
      <c r="A86" s="11"/>
      <c r="B86" s="19"/>
      <c r="C86" s="12" t="s">
        <v>934</v>
      </c>
      <c r="D86" s="63" t="s">
        <v>881</v>
      </c>
      <c r="E86" s="12" t="s">
        <v>130</v>
      </c>
      <c r="F86" s="64"/>
      <c r="G86" s="40"/>
      <c r="H86" s="40"/>
      <c r="I86" s="40"/>
      <c r="J86" s="41"/>
      <c r="K86" s="40"/>
      <c r="L86" s="40"/>
      <c r="M86" s="41"/>
      <c r="N86" s="41"/>
      <c r="O86" s="41"/>
      <c r="P86" s="40"/>
      <c r="Q86" s="10"/>
      <c r="R86" s="10"/>
      <c r="S86" s="10"/>
      <c r="T86" s="10"/>
      <c r="U86" s="40"/>
      <c r="V86" s="40"/>
      <c r="W86" s="40"/>
      <c r="X86" s="10"/>
      <c r="Y86" s="10"/>
      <c r="Z86" s="40"/>
    </row>
    <row r="87" spans="1:27" ht="71.400000000000006" x14ac:dyDescent="0.3">
      <c r="A87" s="11"/>
      <c r="B87" s="19"/>
      <c r="C87" s="12" t="s">
        <v>935</v>
      </c>
      <c r="D87" s="63" t="s">
        <v>889</v>
      </c>
      <c r="E87" s="12" t="s">
        <v>130</v>
      </c>
      <c r="F87" s="40"/>
      <c r="G87" s="40"/>
      <c r="H87" s="40"/>
      <c r="I87" s="40"/>
      <c r="J87" s="41"/>
      <c r="K87" s="40"/>
      <c r="L87" s="40"/>
      <c r="M87" s="41"/>
      <c r="N87" s="41"/>
      <c r="O87" s="41"/>
      <c r="P87" s="40"/>
      <c r="Q87" s="10"/>
      <c r="R87" s="10"/>
      <c r="S87" s="10"/>
      <c r="T87" s="10"/>
      <c r="U87" s="40"/>
      <c r="V87" s="40"/>
      <c r="W87" s="40"/>
      <c r="X87" s="10"/>
      <c r="Y87" s="10"/>
      <c r="Z87" s="40"/>
    </row>
    <row r="88" spans="1:27" ht="51" x14ac:dyDescent="0.3">
      <c r="A88" s="11"/>
      <c r="B88" s="19"/>
      <c r="C88" s="12" t="s">
        <v>936</v>
      </c>
      <c r="D88" s="63" t="s">
        <v>890</v>
      </c>
      <c r="E88" s="12" t="s">
        <v>130</v>
      </c>
      <c r="F88" s="40"/>
      <c r="G88" s="40"/>
      <c r="H88" s="40"/>
      <c r="I88" s="40"/>
      <c r="J88" s="41"/>
      <c r="K88" s="40"/>
      <c r="L88" s="40"/>
      <c r="M88" s="41"/>
      <c r="N88" s="41"/>
      <c r="O88" s="41"/>
      <c r="P88" s="40"/>
      <c r="Q88" s="10"/>
      <c r="R88" s="10"/>
      <c r="S88" s="10"/>
      <c r="T88" s="10"/>
      <c r="U88" s="40"/>
      <c r="V88" s="40"/>
      <c r="W88" s="40"/>
      <c r="X88" s="10"/>
      <c r="Y88" s="10"/>
      <c r="Z88" s="40"/>
    </row>
    <row r="89" spans="1:27" ht="30.6" x14ac:dyDescent="0.3">
      <c r="A89" s="11"/>
      <c r="B89" s="19"/>
      <c r="C89" s="12" t="s">
        <v>937</v>
      </c>
      <c r="D89" s="63" t="s">
        <v>891</v>
      </c>
      <c r="E89" s="12" t="s">
        <v>130</v>
      </c>
      <c r="F89" s="40"/>
      <c r="G89" s="40"/>
      <c r="H89" s="40"/>
      <c r="I89" s="40"/>
      <c r="J89" s="41"/>
      <c r="K89" s="40"/>
      <c r="L89" s="40"/>
      <c r="M89" s="41"/>
      <c r="N89" s="41"/>
      <c r="O89" s="41"/>
      <c r="P89" s="40"/>
      <c r="Q89" s="10"/>
      <c r="R89" s="10"/>
      <c r="S89" s="10"/>
      <c r="T89" s="10"/>
      <c r="U89" s="40"/>
      <c r="V89" s="40"/>
      <c r="W89" s="40"/>
      <c r="X89" s="10"/>
      <c r="Y89" s="10"/>
      <c r="Z89" s="40"/>
    </row>
    <row r="90" spans="1:27" ht="51" x14ac:dyDescent="0.3">
      <c r="A90" s="11"/>
      <c r="B90" s="19"/>
      <c r="C90" s="12" t="s">
        <v>938</v>
      </c>
      <c r="D90" s="63" t="s">
        <v>906</v>
      </c>
      <c r="E90" s="12" t="s">
        <v>130</v>
      </c>
      <c r="F90" s="40"/>
      <c r="G90" s="40"/>
      <c r="H90" s="40"/>
      <c r="I90" s="40"/>
      <c r="J90" s="41"/>
      <c r="K90" s="40"/>
      <c r="L90" s="40"/>
      <c r="M90" s="41"/>
      <c r="N90" s="41"/>
      <c r="O90" s="41"/>
      <c r="P90" s="40"/>
      <c r="Q90" s="10"/>
      <c r="R90" s="10"/>
      <c r="S90" s="10"/>
      <c r="T90" s="10"/>
      <c r="U90" s="40"/>
      <c r="V90" s="40"/>
      <c r="W90" s="40"/>
      <c r="X90" s="10"/>
      <c r="Y90" s="10"/>
      <c r="Z90" s="40"/>
    </row>
    <row r="91" spans="1:27" ht="244.8" x14ac:dyDescent="0.3">
      <c r="A91" s="11">
        <v>51</v>
      </c>
      <c r="B91" s="19" t="s">
        <v>167</v>
      </c>
      <c r="C91" s="12" t="s">
        <v>168</v>
      </c>
      <c r="D91" s="21" t="s">
        <v>169</v>
      </c>
      <c r="E91" s="11" t="s">
        <v>21</v>
      </c>
      <c r="F91" s="60" t="s">
        <v>668</v>
      </c>
      <c r="G91" s="40"/>
      <c r="H91" s="40"/>
      <c r="I91" s="40" t="str">
        <f>B91</f>
        <v>9.2</v>
      </c>
      <c r="J91" s="41"/>
      <c r="K91" s="50" t="s">
        <v>669</v>
      </c>
      <c r="L91" s="40"/>
      <c r="M91" s="41" t="s">
        <v>670</v>
      </c>
      <c r="N91" s="41" t="s">
        <v>671</v>
      </c>
      <c r="O91" s="41" t="s">
        <v>672</v>
      </c>
      <c r="P91" s="40"/>
      <c r="Q91" s="10" t="s">
        <v>673</v>
      </c>
      <c r="R91" s="10" t="s">
        <v>674</v>
      </c>
      <c r="S91" s="10" t="s">
        <v>675</v>
      </c>
      <c r="T91" s="10" t="s">
        <v>676</v>
      </c>
      <c r="U91" s="40" t="s">
        <v>363</v>
      </c>
      <c r="V91" s="40" t="s">
        <v>363</v>
      </c>
      <c r="W91" s="40" t="s">
        <v>677</v>
      </c>
      <c r="X91" s="10" t="s">
        <v>678</v>
      </c>
      <c r="Y91" s="10" t="s">
        <v>541</v>
      </c>
      <c r="Z91" s="40" t="s">
        <v>406</v>
      </c>
      <c r="AA91" s="31" t="s">
        <v>679</v>
      </c>
    </row>
    <row r="92" spans="1:27" ht="19.95" customHeight="1" x14ac:dyDescent="0.3">
      <c r="A92" s="11"/>
      <c r="B92" s="104">
        <v>10</v>
      </c>
      <c r="C92" s="104"/>
      <c r="D92" s="42" t="s">
        <v>680</v>
      </c>
      <c r="E92" s="34"/>
      <c r="F92" s="34"/>
      <c r="G92" s="34"/>
      <c r="H92" s="34"/>
      <c r="I92" s="34"/>
      <c r="J92" s="35"/>
      <c r="K92" s="36"/>
      <c r="L92" s="36"/>
      <c r="M92" s="37"/>
      <c r="N92" s="37"/>
      <c r="O92" s="37"/>
      <c r="P92" s="36"/>
      <c r="Q92" s="38"/>
      <c r="R92" s="38"/>
      <c r="S92" s="38"/>
      <c r="T92" s="38"/>
      <c r="U92" s="36"/>
      <c r="V92" s="36"/>
      <c r="W92" s="36"/>
      <c r="X92" s="38"/>
      <c r="Y92" s="38"/>
      <c r="Z92" s="36"/>
    </row>
    <row r="93" spans="1:27" ht="36.6" customHeight="1" x14ac:dyDescent="0.3">
      <c r="A93" s="11">
        <v>52</v>
      </c>
      <c r="B93" s="22" t="s">
        <v>171</v>
      </c>
      <c r="C93" s="12" t="s">
        <v>172</v>
      </c>
      <c r="D93" s="10" t="s">
        <v>173</v>
      </c>
      <c r="E93" s="11" t="s">
        <v>130</v>
      </c>
      <c r="F93" s="40"/>
      <c r="G93" s="102" t="s">
        <v>681</v>
      </c>
      <c r="H93" s="40"/>
      <c r="I93" s="40"/>
      <c r="J93" s="41"/>
      <c r="K93" s="40"/>
      <c r="L93" s="40"/>
      <c r="M93" s="41"/>
      <c r="N93" s="41"/>
      <c r="O93" s="41"/>
      <c r="P93" s="40"/>
      <c r="Q93" s="10"/>
      <c r="R93" s="10"/>
      <c r="S93" s="10"/>
      <c r="T93" s="10"/>
      <c r="U93" s="40" t="s">
        <v>363</v>
      </c>
      <c r="V93" s="40" t="s">
        <v>363</v>
      </c>
      <c r="W93" s="40"/>
      <c r="X93" s="10"/>
      <c r="Y93" s="10"/>
      <c r="Z93" s="40"/>
    </row>
    <row r="94" spans="1:27" ht="36.6" customHeight="1" x14ac:dyDescent="0.3">
      <c r="A94" s="11">
        <v>53</v>
      </c>
      <c r="B94" s="22" t="s">
        <v>174</v>
      </c>
      <c r="C94" s="12" t="s">
        <v>175</v>
      </c>
      <c r="D94" s="10" t="s">
        <v>176</v>
      </c>
      <c r="E94" s="11" t="s">
        <v>21</v>
      </c>
      <c r="F94" s="40"/>
      <c r="G94" s="102"/>
      <c r="H94" s="40"/>
      <c r="I94" s="40"/>
      <c r="J94" s="41"/>
      <c r="K94" s="40"/>
      <c r="L94" s="40"/>
      <c r="M94" s="41"/>
      <c r="N94" s="41"/>
      <c r="O94" s="41"/>
      <c r="P94" s="40"/>
      <c r="Q94" s="10"/>
      <c r="R94" s="10"/>
      <c r="S94" s="10"/>
      <c r="T94" s="10"/>
      <c r="U94" s="40" t="s">
        <v>363</v>
      </c>
      <c r="V94" s="40" t="s">
        <v>363</v>
      </c>
      <c r="W94" s="40"/>
      <c r="X94" s="10"/>
      <c r="Y94" s="10"/>
      <c r="Z94" s="40"/>
    </row>
    <row r="95" spans="1:27" ht="36.6" customHeight="1" x14ac:dyDescent="0.3">
      <c r="A95" s="11">
        <v>54</v>
      </c>
      <c r="B95" s="22" t="s">
        <v>177</v>
      </c>
      <c r="C95" s="12" t="s">
        <v>178</v>
      </c>
      <c r="D95" s="10" t="s">
        <v>179</v>
      </c>
      <c r="E95" s="11" t="s">
        <v>21</v>
      </c>
      <c r="F95" s="40"/>
      <c r="G95" s="102"/>
      <c r="H95" s="40"/>
      <c r="I95" s="40"/>
      <c r="J95" s="41"/>
      <c r="K95" s="40"/>
      <c r="L95" s="40"/>
      <c r="M95" s="41"/>
      <c r="N95" s="41"/>
      <c r="O95" s="41"/>
      <c r="P95" s="40"/>
      <c r="Q95" s="10"/>
      <c r="R95" s="10"/>
      <c r="S95" s="10"/>
      <c r="T95" s="10"/>
      <c r="U95" s="40" t="s">
        <v>363</v>
      </c>
      <c r="V95" s="40" t="s">
        <v>363</v>
      </c>
      <c r="W95" s="40"/>
      <c r="X95" s="10"/>
      <c r="Y95" s="10"/>
      <c r="Z95" s="40"/>
    </row>
    <row r="96" spans="1:27" ht="36.6" customHeight="1" x14ac:dyDescent="0.3">
      <c r="A96" s="11">
        <v>55</v>
      </c>
      <c r="B96" s="22" t="s">
        <v>180</v>
      </c>
      <c r="C96" s="12" t="s">
        <v>181</v>
      </c>
      <c r="D96" s="10" t="s">
        <v>182</v>
      </c>
      <c r="E96" s="11" t="s">
        <v>21</v>
      </c>
      <c r="F96" s="40"/>
      <c r="G96" s="102"/>
      <c r="H96" s="40"/>
      <c r="I96" s="40"/>
      <c r="J96" s="41"/>
      <c r="K96" s="40"/>
      <c r="L96" s="40"/>
      <c r="M96" s="41"/>
      <c r="N96" s="41"/>
      <c r="O96" s="41"/>
      <c r="P96" s="40"/>
      <c r="Q96" s="10"/>
      <c r="R96" s="10"/>
      <c r="S96" s="10"/>
      <c r="T96" s="10"/>
      <c r="U96" s="40" t="s">
        <v>363</v>
      </c>
      <c r="V96" s="40" t="s">
        <v>363</v>
      </c>
      <c r="W96" s="40"/>
      <c r="X96" s="10"/>
      <c r="Y96" s="10"/>
      <c r="Z96" s="40"/>
    </row>
    <row r="97" spans="1:27" ht="36.6" customHeight="1" x14ac:dyDescent="0.3">
      <c r="A97" s="11">
        <v>56</v>
      </c>
      <c r="B97" s="22" t="s">
        <v>183</v>
      </c>
      <c r="C97" s="12">
        <v>7289</v>
      </c>
      <c r="D97" s="10" t="s">
        <v>184</v>
      </c>
      <c r="E97" s="11" t="s">
        <v>130</v>
      </c>
      <c r="F97" s="40"/>
      <c r="G97" s="102"/>
      <c r="H97" s="40"/>
      <c r="I97" s="40"/>
      <c r="J97" s="41"/>
      <c r="K97" s="40"/>
      <c r="L97" s="40"/>
      <c r="M97" s="41"/>
      <c r="N97" s="41"/>
      <c r="O97" s="41"/>
      <c r="P97" s="40"/>
      <c r="Q97" s="10"/>
      <c r="R97" s="10"/>
      <c r="S97" s="10"/>
      <c r="T97" s="10"/>
      <c r="U97" s="40" t="s">
        <v>363</v>
      </c>
      <c r="V97" s="40" t="s">
        <v>363</v>
      </c>
      <c r="W97" s="40"/>
      <c r="X97" s="10"/>
      <c r="Y97" s="10"/>
      <c r="Z97" s="40"/>
    </row>
    <row r="98" spans="1:27" ht="36.6" customHeight="1" x14ac:dyDescent="0.3">
      <c r="A98" s="11">
        <v>57</v>
      </c>
      <c r="B98" s="22" t="s">
        <v>185</v>
      </c>
      <c r="C98" s="12" t="s">
        <v>186</v>
      </c>
      <c r="D98" s="10" t="s">
        <v>187</v>
      </c>
      <c r="E98" s="11" t="s">
        <v>130</v>
      </c>
      <c r="F98" s="39" t="s">
        <v>682</v>
      </c>
      <c r="G98" s="102"/>
      <c r="H98" s="40"/>
      <c r="I98" s="40"/>
      <c r="J98" s="41"/>
      <c r="K98" s="40"/>
      <c r="L98" s="40"/>
      <c r="M98" s="41"/>
      <c r="N98" s="41"/>
      <c r="O98" s="41"/>
      <c r="P98" s="40"/>
      <c r="Q98" s="10"/>
      <c r="R98" s="10"/>
      <c r="S98" s="10"/>
      <c r="T98" s="10"/>
      <c r="U98" s="40" t="s">
        <v>363</v>
      </c>
      <c r="V98" s="40" t="s">
        <v>363</v>
      </c>
      <c r="W98" s="40"/>
      <c r="X98" s="10"/>
      <c r="Y98" s="10"/>
      <c r="Z98" s="40"/>
    </row>
    <row r="99" spans="1:27" ht="193.8" x14ac:dyDescent="0.3">
      <c r="A99" s="11">
        <v>58</v>
      </c>
      <c r="B99" s="22" t="s">
        <v>188</v>
      </c>
      <c r="C99" s="12" t="s">
        <v>189</v>
      </c>
      <c r="D99" s="10" t="s">
        <v>190</v>
      </c>
      <c r="E99" s="11" t="s">
        <v>130</v>
      </c>
      <c r="F99" s="39" t="s">
        <v>683</v>
      </c>
      <c r="G99" s="102"/>
      <c r="H99" s="40"/>
      <c r="I99" s="40"/>
      <c r="J99" s="41"/>
      <c r="K99" s="40"/>
      <c r="L99" s="40"/>
      <c r="M99" s="41"/>
      <c r="N99" s="41"/>
      <c r="O99" s="41"/>
      <c r="P99" s="40"/>
      <c r="Q99" s="10"/>
      <c r="R99" s="10"/>
      <c r="S99" s="10"/>
      <c r="T99" s="10"/>
      <c r="U99" s="40" t="s">
        <v>363</v>
      </c>
      <c r="V99" s="40" t="s">
        <v>363</v>
      </c>
      <c r="W99" s="40"/>
      <c r="X99" s="10"/>
      <c r="Y99" s="10"/>
      <c r="Z99" s="40"/>
    </row>
    <row r="100" spans="1:27" ht="81.599999999999994" x14ac:dyDescent="0.3">
      <c r="A100" s="11">
        <v>59</v>
      </c>
      <c r="B100" s="22" t="s">
        <v>191</v>
      </c>
      <c r="C100" s="12" t="s">
        <v>192</v>
      </c>
      <c r="D100" s="10" t="s">
        <v>193</v>
      </c>
      <c r="E100" s="11" t="s">
        <v>130</v>
      </c>
      <c r="F100" s="39" t="s">
        <v>684</v>
      </c>
      <c r="G100" s="40"/>
      <c r="H100" s="40"/>
      <c r="I100" s="40"/>
      <c r="J100" s="41"/>
      <c r="K100" s="40"/>
      <c r="L100" s="40"/>
      <c r="M100" s="41"/>
      <c r="N100" s="41"/>
      <c r="O100" s="41"/>
      <c r="P100" s="40"/>
      <c r="Q100" s="10"/>
      <c r="R100" s="10"/>
      <c r="S100" s="10"/>
      <c r="T100" s="10"/>
      <c r="U100" s="40" t="s">
        <v>363</v>
      </c>
      <c r="V100" s="40" t="s">
        <v>363</v>
      </c>
      <c r="W100" s="40"/>
      <c r="X100" s="10"/>
      <c r="Y100" s="10"/>
      <c r="Z100" s="40"/>
    </row>
    <row r="101" spans="1:27" ht="61.2" x14ac:dyDescent="0.3">
      <c r="A101" s="11">
        <v>60</v>
      </c>
      <c r="B101" s="22" t="s">
        <v>194</v>
      </c>
      <c r="C101" s="12" t="s">
        <v>195</v>
      </c>
      <c r="D101" s="10" t="s">
        <v>196</v>
      </c>
      <c r="E101" s="11" t="s">
        <v>130</v>
      </c>
      <c r="F101" s="39" t="s">
        <v>685</v>
      </c>
      <c r="G101" s="40"/>
      <c r="H101" s="40"/>
      <c r="I101" s="40"/>
      <c r="J101" s="41"/>
      <c r="K101" s="40"/>
      <c r="L101" s="40"/>
      <c r="M101" s="41"/>
      <c r="N101" s="41"/>
      <c r="O101" s="41"/>
      <c r="P101" s="40"/>
      <c r="Q101" s="10"/>
      <c r="R101" s="10"/>
      <c r="S101" s="10"/>
      <c r="T101" s="10"/>
      <c r="U101" s="40" t="s">
        <v>363</v>
      </c>
      <c r="V101" s="40" t="s">
        <v>363</v>
      </c>
      <c r="W101" s="40"/>
      <c r="X101" s="10"/>
      <c r="Y101" s="10"/>
      <c r="Z101" s="40"/>
    </row>
    <row r="102" spans="1:27" ht="61.2" x14ac:dyDescent="0.3">
      <c r="A102" s="11">
        <v>61</v>
      </c>
      <c r="B102" s="23" t="s">
        <v>197</v>
      </c>
      <c r="C102" s="12" t="s">
        <v>198</v>
      </c>
      <c r="D102" s="10" t="s">
        <v>199</v>
      </c>
      <c r="E102" s="11" t="s">
        <v>130</v>
      </c>
      <c r="F102" s="39" t="s">
        <v>686</v>
      </c>
      <c r="G102" s="40"/>
      <c r="H102" s="40"/>
      <c r="I102" s="40"/>
      <c r="J102" s="41"/>
      <c r="K102" s="40"/>
      <c r="L102" s="40"/>
      <c r="M102" s="41"/>
      <c r="N102" s="41"/>
      <c r="O102" s="41"/>
      <c r="P102" s="40"/>
      <c r="Q102" s="10"/>
      <c r="R102" s="10"/>
      <c r="S102" s="10"/>
      <c r="T102" s="10"/>
      <c r="U102" s="40" t="s">
        <v>363</v>
      </c>
      <c r="V102" s="40" t="s">
        <v>363</v>
      </c>
      <c r="W102" s="40"/>
      <c r="X102" s="10"/>
      <c r="Y102" s="10"/>
      <c r="Z102" s="40"/>
    </row>
    <row r="103" spans="1:27" ht="61.2" x14ac:dyDescent="0.3">
      <c r="A103" s="11">
        <v>62</v>
      </c>
      <c r="B103" s="22" t="s">
        <v>200</v>
      </c>
      <c r="C103" s="14" t="s">
        <v>201</v>
      </c>
      <c r="D103" s="10" t="s">
        <v>202</v>
      </c>
      <c r="E103" s="11" t="s">
        <v>130</v>
      </c>
      <c r="F103" s="39" t="s">
        <v>687</v>
      </c>
      <c r="G103" s="40"/>
      <c r="H103" s="40"/>
      <c r="I103" s="40"/>
      <c r="J103" s="41"/>
      <c r="K103" s="40"/>
      <c r="L103" s="40"/>
      <c r="M103" s="41"/>
      <c r="N103" s="41"/>
      <c r="O103" s="41"/>
      <c r="P103" s="40"/>
      <c r="Q103" s="10"/>
      <c r="R103" s="10"/>
      <c r="S103" s="10"/>
      <c r="T103" s="10"/>
      <c r="U103" s="40" t="s">
        <v>363</v>
      </c>
      <c r="V103" s="40" t="s">
        <v>363</v>
      </c>
      <c r="W103" s="40"/>
      <c r="X103" s="10"/>
      <c r="Y103" s="10"/>
      <c r="Z103" s="40"/>
    </row>
    <row r="104" spans="1:27" ht="36.6" customHeight="1" x14ac:dyDescent="0.3">
      <c r="A104" s="11">
        <v>63</v>
      </c>
      <c r="B104" s="22" t="s">
        <v>203</v>
      </c>
      <c r="C104" s="14">
        <v>7302</v>
      </c>
      <c r="D104" s="10" t="s">
        <v>204</v>
      </c>
      <c r="E104" s="11" t="s">
        <v>130</v>
      </c>
      <c r="F104" s="39"/>
      <c r="G104" s="40"/>
      <c r="H104" s="40"/>
      <c r="I104" s="40"/>
      <c r="J104" s="41"/>
      <c r="K104" s="40"/>
      <c r="L104" s="40"/>
      <c r="M104" s="41"/>
      <c r="N104" s="41"/>
      <c r="O104" s="41"/>
      <c r="P104" s="40"/>
      <c r="Q104" s="10"/>
      <c r="R104" s="10"/>
      <c r="S104" s="10"/>
      <c r="T104" s="10"/>
      <c r="U104" s="40" t="s">
        <v>363</v>
      </c>
      <c r="V104" s="40" t="s">
        <v>363</v>
      </c>
      <c r="W104" s="40"/>
      <c r="X104" s="10"/>
      <c r="Y104" s="10"/>
      <c r="Z104" s="40"/>
    </row>
    <row r="105" spans="1:27" ht="36.6" customHeight="1" x14ac:dyDescent="0.3">
      <c r="A105" s="11">
        <v>64</v>
      </c>
      <c r="B105" s="22" t="s">
        <v>205</v>
      </c>
      <c r="C105" s="14">
        <v>7303</v>
      </c>
      <c r="D105" s="10" t="s">
        <v>206</v>
      </c>
      <c r="E105" s="11" t="s">
        <v>130</v>
      </c>
      <c r="F105" s="40"/>
      <c r="G105" s="40"/>
      <c r="H105" s="40"/>
      <c r="I105" s="40"/>
      <c r="J105" s="41"/>
      <c r="K105" s="40"/>
      <c r="L105" s="40"/>
      <c r="M105" s="41"/>
      <c r="N105" s="41"/>
      <c r="O105" s="41"/>
      <c r="P105" s="40"/>
      <c r="Q105" s="10"/>
      <c r="R105" s="10"/>
      <c r="S105" s="10"/>
      <c r="T105" s="10"/>
      <c r="U105" s="40" t="s">
        <v>363</v>
      </c>
      <c r="V105" s="40" t="s">
        <v>363</v>
      </c>
      <c r="W105" s="40"/>
      <c r="X105" s="10"/>
      <c r="Y105" s="10"/>
      <c r="Z105" s="40"/>
    </row>
    <row r="106" spans="1:27" ht="183.6" x14ac:dyDescent="0.3">
      <c r="A106" s="11">
        <v>65</v>
      </c>
      <c r="B106" s="23" t="s">
        <v>207</v>
      </c>
      <c r="C106" s="12" t="s">
        <v>201</v>
      </c>
      <c r="D106" s="10" t="s">
        <v>208</v>
      </c>
      <c r="E106" s="11" t="s">
        <v>130</v>
      </c>
      <c r="F106" s="60" t="s">
        <v>688</v>
      </c>
      <c r="G106" s="60" t="s">
        <v>689</v>
      </c>
      <c r="H106" s="51"/>
      <c r="I106" s="40"/>
      <c r="J106" s="41"/>
      <c r="K106" s="40"/>
      <c r="L106" s="40"/>
      <c r="M106" s="41"/>
      <c r="N106" s="41"/>
      <c r="O106" s="41"/>
      <c r="P106" s="40"/>
      <c r="Q106" s="10"/>
      <c r="R106" s="10"/>
      <c r="S106" s="10"/>
      <c r="T106" s="10"/>
      <c r="U106" s="40" t="s">
        <v>363</v>
      </c>
      <c r="V106" s="40" t="s">
        <v>363</v>
      </c>
      <c r="W106" s="40"/>
      <c r="X106" s="10"/>
      <c r="Y106" s="10"/>
      <c r="Z106" s="40"/>
    </row>
    <row r="107" spans="1:27" ht="183.6" x14ac:dyDescent="0.3">
      <c r="A107" s="11">
        <v>66</v>
      </c>
      <c r="B107" s="23" t="s">
        <v>209</v>
      </c>
      <c r="C107" s="12" t="s">
        <v>210</v>
      </c>
      <c r="D107" s="10" t="s">
        <v>211</v>
      </c>
      <c r="E107" s="11" t="s">
        <v>130</v>
      </c>
      <c r="F107" s="60" t="s">
        <v>688</v>
      </c>
      <c r="G107" s="60" t="s">
        <v>689</v>
      </c>
      <c r="H107" s="40"/>
      <c r="I107" s="40"/>
      <c r="J107" s="41"/>
      <c r="K107" s="40"/>
      <c r="L107" s="40"/>
      <c r="M107" s="41"/>
      <c r="N107" s="41"/>
      <c r="O107" s="41"/>
      <c r="P107" s="40"/>
      <c r="Q107" s="10"/>
      <c r="R107" s="10"/>
      <c r="S107" s="10"/>
      <c r="T107" s="10"/>
      <c r="U107" s="40" t="s">
        <v>363</v>
      </c>
      <c r="V107" s="40" t="s">
        <v>363</v>
      </c>
      <c r="W107" s="40"/>
      <c r="X107" s="10"/>
      <c r="Y107" s="10"/>
      <c r="Z107" s="40"/>
    </row>
    <row r="108" spans="1:27" ht="51" x14ac:dyDescent="0.3">
      <c r="A108" s="11">
        <v>67</v>
      </c>
      <c r="B108" s="22" t="s">
        <v>212</v>
      </c>
      <c r="C108" s="12">
        <v>7297</v>
      </c>
      <c r="D108" s="10" t="s">
        <v>213</v>
      </c>
      <c r="E108" s="11" t="s">
        <v>48</v>
      </c>
      <c r="F108" s="40"/>
      <c r="G108" s="40"/>
      <c r="H108" s="40"/>
      <c r="I108" s="40"/>
      <c r="J108" s="41"/>
      <c r="K108" s="40"/>
      <c r="L108" s="40"/>
      <c r="M108" s="41"/>
      <c r="N108" s="41"/>
      <c r="O108" s="41"/>
      <c r="P108" s="40"/>
      <c r="Q108" s="10"/>
      <c r="R108" s="10"/>
      <c r="S108" s="10"/>
      <c r="T108" s="10"/>
      <c r="U108" s="40" t="s">
        <v>363</v>
      </c>
      <c r="V108" s="40" t="s">
        <v>363</v>
      </c>
      <c r="W108" s="40"/>
      <c r="X108" s="10"/>
      <c r="Y108" s="10"/>
      <c r="Z108" s="40"/>
    </row>
    <row r="109" spans="1:27" ht="112.2" x14ac:dyDescent="0.3">
      <c r="A109" s="11">
        <v>68</v>
      </c>
      <c r="B109" s="22" t="s">
        <v>214</v>
      </c>
      <c r="C109" s="12">
        <v>5122</v>
      </c>
      <c r="D109" s="10" t="s">
        <v>215</v>
      </c>
      <c r="E109" s="11" t="s">
        <v>130</v>
      </c>
      <c r="F109" s="39" t="s">
        <v>690</v>
      </c>
      <c r="G109" s="40"/>
      <c r="H109" s="40"/>
      <c r="I109" s="40"/>
      <c r="J109" s="41"/>
      <c r="K109" s="45" t="s">
        <v>691</v>
      </c>
      <c r="L109" s="40"/>
      <c r="M109" s="41" t="s">
        <v>692</v>
      </c>
      <c r="N109" s="41" t="s">
        <v>693</v>
      </c>
      <c r="O109" s="41" t="s">
        <v>694</v>
      </c>
      <c r="P109" s="40"/>
      <c r="Q109" s="10" t="s">
        <v>695</v>
      </c>
      <c r="R109" s="10" t="s">
        <v>696</v>
      </c>
      <c r="S109" s="10" t="s">
        <v>697</v>
      </c>
      <c r="T109" s="10" t="s">
        <v>698</v>
      </c>
      <c r="U109" s="40" t="s">
        <v>363</v>
      </c>
      <c r="V109" s="40" t="s">
        <v>363</v>
      </c>
      <c r="W109" s="40" t="s">
        <v>699</v>
      </c>
      <c r="X109" s="10" t="s">
        <v>700</v>
      </c>
      <c r="Y109" s="10" t="s">
        <v>701</v>
      </c>
      <c r="Z109" s="40"/>
      <c r="AA109" s="31" t="s">
        <v>702</v>
      </c>
    </row>
    <row r="110" spans="1:27" ht="122.4" x14ac:dyDescent="0.3">
      <c r="A110" s="11">
        <v>69</v>
      </c>
      <c r="B110" s="22" t="s">
        <v>216</v>
      </c>
      <c r="C110" s="12">
        <v>5123</v>
      </c>
      <c r="D110" s="10" t="s">
        <v>217</v>
      </c>
      <c r="E110" s="11" t="s">
        <v>130</v>
      </c>
      <c r="F110" s="39" t="s">
        <v>703</v>
      </c>
      <c r="G110" s="40"/>
      <c r="H110" s="40"/>
      <c r="I110" s="40"/>
      <c r="J110" s="41"/>
      <c r="K110" s="45" t="s">
        <v>704</v>
      </c>
      <c r="L110" s="40"/>
      <c r="M110" s="41" t="s">
        <v>705</v>
      </c>
      <c r="N110" s="41" t="s">
        <v>706</v>
      </c>
      <c r="O110" s="41" t="s">
        <v>707</v>
      </c>
      <c r="P110" s="40"/>
      <c r="Q110" s="10" t="s">
        <v>695</v>
      </c>
      <c r="R110" s="10" t="s">
        <v>696</v>
      </c>
      <c r="S110" s="10" t="s">
        <v>708</v>
      </c>
      <c r="T110" s="10" t="s">
        <v>698</v>
      </c>
      <c r="U110" s="40" t="s">
        <v>363</v>
      </c>
      <c r="V110" s="40" t="s">
        <v>363</v>
      </c>
      <c r="W110" s="40" t="s">
        <v>699</v>
      </c>
      <c r="X110" s="10" t="s">
        <v>709</v>
      </c>
      <c r="Y110" s="10" t="s">
        <v>701</v>
      </c>
      <c r="Z110" s="40"/>
      <c r="AA110" s="31" t="s">
        <v>710</v>
      </c>
    </row>
    <row r="111" spans="1:27" ht="91.8" x14ac:dyDescent="0.3">
      <c r="A111" s="11">
        <v>70</v>
      </c>
      <c r="B111" s="22" t="s">
        <v>218</v>
      </c>
      <c r="C111" s="12">
        <v>5124</v>
      </c>
      <c r="D111" s="10" t="s">
        <v>219</v>
      </c>
      <c r="E111" s="11" t="s">
        <v>130</v>
      </c>
      <c r="F111" s="39" t="s">
        <v>711</v>
      </c>
      <c r="G111" s="40"/>
      <c r="H111" s="40"/>
      <c r="I111" s="40"/>
      <c r="J111" s="41"/>
      <c r="K111" s="45" t="s">
        <v>712</v>
      </c>
      <c r="L111" s="40"/>
      <c r="M111" s="41" t="s">
        <v>713</v>
      </c>
      <c r="N111" s="41" t="s">
        <v>706</v>
      </c>
      <c r="O111" s="41" t="s">
        <v>714</v>
      </c>
      <c r="P111" s="40"/>
      <c r="Q111" s="10" t="s">
        <v>695</v>
      </c>
      <c r="R111" s="10" t="s">
        <v>696</v>
      </c>
      <c r="S111" s="9" t="s">
        <v>715</v>
      </c>
      <c r="T111" s="10" t="s">
        <v>698</v>
      </c>
      <c r="U111" s="40" t="s">
        <v>363</v>
      </c>
      <c r="V111" s="40" t="s">
        <v>363</v>
      </c>
      <c r="W111" s="40" t="s">
        <v>699</v>
      </c>
      <c r="X111" s="10" t="s">
        <v>716</v>
      </c>
      <c r="Y111" s="10" t="s">
        <v>717</v>
      </c>
      <c r="Z111" s="40"/>
      <c r="AA111" s="31" t="s">
        <v>718</v>
      </c>
    </row>
    <row r="112" spans="1:27" ht="102" x14ac:dyDescent="0.3">
      <c r="A112" s="11">
        <v>71</v>
      </c>
      <c r="B112" s="22" t="s">
        <v>220</v>
      </c>
      <c r="C112" s="12">
        <v>5494</v>
      </c>
      <c r="D112" s="10" t="s">
        <v>221</v>
      </c>
      <c r="E112" s="11" t="s">
        <v>130</v>
      </c>
      <c r="F112" s="39" t="s">
        <v>719</v>
      </c>
      <c r="G112" s="40"/>
      <c r="H112" s="40"/>
      <c r="I112" s="40"/>
      <c r="J112" s="41"/>
      <c r="K112" s="45" t="s">
        <v>720</v>
      </c>
      <c r="L112" s="40"/>
      <c r="M112" s="41" t="s">
        <v>721</v>
      </c>
      <c r="N112" s="41" t="s">
        <v>706</v>
      </c>
      <c r="O112" s="41" t="s">
        <v>722</v>
      </c>
      <c r="P112" s="40"/>
      <c r="Q112" s="10" t="s">
        <v>695</v>
      </c>
      <c r="R112" s="10" t="s">
        <v>696</v>
      </c>
      <c r="S112" s="10" t="s">
        <v>723</v>
      </c>
      <c r="T112" s="10" t="s">
        <v>698</v>
      </c>
      <c r="U112" s="40" t="s">
        <v>363</v>
      </c>
      <c r="V112" s="40" t="s">
        <v>363</v>
      </c>
      <c r="W112" s="40" t="s">
        <v>699</v>
      </c>
      <c r="X112" s="10" t="s">
        <v>724</v>
      </c>
      <c r="Y112" s="10" t="s">
        <v>701</v>
      </c>
      <c r="Z112" s="40"/>
      <c r="AA112" s="31" t="s">
        <v>725</v>
      </c>
    </row>
    <row r="113" spans="1:27" ht="112.2" x14ac:dyDescent="0.3">
      <c r="A113" s="11">
        <v>72</v>
      </c>
      <c r="B113" s="22" t="s">
        <v>222</v>
      </c>
      <c r="C113" s="12">
        <v>5502</v>
      </c>
      <c r="D113" s="9" t="s">
        <v>223</v>
      </c>
      <c r="E113" s="11" t="s">
        <v>130</v>
      </c>
      <c r="F113" s="39" t="s">
        <v>726</v>
      </c>
      <c r="G113" s="40"/>
      <c r="H113" s="40"/>
      <c r="I113" s="40"/>
      <c r="J113" s="41"/>
      <c r="K113" s="45" t="s">
        <v>727</v>
      </c>
      <c r="L113" s="40"/>
      <c r="M113" s="41" t="s">
        <v>728</v>
      </c>
      <c r="N113" s="41" t="s">
        <v>706</v>
      </c>
      <c r="O113" s="41" t="s">
        <v>729</v>
      </c>
      <c r="P113" s="40"/>
      <c r="Q113" s="10" t="s">
        <v>695</v>
      </c>
      <c r="R113" s="10" t="s">
        <v>696</v>
      </c>
      <c r="S113" s="10" t="s">
        <v>730</v>
      </c>
      <c r="T113" s="10" t="s">
        <v>698</v>
      </c>
      <c r="U113" s="40" t="s">
        <v>363</v>
      </c>
      <c r="V113" s="40" t="s">
        <v>363</v>
      </c>
      <c r="W113" s="40" t="s">
        <v>699</v>
      </c>
      <c r="X113" s="10" t="s">
        <v>731</v>
      </c>
      <c r="Y113" s="10" t="s">
        <v>732</v>
      </c>
      <c r="Z113" s="40"/>
      <c r="AA113" s="31" t="s">
        <v>733</v>
      </c>
    </row>
    <row r="114" spans="1:27" ht="91.8" x14ac:dyDescent="0.3">
      <c r="A114" s="11">
        <v>73</v>
      </c>
      <c r="B114" s="23" t="s">
        <v>224</v>
      </c>
      <c r="C114" s="12" t="s">
        <v>210</v>
      </c>
      <c r="D114" s="10" t="s">
        <v>225</v>
      </c>
      <c r="E114" s="11"/>
      <c r="F114" s="39" t="s">
        <v>734</v>
      </c>
      <c r="G114" s="40"/>
      <c r="H114" s="40"/>
      <c r="I114" s="40"/>
      <c r="J114" s="41"/>
      <c r="K114" s="45" t="s">
        <v>735</v>
      </c>
      <c r="L114" s="40"/>
      <c r="M114" s="41" t="s">
        <v>736</v>
      </c>
      <c r="N114" s="41" t="s">
        <v>706</v>
      </c>
      <c r="O114" s="41" t="s">
        <v>737</v>
      </c>
      <c r="P114" s="40"/>
      <c r="Q114" s="10" t="s">
        <v>695</v>
      </c>
      <c r="R114" s="10" t="s">
        <v>696</v>
      </c>
      <c r="S114" s="10" t="s">
        <v>738</v>
      </c>
      <c r="T114" s="10" t="s">
        <v>698</v>
      </c>
      <c r="U114" s="40" t="s">
        <v>363</v>
      </c>
      <c r="V114" s="40" t="s">
        <v>363</v>
      </c>
      <c r="W114" s="40" t="s">
        <v>699</v>
      </c>
      <c r="X114" s="10" t="s">
        <v>739</v>
      </c>
      <c r="Y114" s="10" t="s">
        <v>701</v>
      </c>
      <c r="Z114" s="40"/>
      <c r="AA114" s="31" t="s">
        <v>740</v>
      </c>
    </row>
    <row r="115" spans="1:27" ht="153" x14ac:dyDescent="0.3">
      <c r="A115" s="11">
        <v>74</v>
      </c>
      <c r="B115" s="22" t="s">
        <v>226</v>
      </c>
      <c r="C115" s="12">
        <v>5127</v>
      </c>
      <c r="D115" s="10" t="s">
        <v>227</v>
      </c>
      <c r="E115" s="11" t="s">
        <v>130</v>
      </c>
      <c r="F115" s="39" t="s">
        <v>741</v>
      </c>
      <c r="G115" s="40"/>
      <c r="H115" s="40"/>
      <c r="I115" s="40"/>
      <c r="J115" s="41"/>
      <c r="K115" s="40" t="s">
        <v>742</v>
      </c>
      <c r="L115" s="40" t="s">
        <v>130</v>
      </c>
      <c r="M115" s="41" t="s">
        <v>743</v>
      </c>
      <c r="N115" s="41" t="s">
        <v>744</v>
      </c>
      <c r="O115" s="41" t="s">
        <v>745</v>
      </c>
      <c r="P115" s="40"/>
      <c r="Q115" s="10" t="s">
        <v>746</v>
      </c>
      <c r="R115" s="10" t="s">
        <v>747</v>
      </c>
      <c r="S115" s="10" t="s">
        <v>748</v>
      </c>
      <c r="T115" s="10" t="s">
        <v>676</v>
      </c>
      <c r="U115" s="40" t="s">
        <v>363</v>
      </c>
      <c r="V115" s="40" t="s">
        <v>363</v>
      </c>
      <c r="W115" s="40" t="s">
        <v>749</v>
      </c>
      <c r="X115" s="10" t="s">
        <v>750</v>
      </c>
      <c r="Y115" s="10" t="s">
        <v>751</v>
      </c>
      <c r="Z115" s="40"/>
    </row>
    <row r="116" spans="1:27" ht="142.80000000000001" x14ac:dyDescent="0.3">
      <c r="A116" s="11">
        <v>75</v>
      </c>
      <c r="B116" s="22" t="s">
        <v>228</v>
      </c>
      <c r="C116" s="12" t="s">
        <v>229</v>
      </c>
      <c r="D116" s="10" t="s">
        <v>230</v>
      </c>
      <c r="E116" s="11" t="s">
        <v>130</v>
      </c>
      <c r="F116" s="39" t="s">
        <v>752</v>
      </c>
      <c r="G116" s="39" t="s">
        <v>753</v>
      </c>
      <c r="H116" s="40"/>
      <c r="I116" s="40"/>
      <c r="J116" s="41"/>
      <c r="K116" s="40" t="s">
        <v>754</v>
      </c>
      <c r="L116" s="40" t="s">
        <v>130</v>
      </c>
      <c r="M116" s="41" t="s">
        <v>755</v>
      </c>
      <c r="N116" s="41" t="s">
        <v>744</v>
      </c>
      <c r="O116" s="41" t="s">
        <v>745</v>
      </c>
      <c r="P116" s="40"/>
      <c r="Q116" s="10" t="s">
        <v>756</v>
      </c>
      <c r="R116" s="10" t="s">
        <v>757</v>
      </c>
      <c r="S116" s="10" t="s">
        <v>758</v>
      </c>
      <c r="T116" s="10" t="s">
        <v>676</v>
      </c>
      <c r="U116" s="40" t="s">
        <v>363</v>
      </c>
      <c r="V116" s="40" t="s">
        <v>363</v>
      </c>
      <c r="W116" s="40" t="s">
        <v>749</v>
      </c>
      <c r="X116" s="10" t="s">
        <v>750</v>
      </c>
      <c r="Y116" s="10" t="s">
        <v>751</v>
      </c>
      <c r="Z116" s="40"/>
    </row>
    <row r="117" spans="1:27" ht="91.8" x14ac:dyDescent="0.3">
      <c r="A117" s="11">
        <v>76</v>
      </c>
      <c r="B117" s="23" t="s">
        <v>231</v>
      </c>
      <c r="C117" s="12" t="s">
        <v>232</v>
      </c>
      <c r="D117" s="10" t="s">
        <v>233</v>
      </c>
      <c r="E117" s="11" t="s">
        <v>130</v>
      </c>
      <c r="F117" s="39" t="s">
        <v>759</v>
      </c>
      <c r="G117" s="40"/>
      <c r="H117" s="40"/>
      <c r="I117" s="40"/>
      <c r="J117" s="41"/>
      <c r="K117" s="40" t="s">
        <v>760</v>
      </c>
      <c r="L117" s="40"/>
      <c r="M117" s="41" t="s">
        <v>761</v>
      </c>
      <c r="N117" s="41" t="s">
        <v>693</v>
      </c>
      <c r="O117" s="41" t="s">
        <v>762</v>
      </c>
      <c r="P117" s="40"/>
      <c r="Q117" s="10" t="s">
        <v>763</v>
      </c>
      <c r="R117" s="10" t="s">
        <v>764</v>
      </c>
      <c r="S117" s="10" t="s">
        <v>765</v>
      </c>
      <c r="T117" s="10" t="s">
        <v>698</v>
      </c>
      <c r="U117" s="40" t="s">
        <v>363</v>
      </c>
      <c r="V117" s="40" t="s">
        <v>363</v>
      </c>
      <c r="W117" s="40" t="s">
        <v>699</v>
      </c>
      <c r="X117" s="10" t="s">
        <v>766</v>
      </c>
      <c r="Y117" s="10" t="s">
        <v>701</v>
      </c>
      <c r="Z117" s="40"/>
    </row>
    <row r="118" spans="1:27" ht="142.80000000000001" x14ac:dyDescent="0.3">
      <c r="A118" s="11">
        <v>77</v>
      </c>
      <c r="B118" s="22" t="s">
        <v>234</v>
      </c>
      <c r="C118" s="12" t="s">
        <v>235</v>
      </c>
      <c r="D118" s="10" t="s">
        <v>236</v>
      </c>
      <c r="E118" s="11" t="s">
        <v>130</v>
      </c>
      <c r="F118" s="39" t="s">
        <v>767</v>
      </c>
      <c r="G118" s="40"/>
      <c r="H118" s="40"/>
      <c r="I118" s="40"/>
      <c r="J118" s="41"/>
      <c r="K118" s="40" t="s">
        <v>768</v>
      </c>
      <c r="L118" s="40"/>
      <c r="M118" s="41" t="s">
        <v>769</v>
      </c>
      <c r="N118" s="41" t="s">
        <v>744</v>
      </c>
      <c r="O118" s="41" t="s">
        <v>745</v>
      </c>
      <c r="P118" s="40"/>
      <c r="Q118" s="10" t="s">
        <v>770</v>
      </c>
      <c r="R118" s="10" t="s">
        <v>771</v>
      </c>
      <c r="S118" s="10" t="s">
        <v>772</v>
      </c>
      <c r="T118" s="10" t="s">
        <v>676</v>
      </c>
      <c r="U118" s="40" t="s">
        <v>363</v>
      </c>
      <c r="V118" s="40" t="s">
        <v>363</v>
      </c>
      <c r="W118" s="40" t="s">
        <v>749</v>
      </c>
      <c r="X118" s="10" t="s">
        <v>750</v>
      </c>
      <c r="Y118" s="10" t="s">
        <v>751</v>
      </c>
      <c r="Z118" s="40"/>
    </row>
    <row r="119" spans="1:27" ht="122.4" x14ac:dyDescent="0.3">
      <c r="A119" s="11">
        <v>78</v>
      </c>
      <c r="B119" s="22" t="s">
        <v>237</v>
      </c>
      <c r="C119" s="12" t="s">
        <v>238</v>
      </c>
      <c r="D119" s="10" t="s">
        <v>239</v>
      </c>
      <c r="E119" s="11" t="s">
        <v>130</v>
      </c>
      <c r="F119" s="39" t="s">
        <v>773</v>
      </c>
      <c r="G119" s="40"/>
      <c r="H119" s="40"/>
      <c r="I119" s="40"/>
      <c r="J119" s="41"/>
      <c r="K119" s="45" t="s">
        <v>774</v>
      </c>
      <c r="L119" s="40"/>
      <c r="M119" s="52" t="s">
        <v>775</v>
      </c>
      <c r="N119" s="41" t="s">
        <v>776</v>
      </c>
      <c r="O119" s="41" t="s">
        <v>777</v>
      </c>
      <c r="P119" s="40"/>
      <c r="Q119" s="10" t="s">
        <v>778</v>
      </c>
      <c r="R119" s="10" t="s">
        <v>779</v>
      </c>
      <c r="S119" s="10"/>
      <c r="T119" s="10"/>
      <c r="U119" s="40" t="s">
        <v>363</v>
      </c>
      <c r="V119" s="40" t="s">
        <v>363</v>
      </c>
      <c r="W119" s="40"/>
      <c r="X119" s="10"/>
      <c r="Y119" s="10"/>
      <c r="Z119" s="40"/>
    </row>
    <row r="120" spans="1:27" ht="295.8" x14ac:dyDescent="0.3">
      <c r="A120" s="11">
        <v>79</v>
      </c>
      <c r="B120" s="22" t="s">
        <v>240</v>
      </c>
      <c r="C120" s="12" t="s">
        <v>241</v>
      </c>
      <c r="D120" s="10" t="s">
        <v>242</v>
      </c>
      <c r="E120" s="11" t="s">
        <v>130</v>
      </c>
      <c r="F120" s="39" t="s">
        <v>780</v>
      </c>
      <c r="G120" s="40"/>
      <c r="H120" s="40"/>
      <c r="I120" s="40"/>
      <c r="J120" s="41"/>
      <c r="K120" s="40"/>
      <c r="L120" s="40"/>
      <c r="M120" s="41" t="s">
        <v>781</v>
      </c>
      <c r="N120" s="41"/>
      <c r="O120" s="41"/>
      <c r="P120" s="40"/>
      <c r="Q120" s="10"/>
      <c r="R120" s="10"/>
      <c r="S120" s="10"/>
      <c r="T120" s="10"/>
      <c r="U120" s="40" t="s">
        <v>363</v>
      </c>
      <c r="V120" s="40" t="s">
        <v>363</v>
      </c>
      <c r="W120" s="40"/>
      <c r="X120" s="10"/>
      <c r="Y120" s="10"/>
      <c r="Z120" s="40"/>
    </row>
    <row r="121" spans="1:27" ht="204" x14ac:dyDescent="0.3">
      <c r="A121" s="11">
        <v>80</v>
      </c>
      <c r="B121" s="22" t="s">
        <v>243</v>
      </c>
      <c r="C121" s="12">
        <v>5125</v>
      </c>
      <c r="D121" s="10" t="s">
        <v>244</v>
      </c>
      <c r="E121" s="11" t="s">
        <v>130</v>
      </c>
      <c r="F121" s="39" t="s">
        <v>782</v>
      </c>
      <c r="G121" s="40"/>
      <c r="H121" s="40"/>
      <c r="I121" s="40"/>
      <c r="J121" s="41"/>
      <c r="K121" s="40" t="s">
        <v>783</v>
      </c>
      <c r="L121" s="40"/>
      <c r="M121" s="41" t="s">
        <v>784</v>
      </c>
      <c r="N121" s="41" t="s">
        <v>744</v>
      </c>
      <c r="O121" s="41" t="s">
        <v>745</v>
      </c>
      <c r="P121" s="40"/>
      <c r="Q121" s="10" t="s">
        <v>785</v>
      </c>
      <c r="R121" s="10" t="s">
        <v>786</v>
      </c>
      <c r="S121" s="10" t="s">
        <v>787</v>
      </c>
      <c r="T121" s="10" t="s">
        <v>676</v>
      </c>
      <c r="U121" s="40" t="s">
        <v>363</v>
      </c>
      <c r="V121" s="40" t="s">
        <v>363</v>
      </c>
      <c r="W121" s="40" t="s">
        <v>749</v>
      </c>
      <c r="X121" s="10" t="s">
        <v>750</v>
      </c>
      <c r="Y121" s="10" t="s">
        <v>751</v>
      </c>
      <c r="Z121" s="40"/>
    </row>
    <row r="122" spans="1:27" ht="306" x14ac:dyDescent="0.3">
      <c r="A122" s="11">
        <v>81</v>
      </c>
      <c r="B122" s="22" t="s">
        <v>245</v>
      </c>
      <c r="C122" s="12" t="s">
        <v>246</v>
      </c>
      <c r="D122" s="10" t="s">
        <v>247</v>
      </c>
      <c r="E122" s="11" t="s">
        <v>130</v>
      </c>
      <c r="F122" s="39" t="s">
        <v>788</v>
      </c>
      <c r="G122" s="60" t="s">
        <v>789</v>
      </c>
      <c r="H122" s="40"/>
      <c r="I122" s="40"/>
      <c r="J122" s="41"/>
      <c r="K122" s="40" t="s">
        <v>790</v>
      </c>
      <c r="L122" s="40"/>
      <c r="M122" s="41" t="s">
        <v>791</v>
      </c>
      <c r="N122" s="41" t="s">
        <v>744</v>
      </c>
      <c r="O122" s="41" t="s">
        <v>792</v>
      </c>
      <c r="P122" s="40"/>
      <c r="Q122" s="10" t="s">
        <v>793</v>
      </c>
      <c r="R122" s="10" t="s">
        <v>794</v>
      </c>
      <c r="S122" s="10" t="s">
        <v>795</v>
      </c>
      <c r="T122" s="10" t="s">
        <v>676</v>
      </c>
      <c r="U122" s="40" t="s">
        <v>363</v>
      </c>
      <c r="V122" s="40" t="s">
        <v>363</v>
      </c>
      <c r="W122" s="40" t="s">
        <v>749</v>
      </c>
      <c r="X122" s="10" t="s">
        <v>796</v>
      </c>
      <c r="Y122" s="10" t="s">
        <v>797</v>
      </c>
      <c r="Z122" s="40"/>
    </row>
    <row r="123" spans="1:27" ht="122.4" x14ac:dyDescent="0.3">
      <c r="A123" s="11">
        <v>82</v>
      </c>
      <c r="B123" s="22" t="s">
        <v>248</v>
      </c>
      <c r="C123" s="12" t="s">
        <v>249</v>
      </c>
      <c r="D123" s="10" t="s">
        <v>250</v>
      </c>
      <c r="E123" s="11" t="s">
        <v>130</v>
      </c>
      <c r="F123" s="39" t="s">
        <v>798</v>
      </c>
      <c r="G123" s="40"/>
      <c r="H123" s="40"/>
      <c r="I123" s="40"/>
      <c r="J123" s="41"/>
      <c r="K123" s="40" t="s">
        <v>799</v>
      </c>
      <c r="L123" s="40"/>
      <c r="M123" s="41" t="s">
        <v>800</v>
      </c>
      <c r="N123" s="41" t="s">
        <v>744</v>
      </c>
      <c r="O123" s="41" t="s">
        <v>745</v>
      </c>
      <c r="P123" s="40"/>
      <c r="Q123" s="10" t="s">
        <v>801</v>
      </c>
      <c r="R123" s="10" t="s">
        <v>802</v>
      </c>
      <c r="S123" s="10" t="s">
        <v>803</v>
      </c>
      <c r="T123" s="10" t="s">
        <v>676</v>
      </c>
      <c r="U123" s="40" t="s">
        <v>363</v>
      </c>
      <c r="V123" s="40" t="s">
        <v>363</v>
      </c>
      <c r="W123" s="40" t="s">
        <v>749</v>
      </c>
      <c r="X123" s="10" t="s">
        <v>796</v>
      </c>
      <c r="Y123" s="10" t="s">
        <v>797</v>
      </c>
      <c r="Z123" s="40"/>
    </row>
    <row r="124" spans="1:27" ht="153" x14ac:dyDescent="0.3">
      <c r="A124" s="11">
        <v>83</v>
      </c>
      <c r="B124" s="23" t="s">
        <v>251</v>
      </c>
      <c r="C124" s="12" t="s">
        <v>252</v>
      </c>
      <c r="D124" s="10" t="s">
        <v>253</v>
      </c>
      <c r="E124" s="11" t="s">
        <v>130</v>
      </c>
      <c r="F124" s="39" t="s">
        <v>804</v>
      </c>
      <c r="G124" s="40"/>
      <c r="H124" s="40"/>
      <c r="I124" s="40"/>
      <c r="J124" s="41"/>
      <c r="K124" s="40" t="s">
        <v>805</v>
      </c>
      <c r="L124" s="40"/>
      <c r="M124" s="41" t="s">
        <v>806</v>
      </c>
      <c r="N124" s="41" t="s">
        <v>744</v>
      </c>
      <c r="O124" s="41" t="s">
        <v>745</v>
      </c>
      <c r="P124" s="40"/>
      <c r="Q124" s="10" t="s">
        <v>807</v>
      </c>
      <c r="R124" s="10" t="s">
        <v>802</v>
      </c>
      <c r="S124" s="10" t="s">
        <v>808</v>
      </c>
      <c r="T124" s="10" t="s">
        <v>676</v>
      </c>
      <c r="U124" s="40" t="s">
        <v>363</v>
      </c>
      <c r="V124" s="40" t="s">
        <v>363</v>
      </c>
      <c r="W124" s="40" t="s">
        <v>749</v>
      </c>
      <c r="X124" s="10" t="s">
        <v>796</v>
      </c>
      <c r="Y124" s="10" t="s">
        <v>751</v>
      </c>
      <c r="Z124" s="40" t="s">
        <v>406</v>
      </c>
      <c r="AA124" s="31" t="s">
        <v>809</v>
      </c>
    </row>
    <row r="125" spans="1:27" ht="153" x14ac:dyDescent="0.3">
      <c r="A125" s="11">
        <v>84</v>
      </c>
      <c r="B125" s="23" t="s">
        <v>254</v>
      </c>
      <c r="C125" s="12" t="s">
        <v>255</v>
      </c>
      <c r="D125" s="10" t="s">
        <v>256</v>
      </c>
      <c r="E125" s="11" t="s">
        <v>130</v>
      </c>
      <c r="F125" s="39" t="s">
        <v>810</v>
      </c>
      <c r="G125" s="40"/>
      <c r="H125" s="40"/>
      <c r="I125" s="40"/>
      <c r="J125" s="41"/>
      <c r="K125" s="40" t="s">
        <v>811</v>
      </c>
      <c r="L125" s="40"/>
      <c r="M125" s="41" t="s">
        <v>812</v>
      </c>
      <c r="N125" s="41" t="s">
        <v>744</v>
      </c>
      <c r="O125" s="41" t="s">
        <v>745</v>
      </c>
      <c r="P125" s="40"/>
      <c r="Q125" s="10" t="s">
        <v>807</v>
      </c>
      <c r="R125" s="10" t="s">
        <v>802</v>
      </c>
      <c r="S125" s="10" t="s">
        <v>808</v>
      </c>
      <c r="T125" s="10" t="s">
        <v>676</v>
      </c>
      <c r="U125" s="40" t="s">
        <v>363</v>
      </c>
      <c r="V125" s="40" t="s">
        <v>363</v>
      </c>
      <c r="W125" s="40" t="s">
        <v>749</v>
      </c>
      <c r="X125" s="10" t="s">
        <v>813</v>
      </c>
      <c r="Y125" s="10" t="s">
        <v>751</v>
      </c>
      <c r="Z125" s="40"/>
    </row>
    <row r="126" spans="1:27" ht="255" x14ac:dyDescent="0.3">
      <c r="A126" s="11">
        <v>85</v>
      </c>
      <c r="B126" s="23" t="s">
        <v>257</v>
      </c>
      <c r="C126" s="12" t="s">
        <v>258</v>
      </c>
      <c r="D126" s="10" t="s">
        <v>259</v>
      </c>
      <c r="E126" s="11"/>
      <c r="F126" s="39" t="s">
        <v>814</v>
      </c>
      <c r="G126" s="60"/>
      <c r="H126" s="40"/>
      <c r="I126" s="40"/>
      <c r="J126" s="41"/>
      <c r="K126" s="40" t="s">
        <v>815</v>
      </c>
      <c r="L126" s="40"/>
      <c r="M126" s="41" t="s">
        <v>816</v>
      </c>
      <c r="N126" s="41" t="s">
        <v>817</v>
      </c>
      <c r="O126" s="41" t="s">
        <v>818</v>
      </c>
      <c r="P126" s="40"/>
      <c r="Q126" s="10" t="s">
        <v>819</v>
      </c>
      <c r="R126" s="10" t="s">
        <v>820</v>
      </c>
      <c r="S126" s="10" t="s">
        <v>821</v>
      </c>
      <c r="T126" s="10" t="s">
        <v>676</v>
      </c>
      <c r="U126" s="40" t="s">
        <v>363</v>
      </c>
      <c r="V126" s="40" t="s">
        <v>363</v>
      </c>
      <c r="W126" s="40" t="s">
        <v>749</v>
      </c>
      <c r="X126" s="10" t="s">
        <v>750</v>
      </c>
      <c r="Y126" s="10" t="s">
        <v>751</v>
      </c>
      <c r="Z126" s="40"/>
    </row>
    <row r="127" spans="1:27" ht="102" x14ac:dyDescent="0.3">
      <c r="A127" s="11">
        <v>86</v>
      </c>
      <c r="B127" s="23" t="s">
        <v>260</v>
      </c>
      <c r="C127" s="12" t="s">
        <v>261</v>
      </c>
      <c r="D127" s="10" t="s">
        <v>262</v>
      </c>
      <c r="E127" s="11"/>
      <c r="F127" s="39" t="s">
        <v>822</v>
      </c>
      <c r="G127" s="40"/>
      <c r="H127" s="40"/>
      <c r="I127" s="40"/>
      <c r="J127" s="41"/>
      <c r="K127" s="40" t="s">
        <v>262</v>
      </c>
      <c r="L127" s="40"/>
      <c r="M127" s="41" t="s">
        <v>823</v>
      </c>
      <c r="N127" s="41" t="s">
        <v>824</v>
      </c>
      <c r="O127" s="41" t="s">
        <v>825</v>
      </c>
      <c r="P127" s="40"/>
      <c r="Q127" s="10" t="s">
        <v>778</v>
      </c>
      <c r="R127" s="10" t="s">
        <v>826</v>
      </c>
      <c r="S127" s="10" t="s">
        <v>827</v>
      </c>
      <c r="T127" s="10" t="s">
        <v>828</v>
      </c>
      <c r="U127" s="40" t="s">
        <v>363</v>
      </c>
      <c r="V127" s="40" t="s">
        <v>363</v>
      </c>
      <c r="W127" s="40" t="s">
        <v>699</v>
      </c>
      <c r="X127" s="10" t="s">
        <v>829</v>
      </c>
      <c r="Y127" s="10" t="s">
        <v>701</v>
      </c>
      <c r="Z127" s="40"/>
    </row>
    <row r="128" spans="1:27" ht="132.6" x14ac:dyDescent="0.3">
      <c r="A128" s="11">
        <v>87</v>
      </c>
      <c r="B128" s="23" t="s">
        <v>263</v>
      </c>
      <c r="C128" s="12" t="s">
        <v>264</v>
      </c>
      <c r="D128" s="10" t="s">
        <v>265</v>
      </c>
      <c r="E128" s="11"/>
      <c r="F128" s="39" t="s">
        <v>830</v>
      </c>
      <c r="G128" s="60" t="s">
        <v>831</v>
      </c>
      <c r="H128" s="40"/>
      <c r="I128" s="40"/>
      <c r="J128" s="41"/>
      <c r="K128" s="40" t="s">
        <v>265</v>
      </c>
      <c r="L128" s="40"/>
      <c r="M128" s="41" t="s">
        <v>832</v>
      </c>
      <c r="N128" s="41" t="s">
        <v>833</v>
      </c>
      <c r="O128" s="41" t="s">
        <v>834</v>
      </c>
      <c r="P128" s="40"/>
      <c r="Q128" s="10" t="s">
        <v>778</v>
      </c>
      <c r="R128" s="10" t="s">
        <v>826</v>
      </c>
      <c r="S128" s="10" t="s">
        <v>827</v>
      </c>
      <c r="T128" s="10" t="s">
        <v>828</v>
      </c>
      <c r="U128" s="40" t="s">
        <v>363</v>
      </c>
      <c r="V128" s="40" t="s">
        <v>363</v>
      </c>
      <c r="W128" s="40" t="s">
        <v>699</v>
      </c>
      <c r="X128" s="10" t="s">
        <v>829</v>
      </c>
      <c r="Y128" s="10" t="s">
        <v>701</v>
      </c>
      <c r="Z128" s="40"/>
    </row>
    <row r="129" spans="1:26" ht="102" x14ac:dyDescent="0.3">
      <c r="A129" s="11">
        <v>88</v>
      </c>
      <c r="B129" s="23" t="s">
        <v>266</v>
      </c>
      <c r="C129" s="12" t="s">
        <v>267</v>
      </c>
      <c r="D129" s="10" t="s">
        <v>268</v>
      </c>
      <c r="E129" s="11"/>
      <c r="F129" s="39" t="s">
        <v>835</v>
      </c>
      <c r="G129" s="60" t="s">
        <v>835</v>
      </c>
      <c r="H129" s="40"/>
      <c r="I129" s="40"/>
      <c r="J129" s="41"/>
      <c r="K129" s="40" t="s">
        <v>268</v>
      </c>
      <c r="L129" s="40"/>
      <c r="M129" s="41" t="s">
        <v>836</v>
      </c>
      <c r="N129" s="41" t="s">
        <v>833</v>
      </c>
      <c r="O129" s="41" t="s">
        <v>837</v>
      </c>
      <c r="P129" s="40"/>
      <c r="Q129" s="10" t="s">
        <v>778</v>
      </c>
      <c r="R129" s="10" t="s">
        <v>826</v>
      </c>
      <c r="S129" s="10" t="s">
        <v>827</v>
      </c>
      <c r="T129" s="10" t="s">
        <v>828</v>
      </c>
      <c r="U129" s="40" t="s">
        <v>363</v>
      </c>
      <c r="V129" s="40" t="s">
        <v>363</v>
      </c>
      <c r="W129" s="40" t="s">
        <v>699</v>
      </c>
      <c r="X129" s="10" t="s">
        <v>829</v>
      </c>
      <c r="Y129" s="10" t="s">
        <v>701</v>
      </c>
      <c r="Z129" s="40"/>
    </row>
    <row r="130" spans="1:26" ht="91.8" x14ac:dyDescent="0.3">
      <c r="A130" s="11">
        <v>89</v>
      </c>
      <c r="B130" s="23" t="s">
        <v>269</v>
      </c>
      <c r="C130" s="12" t="s">
        <v>270</v>
      </c>
      <c r="D130" s="10" t="s">
        <v>271</v>
      </c>
      <c r="E130" s="11"/>
      <c r="F130" s="39" t="s">
        <v>838</v>
      </c>
      <c r="G130" s="60"/>
      <c r="H130" s="40"/>
      <c r="I130" s="40"/>
      <c r="J130" s="41"/>
      <c r="K130" s="40" t="s">
        <v>271</v>
      </c>
      <c r="L130" s="40"/>
      <c r="M130" s="41" t="s">
        <v>839</v>
      </c>
      <c r="N130" s="41" t="s">
        <v>840</v>
      </c>
      <c r="O130" s="41" t="s">
        <v>840</v>
      </c>
      <c r="P130" s="40"/>
      <c r="Q130" s="10" t="s">
        <v>778</v>
      </c>
      <c r="R130" s="10" t="s">
        <v>826</v>
      </c>
      <c r="S130" s="10" t="s">
        <v>841</v>
      </c>
      <c r="T130" s="10" t="s">
        <v>828</v>
      </c>
      <c r="U130" s="40" t="s">
        <v>363</v>
      </c>
      <c r="V130" s="40" t="s">
        <v>363</v>
      </c>
      <c r="W130" s="40" t="s">
        <v>699</v>
      </c>
      <c r="X130" s="10" t="s">
        <v>842</v>
      </c>
      <c r="Y130" s="10" t="s">
        <v>701</v>
      </c>
      <c r="Z130" s="40"/>
    </row>
    <row r="131" spans="1:26" ht="142.80000000000001" x14ac:dyDescent="0.3">
      <c r="A131" s="11">
        <v>90</v>
      </c>
      <c r="B131" s="23" t="s">
        <v>272</v>
      </c>
      <c r="C131" s="12" t="s">
        <v>273</v>
      </c>
      <c r="D131" s="10" t="s">
        <v>274</v>
      </c>
      <c r="E131" s="11" t="s">
        <v>21</v>
      </c>
      <c r="F131" s="39"/>
      <c r="G131" s="60"/>
      <c r="H131" s="40"/>
      <c r="I131" s="40"/>
      <c r="J131" s="41"/>
      <c r="K131" s="40" t="s">
        <v>843</v>
      </c>
      <c r="L131" s="40"/>
      <c r="M131" s="41" t="s">
        <v>844</v>
      </c>
      <c r="N131" s="41" t="s">
        <v>817</v>
      </c>
      <c r="O131" s="41" t="s">
        <v>845</v>
      </c>
      <c r="P131" s="40"/>
      <c r="Q131" s="10"/>
      <c r="R131" s="10" t="s">
        <v>846</v>
      </c>
      <c r="S131" s="10" t="s">
        <v>847</v>
      </c>
      <c r="T131" s="10" t="s">
        <v>848</v>
      </c>
      <c r="U131" s="40" t="s">
        <v>363</v>
      </c>
      <c r="V131" s="40" t="s">
        <v>363</v>
      </c>
      <c r="W131" s="40" t="s">
        <v>749</v>
      </c>
      <c r="X131" s="10" t="s">
        <v>849</v>
      </c>
      <c r="Y131" s="10" t="s">
        <v>850</v>
      </c>
      <c r="Z131" s="40"/>
    </row>
    <row r="132" spans="1:26" ht="19.95" customHeight="1" x14ac:dyDescent="0.3">
      <c r="A132" s="11"/>
      <c r="B132" s="104">
        <v>11</v>
      </c>
      <c r="C132" s="104"/>
      <c r="D132" s="42" t="s">
        <v>278</v>
      </c>
      <c r="E132" s="34"/>
      <c r="F132" s="34"/>
      <c r="G132" s="34"/>
      <c r="H132" s="34"/>
      <c r="I132" s="34"/>
      <c r="J132" s="35"/>
      <c r="K132" s="36"/>
      <c r="L132" s="36"/>
      <c r="M132" s="37"/>
      <c r="N132" s="37"/>
      <c r="O132" s="37"/>
      <c r="P132" s="36"/>
      <c r="Q132" s="38"/>
      <c r="R132" s="38"/>
      <c r="S132" s="38"/>
      <c r="T132" s="38"/>
      <c r="U132" s="36"/>
      <c r="V132" s="36"/>
      <c r="W132" s="36"/>
      <c r="X132" s="38"/>
      <c r="Y132" s="38"/>
      <c r="Z132" s="36"/>
    </row>
    <row r="133" spans="1:26" ht="61.2" x14ac:dyDescent="0.3">
      <c r="A133" s="11">
        <v>91</v>
      </c>
      <c r="B133" s="11" t="s">
        <v>279</v>
      </c>
      <c r="C133" s="14">
        <v>7308</v>
      </c>
      <c r="D133" s="10" t="s">
        <v>280</v>
      </c>
      <c r="E133" s="11" t="s">
        <v>48</v>
      </c>
      <c r="F133" s="60" t="s">
        <v>851</v>
      </c>
      <c r="G133" s="40"/>
      <c r="H133" s="40"/>
      <c r="I133" s="40"/>
      <c r="J133" s="41"/>
      <c r="K133" s="40"/>
      <c r="L133" s="40"/>
      <c r="M133" s="41"/>
      <c r="N133" s="41"/>
      <c r="O133" s="41"/>
      <c r="P133" s="40"/>
      <c r="Q133" s="10"/>
      <c r="R133" s="10"/>
      <c r="S133" s="10"/>
      <c r="T133" s="10"/>
      <c r="U133" s="40" t="s">
        <v>363</v>
      </c>
      <c r="V133" s="40" t="s">
        <v>363</v>
      </c>
      <c r="W133" s="40"/>
      <c r="X133" s="10"/>
      <c r="Y133" s="10"/>
      <c r="Z133" s="40"/>
    </row>
    <row r="134" spans="1:26" ht="51" x14ac:dyDescent="0.3">
      <c r="A134" s="11">
        <v>92</v>
      </c>
      <c r="B134" s="11" t="s">
        <v>281</v>
      </c>
      <c r="C134" s="14" t="s">
        <v>282</v>
      </c>
      <c r="D134" s="10" t="s">
        <v>283</v>
      </c>
      <c r="E134" s="11" t="s">
        <v>48</v>
      </c>
      <c r="F134" s="60" t="s">
        <v>851</v>
      </c>
      <c r="G134" s="40"/>
      <c r="H134" s="40"/>
      <c r="I134" s="40"/>
      <c r="J134" s="41"/>
      <c r="K134" s="40"/>
      <c r="L134" s="40"/>
      <c r="M134" s="41"/>
      <c r="N134" s="41"/>
      <c r="O134" s="41"/>
      <c r="P134" s="40"/>
      <c r="Q134" s="10"/>
      <c r="R134" s="10"/>
      <c r="S134" s="10"/>
      <c r="T134" s="10"/>
      <c r="U134" s="40" t="s">
        <v>363</v>
      </c>
      <c r="V134" s="40" t="s">
        <v>363</v>
      </c>
      <c r="W134" s="40"/>
      <c r="X134" s="10"/>
      <c r="Y134" s="10"/>
      <c r="Z134" s="40"/>
    </row>
    <row r="135" spans="1:26" ht="51" x14ac:dyDescent="0.3">
      <c r="A135" s="11">
        <v>93</v>
      </c>
      <c r="B135" s="11" t="s">
        <v>284</v>
      </c>
      <c r="C135" s="14" t="s">
        <v>285</v>
      </c>
      <c r="D135" s="10" t="s">
        <v>286</v>
      </c>
      <c r="E135" s="11" t="s">
        <v>48</v>
      </c>
      <c r="F135" s="60" t="s">
        <v>851</v>
      </c>
      <c r="G135" s="40"/>
      <c r="H135" s="40"/>
      <c r="I135" s="40"/>
      <c r="J135" s="41"/>
      <c r="K135" s="40"/>
      <c r="L135" s="40"/>
      <c r="M135" s="41"/>
      <c r="N135" s="41"/>
      <c r="O135" s="41"/>
      <c r="P135" s="40"/>
      <c r="Q135" s="10"/>
      <c r="R135" s="10"/>
      <c r="S135" s="10"/>
      <c r="T135" s="10"/>
      <c r="U135" s="40" t="s">
        <v>363</v>
      </c>
      <c r="V135" s="40" t="s">
        <v>363</v>
      </c>
      <c r="W135" s="40"/>
      <c r="X135" s="10"/>
      <c r="Y135" s="10"/>
      <c r="Z135" s="40"/>
    </row>
    <row r="136" spans="1:26" ht="51" x14ac:dyDescent="0.3">
      <c r="A136" s="11">
        <v>94</v>
      </c>
      <c r="B136" s="11" t="s">
        <v>287</v>
      </c>
      <c r="C136" s="14" t="s">
        <v>288</v>
      </c>
      <c r="D136" s="10" t="s">
        <v>289</v>
      </c>
      <c r="E136" s="11" t="s">
        <v>48</v>
      </c>
      <c r="F136" s="60" t="s">
        <v>851</v>
      </c>
      <c r="G136" s="40"/>
      <c r="H136" s="40"/>
      <c r="I136" s="40"/>
      <c r="J136" s="41"/>
      <c r="K136" s="40"/>
      <c r="L136" s="40"/>
      <c r="M136" s="41"/>
      <c r="N136" s="41"/>
      <c r="O136" s="41"/>
      <c r="P136" s="40"/>
      <c r="Q136" s="10"/>
      <c r="R136" s="10"/>
      <c r="S136" s="10"/>
      <c r="T136" s="10"/>
      <c r="U136" s="40" t="s">
        <v>363</v>
      </c>
      <c r="V136" s="40" t="s">
        <v>363</v>
      </c>
      <c r="W136" s="40"/>
      <c r="X136" s="10"/>
      <c r="Y136" s="10"/>
      <c r="Z136" s="40"/>
    </row>
    <row r="137" spans="1:26" ht="61.2" x14ac:dyDescent="0.3">
      <c r="A137" s="11">
        <v>95</v>
      </c>
      <c r="B137" s="11" t="s">
        <v>290</v>
      </c>
      <c r="C137" s="14" t="s">
        <v>291</v>
      </c>
      <c r="D137" s="10" t="s">
        <v>292</v>
      </c>
      <c r="E137" s="11" t="s">
        <v>21</v>
      </c>
      <c r="F137" s="60" t="s">
        <v>851</v>
      </c>
      <c r="G137" s="40"/>
      <c r="H137" s="40"/>
      <c r="I137" s="40"/>
      <c r="J137" s="41"/>
      <c r="K137" s="40"/>
      <c r="L137" s="40"/>
      <c r="M137" s="41"/>
      <c r="N137" s="41"/>
      <c r="O137" s="41"/>
      <c r="P137" s="40"/>
      <c r="Q137" s="10"/>
      <c r="R137" s="10"/>
      <c r="S137" s="10"/>
      <c r="T137" s="10"/>
      <c r="U137" s="40" t="s">
        <v>363</v>
      </c>
      <c r="V137" s="40" t="s">
        <v>363</v>
      </c>
      <c r="W137" s="40"/>
      <c r="X137" s="10"/>
      <c r="Y137" s="10"/>
      <c r="Z137" s="40"/>
    </row>
    <row r="138" spans="1:26" ht="19.95" customHeight="1" x14ac:dyDescent="0.3">
      <c r="A138" s="11"/>
      <c r="B138" s="104">
        <v>12</v>
      </c>
      <c r="C138" s="104"/>
      <c r="D138" s="42" t="s">
        <v>852</v>
      </c>
      <c r="E138" s="34"/>
      <c r="F138" s="34"/>
      <c r="G138" s="34"/>
      <c r="H138" s="34"/>
      <c r="I138" s="34"/>
      <c r="J138" s="35"/>
      <c r="K138" s="36"/>
      <c r="L138" s="36"/>
      <c r="M138" s="37"/>
      <c r="N138" s="37"/>
      <c r="O138" s="37"/>
      <c r="P138" s="36"/>
      <c r="Q138" s="38"/>
      <c r="R138" s="38"/>
      <c r="S138" s="38"/>
      <c r="T138" s="38"/>
      <c r="U138" s="36"/>
      <c r="V138" s="36"/>
      <c r="W138" s="36"/>
      <c r="X138" s="38"/>
      <c r="Y138" s="38"/>
      <c r="Z138" s="36"/>
    </row>
    <row r="139" spans="1:26" ht="55.2" customHeight="1" x14ac:dyDescent="0.3">
      <c r="A139" s="11">
        <v>96</v>
      </c>
      <c r="B139" s="11" t="s">
        <v>293</v>
      </c>
      <c r="C139" s="14" t="s">
        <v>294</v>
      </c>
      <c r="D139" s="10" t="s">
        <v>295</v>
      </c>
      <c r="E139" s="11" t="s">
        <v>130</v>
      </c>
      <c r="F139" s="39" t="s">
        <v>853</v>
      </c>
      <c r="G139" s="40"/>
      <c r="H139" s="40"/>
      <c r="I139" s="40"/>
      <c r="J139" s="41"/>
      <c r="K139" s="40"/>
      <c r="L139" s="40"/>
      <c r="M139" s="41"/>
      <c r="N139" s="41"/>
      <c r="O139" s="41"/>
      <c r="P139" s="40"/>
      <c r="Q139" s="10"/>
      <c r="R139" s="10"/>
      <c r="S139" s="10"/>
      <c r="T139" s="10"/>
      <c r="U139" s="40" t="s">
        <v>363</v>
      </c>
      <c r="V139" s="40" t="s">
        <v>363</v>
      </c>
      <c r="W139" s="40"/>
      <c r="X139" s="10"/>
      <c r="Y139" s="10"/>
      <c r="Z139" s="40"/>
    </row>
    <row r="140" spans="1:26" ht="55.2" customHeight="1" x14ac:dyDescent="0.3">
      <c r="A140" s="11">
        <v>97</v>
      </c>
      <c r="B140" s="11" t="s">
        <v>296</v>
      </c>
      <c r="C140" s="14" t="s">
        <v>297</v>
      </c>
      <c r="D140" s="10" t="s">
        <v>298</v>
      </c>
      <c r="E140" s="11" t="s">
        <v>130</v>
      </c>
      <c r="F140" s="39" t="s">
        <v>854</v>
      </c>
      <c r="G140" s="40"/>
      <c r="H140" s="40"/>
      <c r="I140" s="40"/>
      <c r="J140" s="41"/>
      <c r="K140" s="40"/>
      <c r="L140" s="40"/>
      <c r="M140" s="41"/>
      <c r="N140" s="41"/>
      <c r="O140" s="41"/>
      <c r="P140" s="40"/>
      <c r="Q140" s="10"/>
      <c r="R140" s="10"/>
      <c r="S140" s="10"/>
      <c r="T140" s="10"/>
      <c r="U140" s="40" t="s">
        <v>363</v>
      </c>
      <c r="V140" s="40" t="s">
        <v>363</v>
      </c>
      <c r="W140" s="40"/>
      <c r="X140" s="10"/>
      <c r="Y140" s="10"/>
      <c r="Z140" s="40"/>
    </row>
    <row r="141" spans="1:26" ht="55.2" customHeight="1" x14ac:dyDescent="0.3">
      <c r="A141" s="11">
        <v>98</v>
      </c>
      <c r="B141" s="11" t="s">
        <v>299</v>
      </c>
      <c r="C141" s="14" t="s">
        <v>300</v>
      </c>
      <c r="D141" s="10" t="s">
        <v>301</v>
      </c>
      <c r="E141" s="11" t="s">
        <v>302</v>
      </c>
      <c r="F141" s="39" t="s">
        <v>855</v>
      </c>
      <c r="G141" s="40"/>
      <c r="H141" s="40"/>
      <c r="I141" s="40"/>
      <c r="J141" s="41"/>
      <c r="K141" s="40"/>
      <c r="L141" s="40"/>
      <c r="M141" s="41"/>
      <c r="N141" s="41"/>
      <c r="O141" s="41"/>
      <c r="P141" s="40"/>
      <c r="Q141" s="10"/>
      <c r="R141" s="10"/>
      <c r="S141" s="10"/>
      <c r="T141" s="10"/>
      <c r="U141" s="40" t="s">
        <v>363</v>
      </c>
      <c r="V141" s="40" t="s">
        <v>363</v>
      </c>
      <c r="W141" s="40"/>
      <c r="X141" s="10"/>
      <c r="Y141" s="10"/>
      <c r="Z141" s="40"/>
    </row>
    <row r="142" spans="1:26" ht="70.2" customHeight="1" x14ac:dyDescent="0.3">
      <c r="A142" s="11">
        <v>99</v>
      </c>
      <c r="B142" s="11" t="s">
        <v>303</v>
      </c>
      <c r="C142" s="14" t="s">
        <v>304</v>
      </c>
      <c r="D142" s="10" t="s">
        <v>305</v>
      </c>
      <c r="E142" s="11" t="s">
        <v>302</v>
      </c>
      <c r="F142" s="39" t="s">
        <v>855</v>
      </c>
      <c r="G142" s="40"/>
      <c r="H142" s="40"/>
      <c r="I142" s="40"/>
      <c r="J142" s="41"/>
      <c r="K142" s="40"/>
      <c r="L142" s="40"/>
      <c r="M142" s="41"/>
      <c r="N142" s="41"/>
      <c r="O142" s="41"/>
      <c r="P142" s="40"/>
      <c r="Q142" s="10"/>
      <c r="R142" s="10"/>
      <c r="S142" s="10"/>
      <c r="T142" s="10"/>
      <c r="U142" s="40" t="s">
        <v>363</v>
      </c>
      <c r="V142" s="40" t="s">
        <v>363</v>
      </c>
      <c r="W142" s="40"/>
      <c r="X142" s="10"/>
      <c r="Y142" s="10"/>
      <c r="Z142" s="40"/>
    </row>
    <row r="143" spans="1:26" ht="75.599999999999994" customHeight="1" x14ac:dyDescent="0.3">
      <c r="A143" s="11">
        <v>100</v>
      </c>
      <c r="B143" s="11" t="s">
        <v>306</v>
      </c>
      <c r="C143" s="14" t="s">
        <v>307</v>
      </c>
      <c r="D143" s="10" t="s">
        <v>308</v>
      </c>
      <c r="E143" s="11" t="s">
        <v>130</v>
      </c>
      <c r="F143" s="60" t="s">
        <v>856</v>
      </c>
      <c r="G143" s="40"/>
      <c r="H143" s="40"/>
      <c r="I143" s="40"/>
      <c r="J143" s="41"/>
      <c r="K143" s="40"/>
      <c r="L143" s="40"/>
      <c r="M143" s="41"/>
      <c r="N143" s="41"/>
      <c r="O143" s="41"/>
      <c r="P143" s="40"/>
      <c r="Q143" s="10"/>
      <c r="R143" s="10"/>
      <c r="S143" s="10"/>
      <c r="T143" s="10"/>
      <c r="U143" s="40" t="s">
        <v>363</v>
      </c>
      <c r="V143" s="40" t="s">
        <v>363</v>
      </c>
      <c r="W143" s="40"/>
      <c r="X143" s="10"/>
      <c r="Y143" s="10"/>
      <c r="Z143" s="40"/>
    </row>
    <row r="144" spans="1:26" ht="55.2" customHeight="1" x14ac:dyDescent="0.3">
      <c r="A144" s="11">
        <v>101</v>
      </c>
      <c r="B144" s="11" t="s">
        <v>309</v>
      </c>
      <c r="C144" s="14" t="s">
        <v>310</v>
      </c>
      <c r="D144" s="10" t="s">
        <v>311</v>
      </c>
      <c r="E144" s="11" t="s">
        <v>48</v>
      </c>
      <c r="F144" s="39" t="s">
        <v>857</v>
      </c>
      <c r="G144" s="40"/>
      <c r="H144" s="40"/>
      <c r="I144" s="40"/>
      <c r="J144" s="41"/>
      <c r="K144" s="40"/>
      <c r="L144" s="40"/>
      <c r="M144" s="41"/>
      <c r="N144" s="41"/>
      <c r="O144" s="41"/>
      <c r="P144" s="40"/>
      <c r="Q144" s="10"/>
      <c r="R144" s="10"/>
      <c r="S144" s="10"/>
      <c r="T144" s="10"/>
      <c r="U144" s="40" t="s">
        <v>363</v>
      </c>
      <c r="V144" s="40" t="s">
        <v>363</v>
      </c>
      <c r="W144" s="40"/>
      <c r="X144" s="10"/>
      <c r="Y144" s="10"/>
      <c r="Z144" s="40"/>
    </row>
    <row r="145" spans="1:27" ht="132.6" x14ac:dyDescent="0.3">
      <c r="A145" s="11">
        <v>102</v>
      </c>
      <c r="B145" s="11" t="s">
        <v>312</v>
      </c>
      <c r="C145" s="24">
        <v>7549</v>
      </c>
      <c r="D145" s="10" t="s">
        <v>313</v>
      </c>
      <c r="E145" s="11" t="s">
        <v>302</v>
      </c>
      <c r="F145" s="60" t="s">
        <v>858</v>
      </c>
      <c r="G145" s="60" t="s">
        <v>859</v>
      </c>
      <c r="H145" s="60" t="s">
        <v>860</v>
      </c>
      <c r="I145" s="40"/>
      <c r="J145" s="41"/>
      <c r="K145" s="40" t="s">
        <v>861</v>
      </c>
      <c r="L145" s="53" t="s">
        <v>48</v>
      </c>
      <c r="M145" s="41" t="s">
        <v>500</v>
      </c>
      <c r="N145" s="41" t="s">
        <v>862</v>
      </c>
      <c r="O145" s="41" t="s">
        <v>502</v>
      </c>
      <c r="P145" s="40"/>
      <c r="Q145" s="10" t="s">
        <v>503</v>
      </c>
      <c r="R145" s="10" t="s">
        <v>504</v>
      </c>
      <c r="S145" s="10" t="s">
        <v>505</v>
      </c>
      <c r="T145" s="10" t="s">
        <v>506</v>
      </c>
      <c r="U145" s="40" t="s">
        <v>363</v>
      </c>
      <c r="V145" s="40" t="s">
        <v>363</v>
      </c>
      <c r="W145" s="40" t="s">
        <v>503</v>
      </c>
      <c r="X145" s="10" t="s">
        <v>507</v>
      </c>
      <c r="Y145" s="10" t="s">
        <v>508</v>
      </c>
      <c r="Z145" s="40" t="s">
        <v>420</v>
      </c>
      <c r="AA145" s="31" t="s">
        <v>718</v>
      </c>
    </row>
    <row r="146" spans="1:27" ht="24" customHeight="1" x14ac:dyDescent="0.3">
      <c r="A146" s="11">
        <v>103</v>
      </c>
      <c r="B146" s="11" t="s">
        <v>314</v>
      </c>
      <c r="C146" s="12" t="s">
        <v>315</v>
      </c>
      <c r="D146" s="10" t="s">
        <v>316</v>
      </c>
      <c r="E146" s="11" t="s">
        <v>130</v>
      </c>
      <c r="F146" s="40"/>
      <c r="G146" s="40"/>
      <c r="H146" s="40"/>
      <c r="I146" s="40"/>
      <c r="J146" s="41"/>
      <c r="K146" s="40"/>
      <c r="L146" s="40"/>
      <c r="M146" s="41"/>
      <c r="N146" s="41"/>
      <c r="O146" s="41"/>
      <c r="P146" s="40"/>
      <c r="Q146" s="10"/>
      <c r="R146" s="10"/>
      <c r="S146" s="10"/>
      <c r="T146" s="10"/>
      <c r="U146" s="40" t="s">
        <v>363</v>
      </c>
      <c r="V146" s="40" t="s">
        <v>363</v>
      </c>
      <c r="W146" s="40"/>
      <c r="X146" s="10"/>
      <c r="Y146" s="10"/>
      <c r="Z146" s="40"/>
    </row>
    <row r="147" spans="1:27" ht="24" customHeight="1" x14ac:dyDescent="0.3">
      <c r="A147" s="11">
        <v>104</v>
      </c>
      <c r="B147" s="11" t="s">
        <v>317</v>
      </c>
      <c r="C147" s="12" t="s">
        <v>318</v>
      </c>
      <c r="D147" s="10" t="s">
        <v>319</v>
      </c>
      <c r="E147" s="11"/>
      <c r="F147" s="40"/>
      <c r="G147" s="40"/>
      <c r="H147" s="40"/>
      <c r="I147" s="40"/>
      <c r="J147" s="41"/>
      <c r="K147" s="40"/>
      <c r="L147" s="40"/>
      <c r="M147" s="41"/>
      <c r="N147" s="41"/>
      <c r="O147" s="41"/>
      <c r="P147" s="40"/>
      <c r="Q147" s="10"/>
      <c r="R147" s="10"/>
      <c r="S147" s="10"/>
      <c r="T147" s="10"/>
      <c r="U147" s="40" t="s">
        <v>363</v>
      </c>
      <c r="V147" s="40" t="s">
        <v>363</v>
      </c>
      <c r="W147" s="40"/>
      <c r="X147" s="10"/>
      <c r="Y147" s="10"/>
      <c r="Z147" s="40"/>
    </row>
    <row r="148" spans="1:27" ht="24" customHeight="1" x14ac:dyDescent="0.3">
      <c r="A148" s="11">
        <v>105</v>
      </c>
      <c r="B148" s="11" t="s">
        <v>320</v>
      </c>
      <c r="C148" s="12" t="s">
        <v>321</v>
      </c>
      <c r="D148" s="10" t="s">
        <v>322</v>
      </c>
      <c r="E148" s="11"/>
      <c r="F148" s="40"/>
      <c r="G148" s="40"/>
      <c r="H148" s="40"/>
      <c r="I148" s="40"/>
      <c r="J148" s="41"/>
      <c r="K148" s="40"/>
      <c r="L148" s="40"/>
      <c r="M148" s="41"/>
      <c r="N148" s="41"/>
      <c r="O148" s="41"/>
      <c r="P148" s="40"/>
      <c r="Q148" s="10"/>
      <c r="R148" s="10"/>
      <c r="S148" s="10"/>
      <c r="T148" s="10"/>
      <c r="U148" s="40" t="s">
        <v>440</v>
      </c>
      <c r="V148" s="40" t="s">
        <v>363</v>
      </c>
      <c r="W148" s="40"/>
      <c r="X148" s="10"/>
      <c r="Y148" s="10"/>
      <c r="Z148" s="40"/>
    </row>
    <row r="149" spans="1:27" x14ac:dyDescent="0.3">
      <c r="D149" s="55"/>
    </row>
    <row r="150" spans="1:27" x14ac:dyDescent="0.3">
      <c r="D150" s="55"/>
    </row>
    <row r="151" spans="1:27" x14ac:dyDescent="0.3">
      <c r="D151" s="55"/>
    </row>
    <row r="152" spans="1:27" x14ac:dyDescent="0.3">
      <c r="D152" s="55"/>
    </row>
    <row r="153" spans="1:27" x14ac:dyDescent="0.3">
      <c r="D153" s="55"/>
    </row>
    <row r="154" spans="1:27" x14ac:dyDescent="0.3">
      <c r="D154" s="55"/>
    </row>
    <row r="155" spans="1:27" x14ac:dyDescent="0.3">
      <c r="D155" s="55"/>
    </row>
    <row r="156" spans="1:27" x14ac:dyDescent="0.3">
      <c r="D156" s="55"/>
    </row>
    <row r="157" spans="1:27" x14ac:dyDescent="0.3">
      <c r="D157" s="55"/>
    </row>
    <row r="158" spans="1:27" x14ac:dyDescent="0.3">
      <c r="D158" s="55"/>
    </row>
    <row r="159" spans="1:27" x14ac:dyDescent="0.3">
      <c r="D159" s="55"/>
    </row>
    <row r="160" spans="1:27" x14ac:dyDescent="0.3">
      <c r="D160" s="55"/>
    </row>
    <row r="161" spans="4:4" x14ac:dyDescent="0.3">
      <c r="D161" s="55"/>
    </row>
    <row r="162" spans="4:4" x14ac:dyDescent="0.3">
      <c r="D162" s="55"/>
    </row>
    <row r="163" spans="4:4" x14ac:dyDescent="0.3">
      <c r="D163" s="55"/>
    </row>
    <row r="164" spans="4:4" x14ac:dyDescent="0.3">
      <c r="D164" s="55"/>
    </row>
    <row r="165" spans="4:4" x14ac:dyDescent="0.3">
      <c r="D165" s="55"/>
    </row>
    <row r="166" spans="4:4" x14ac:dyDescent="0.3">
      <c r="D166" s="55"/>
    </row>
    <row r="167" spans="4:4" x14ac:dyDescent="0.3">
      <c r="D167" s="55"/>
    </row>
  </sheetData>
  <autoFilter ref="A1:AC148" xr:uid="{F33ED0EC-7CFC-4DF8-B0C8-702B6B287790}">
    <filterColumn colId="5" showButton="0"/>
    <filterColumn colId="6" showButton="0"/>
  </autoFilter>
  <mergeCells count="14">
    <mergeCell ref="B132:C132"/>
    <mergeCell ref="B138:C138"/>
    <mergeCell ref="B35:C35"/>
    <mergeCell ref="B47:C47"/>
    <mergeCell ref="B55:C55"/>
    <mergeCell ref="B58:C58"/>
    <mergeCell ref="B92:C92"/>
    <mergeCell ref="G93:G99"/>
    <mergeCell ref="F1:H1"/>
    <mergeCell ref="B2:C2"/>
    <mergeCell ref="B6:C6"/>
    <mergeCell ref="B8:C8"/>
    <mergeCell ref="B16:C16"/>
    <mergeCell ref="B18:C18"/>
  </mergeCells>
  <hyperlinks>
    <hyperlink ref="AC48" r:id="rId1" xr:uid="{21280C8C-C661-4256-9235-04006EDB87BE}"/>
    <hyperlink ref="AB48" r:id="rId2" xr:uid="{BF0D172D-3690-4411-81D5-ED4DC4D9B058}"/>
    <hyperlink ref="F39" r:id="rId3" xr:uid="{FCEEBA4B-AD22-4CA6-A34E-BB6D133B5D42}"/>
    <hyperlink ref="H27" r:id="rId4" xr:uid="{DBF6A25E-25AE-41DA-9F74-4ABF2B4AF347}"/>
    <hyperlink ref="H26" r:id="rId5" xr:uid="{58B93CDE-C16D-4859-9830-E363EA50BD1D}"/>
    <hyperlink ref="F26" r:id="rId6" xr:uid="{14B8D525-5965-4278-B912-88275DF7166B}"/>
    <hyperlink ref="H50" r:id="rId7" xr:uid="{B4E6765A-2A7E-49AD-8AA1-04BA246771AD}"/>
    <hyperlink ref="AA49" r:id="rId8" xr:uid="{98E4B158-C7A5-462B-9EF6-328CDA0934E2}"/>
    <hyperlink ref="F130" r:id="rId9" xr:uid="{314979EE-97A0-40A8-9316-E20048CC2DA7}"/>
    <hyperlink ref="AA48" r:id="rId10" xr:uid="{2EFB1844-073C-4434-9B3D-2FE29E3D3BF9}"/>
    <hyperlink ref="G27" r:id="rId11" xr:uid="{237EFE41-D644-4A31-9721-9374C99E99CE}"/>
    <hyperlink ref="G26" r:id="rId12" xr:uid="{411069DA-9108-4F06-BB35-0669E04C2C88}"/>
    <hyperlink ref="F102" r:id="rId13" xr:uid="{81F3FADD-194B-4628-A94F-3F236127B143}"/>
    <hyperlink ref="G128" r:id="rId14" xr:uid="{B270D5F3-6145-499C-848B-3356EFD978D1}"/>
    <hyperlink ref="F128" r:id="rId15" xr:uid="{F2782A13-3F4F-4415-B8B7-EC08B4B44D48}"/>
    <hyperlink ref="G129" r:id="rId16" xr:uid="{0F48D0D8-848A-4AB5-97BD-587BE273BD10}"/>
    <hyperlink ref="F129" r:id="rId17" xr:uid="{EDC43ED3-EF99-4439-9366-C2F5507A5E19}"/>
    <hyperlink ref="F114" r:id="rId18" xr:uid="{0F476175-09AC-44A5-A4ED-E3A417C62255}"/>
    <hyperlink ref="F127" r:id="rId19" xr:uid="{DF8C0653-D126-408A-A263-DA276D5EFE4D}"/>
    <hyperlink ref="F24" r:id="rId20" xr:uid="{C37D2EF7-25BC-4075-833F-0175E69ED0E1}"/>
    <hyperlink ref="G24" r:id="rId21" xr:uid="{1CFA5424-2EBA-4049-93E7-7648866EB8AD}"/>
    <hyperlink ref="G20" r:id="rId22" xr:uid="{B7123939-9EC8-45A9-92E9-D17CA1725FB6}"/>
    <hyperlink ref="H20" r:id="rId23" display="http://tecni-floor.com/pisos-tecnicos-elevados/" xr:uid="{6D9F8978-9B09-41CC-AF69-528D6A5B5093}"/>
    <hyperlink ref="F20" r:id="rId24" display="https://pisosteide.com/quienes-somos/" xr:uid="{0F2144C7-F1A8-4A92-A31F-FF725D75EB9F}"/>
    <hyperlink ref="H145" r:id="rId25" xr:uid="{C10DA450-AD3E-450F-B9A6-5D1F6B6D550F}"/>
    <hyperlink ref="F21" r:id="rId26" display="https://www.horntoptools.com/rejillas-moldeadas" xr:uid="{C9E4230C-F33A-4F38-9DBF-0CAC95B32E2E}"/>
    <hyperlink ref="F145" r:id="rId27" display="https://b2bmarketplace.procolombia.co/sites/default/files/products/ficha-tecnica-escaleras-tipo-gato.pdf" xr:uid="{0F48A2AF-12B3-4991-84EF-640904DD7F99}"/>
    <hyperlink ref="F28" r:id="rId28" display="https://www.horntoptools.com/rejillas-moldeadas" xr:uid="{15E137FF-78C0-45A7-BA93-34C57D2E1226}"/>
    <hyperlink ref="G145" r:id="rId29" xr:uid="{FC373A8F-E5F3-4927-8700-A819143A7FCD}"/>
    <hyperlink ref="G37" r:id="rId30" location="tab1" xr:uid="{FDF1D58D-D541-4563-8317-355A498C37EE}"/>
    <hyperlink ref="F122" r:id="rId31" xr:uid="{27243CB7-4E8C-4341-870C-A16D895DF52B}"/>
    <hyperlink ref="G122" r:id="rId32" xr:uid="{BE4C976D-2630-467B-8784-6D5CC6E4551E}"/>
    <hyperlink ref="G116" r:id="rId33" xr:uid="{31D08C95-F3F4-4A8A-97DE-D1941C5CFA02}"/>
    <hyperlink ref="F124" r:id="rId34" xr:uid="{304D81A7-4A2E-4679-95F1-1BD24C403123}"/>
    <hyperlink ref="G93" r:id="rId35" xr:uid="{39589855-B46C-4EE5-A630-2A55219C77B3}"/>
    <hyperlink ref="F91" r:id="rId36" xr:uid="{702F61C1-0AFC-488C-89CF-A2D69F61DD55}"/>
    <hyperlink ref="F125" r:id="rId37" xr:uid="{13E08C19-9158-4D31-84FC-A3D44952F068}"/>
    <hyperlink ref="F123" r:id="rId38" xr:uid="{D08345A3-C586-4C0A-BA63-7795B728AB1A}"/>
    <hyperlink ref="F134:F137" r:id="rId39" display="https://coccion.co/equipos-y-accesorios/pasamanos-y-baranas-en-acero/ " xr:uid="{4103D6A4-525E-4C76-926D-3F1BF343ADD4}"/>
    <hyperlink ref="F133" r:id="rId40" xr:uid="{452448A5-EAEF-4DCD-85A6-63B1F4FB96C5}"/>
    <hyperlink ref="F121" r:id="rId41" xr:uid="{5E14C778-AE66-494E-AA72-37DD8CC8ECB0}"/>
    <hyperlink ref="G107" r:id="rId42" display="https://co.mitsubishielectric.com/es/building-solutions/elevators/index.html?utm_source=google&amp;utm_medium=cpc&amp;utm_campaign=bs-coes-20210701&amp;utm_content=B_Elevator1&amp;gclid=Cj0KCQiAosmPBhCPARIsAHOen-OXLbK6taeSwuai0ge7Ggg2nkIQn7iJefn6e683hk1do53FiWjiA8AaAqrXEALw_wcB " xr:uid="{44D560FC-90AE-48D2-842A-CD4618F13715}"/>
    <hyperlink ref="G106" r:id="rId43" display="https://co.mitsubishielectric.com/es/building-solutions/elevators/index.html?utm_source=google&amp;utm_medium=cpc&amp;utm_campaign=bs-coes-20210701&amp;utm_content=B_Elevator1&amp;gclid=Cj0KCQiAosmPBhCPARIsAHOen-OXLbK6taeSwuai0ge7Ggg2nkIQn7iJefn6e683hk1do53FiWjiA8AaAqrXEALw_wcB " xr:uid="{B2DB7E05-4FE9-4384-944B-BF12DCA16929}"/>
    <hyperlink ref="F107" r:id="rId44" xr:uid="{AD723AE3-74F6-4975-9BAD-0917BA6C4DC9}"/>
    <hyperlink ref="F106" r:id="rId45" xr:uid="{70FC0720-E9AE-4B7F-BAD1-E6B75B340AF4}"/>
    <hyperlink ref="F119" r:id="rId46" xr:uid="{67D730BB-D42C-4B47-8BA5-4EEFB981CE7F}"/>
    <hyperlink ref="F118" r:id="rId47" xr:uid="{6314B56A-1AE1-4C59-944B-1A338213CC6F}"/>
    <hyperlink ref="F117" r:id="rId48" xr:uid="{24B5AA07-7C73-4811-9524-435CD8766743}"/>
    <hyperlink ref="F116" r:id="rId49" xr:uid="{91453A5A-A1D9-4F1E-8C2F-E19EC0449100}"/>
    <hyperlink ref="F115" r:id="rId50" xr:uid="{024D8FC4-BBAC-45B2-AA80-E9B5057882FB}"/>
    <hyperlink ref="F113" r:id="rId51" xr:uid="{0EE6BE17-973C-432E-80BC-CACF0427E845}"/>
    <hyperlink ref="F112" r:id="rId52" xr:uid="{6154D08E-2D5F-4E82-847A-2D16FD92C341}"/>
    <hyperlink ref="F111" r:id="rId53" xr:uid="{61C619AC-CC58-4F70-BCFA-8BCA2673C719}"/>
    <hyperlink ref="F110" r:id="rId54" xr:uid="{C0928008-AC2A-4F3F-890D-78D3C891CA13}"/>
    <hyperlink ref="F109" r:id="rId55" xr:uid="{0E7B44BA-D41D-4834-9D19-61FF19EFDC56}"/>
    <hyperlink ref="F103" r:id="rId56" xr:uid="{2A0509E5-FB83-4B8D-ADC8-CE4A77A5C659}"/>
    <hyperlink ref="F101" r:id="rId57" xr:uid="{49F14E7D-C59A-4C37-8D9F-6A68AC052C71}"/>
    <hyperlink ref="F100" r:id="rId58" xr:uid="{0A760D0C-FAAC-4377-AE1A-EFCFEE07AEED}"/>
    <hyperlink ref="F99" r:id="rId59" display="https://www.homecenter.com.co/homecenter-co/product/287052/campana-extractora-horizontal-acero-inoxidable-60-cm-cx4562/287052/?kid=bnnext1031768&amp;shop=googleShopping&amp;gclid=Cj0KCQiAoNWOBhCwARIsAAiHnEhw-uo5Vgg4Sn1sOTYK88UXcU2sOJwmuA3wk6hmgfMxooR-X81A-48aAjm0EALw_wcB" xr:uid="{069F1446-AEB1-468F-A123-5170E04E891B}"/>
    <hyperlink ref="F120" r:id="rId60" xr:uid="{65E11973-1C0F-493E-868F-11F87F4A3227}"/>
    <hyperlink ref="F98" r:id="rId61" xr:uid="{ABC97131-FC8C-4D32-9F7A-54B47511903C}"/>
    <hyperlink ref="F46" r:id="rId62" xr:uid="{C0A7B42E-9CB6-42A7-B0EE-33710AF19E46}"/>
    <hyperlink ref="F57" r:id="rId63" xr:uid="{1AD62B25-A842-4951-8967-2AA8D8A87A57}"/>
    <hyperlink ref="F56" r:id="rId64" xr:uid="{6FC368D6-6B88-427F-A66D-FF0E17BEB9F5}"/>
    <hyperlink ref="G53" r:id="rId65" display="https://architectural.hunterdouglas.com.co/" xr:uid="{27A72C00-7668-4077-88BD-8B31328B6418}"/>
    <hyperlink ref="F53" r:id="rId66" display="https://architectural.hunterdouglas.com.co/uploads/co/documentos/ft_cor_sin_portapanel_quadrobrise_25-50,-25-75,-40-60_v3.pdf" xr:uid="{15E6B65F-878E-4B53-B9DA-A42B6ECCBCC9}"/>
    <hyperlink ref="F52" r:id="rId67" xr:uid="{26172DF1-1354-4C31-A4A8-E4D30DB64A63}"/>
    <hyperlink ref="F51" r:id="rId68" xr:uid="{56736BD7-1631-48EA-B508-581A32DCED49}"/>
    <hyperlink ref="F50" r:id="rId69" xr:uid="{836F125C-4CE6-400F-B0C5-6D3295F300EA}"/>
    <hyperlink ref="F48" r:id="rId70" xr:uid="{E91110DC-74AE-4543-9AA4-8F3D5E2B3322}"/>
    <hyperlink ref="G45" r:id="rId71" display="https://col.sika.com/content/dam/dms/co01/8/co-hs_Sikamanto 3 mm Aluminio.pdf" xr:uid="{6355BA4E-499A-4D9D-8B9C-2064B25B67B3}"/>
    <hyperlink ref="F45" r:id="rId72" xr:uid="{423D585C-DC2B-419F-B2C4-41D3F6364E3C}"/>
    <hyperlink ref="F41" r:id="rId73" display="http://www.eterboard.com/plycem.html" xr:uid="{43A4E710-72E3-4576-9370-7F249276A5AE}"/>
    <hyperlink ref="F40" r:id="rId74" xr:uid="{592920DE-FC3B-4D5B-A88C-BFBABD5EFDF6}"/>
    <hyperlink ref="F37" r:id="rId75" display="https://www.palram.com/es/product/sunglaze-polycarbonate-panel-systems/?redirect_info=CO,en,Colombia" xr:uid="{BDC08CED-CBA0-47A3-BF04-57B9CC926DE0}"/>
    <hyperlink ref="F38" r:id="rId76" xr:uid="{F14B0283-992F-4CF8-AF57-69513555328E}"/>
    <hyperlink ref="G36" r:id="rId77" xr:uid="{6202ADBF-1873-4D61-987D-E368D63644DA}"/>
    <hyperlink ref="F36" r:id="rId78" xr:uid="{DD47DCD7-82E0-44F0-8791-FD186F04DA7A}"/>
    <hyperlink ref="F29" r:id="rId79" xr:uid="{CAF0F4B5-7F7C-4E5E-8927-714486A7E121}"/>
    <hyperlink ref="F31" r:id="rId80" xr:uid="{A32B11BF-3B37-4620-8435-E5E111C420E1}"/>
    <hyperlink ref="F30" r:id="rId81" xr:uid="{F1BFA1AF-A403-42A9-B3DD-5065E8CCF096}"/>
    <hyperlink ref="F17" r:id="rId82" xr:uid="{E7C74F9B-C72B-4F5A-ACC7-E9BC6B0D125D}"/>
    <hyperlink ref="F19" r:id="rId83" xr:uid="{50ADACFC-676B-4A3E-BC7A-AC30EA2C704F}"/>
    <hyperlink ref="F15" r:id="rId84" xr:uid="{FA57484D-26F4-4A2E-9DB7-3917CE63DF5D}"/>
    <hyperlink ref="F14" r:id="rId85" xr:uid="{AB1E1914-BA12-4DC0-A62E-D10DC663E3BE}"/>
    <hyperlink ref="F13" r:id="rId86" xr:uid="{91F21EDB-4FF2-49C1-A92C-7FD5CB264FEA}"/>
    <hyperlink ref="F12" r:id="rId87" xr:uid="{CBF737F1-A0B8-432B-B0CB-56BADAC31094}"/>
    <hyperlink ref="G10" r:id="rId88" xr:uid="{39D9B7DA-18DC-4119-95A5-839DD5DD0B6F}"/>
    <hyperlink ref="F10" r:id="rId89" xr:uid="{46296593-FBE5-4516-BC7C-7C68A0DC1054}"/>
    <hyperlink ref="F4" r:id="rId90" xr:uid="{A89AED8D-B3D5-4BB5-9CDC-51DB62A80C0F}"/>
    <hyperlink ref="F3" r:id="rId91" xr:uid="{0D8718D2-8B3B-4887-943B-698AD0775B2A}"/>
    <hyperlink ref="F144" r:id="rId92" xr:uid="{3A6E3547-37D4-4726-BC26-71767776645D}"/>
    <hyperlink ref="F143" r:id="rId93" xr:uid="{220C13E3-E573-4643-BAB2-69385B1251AE}"/>
    <hyperlink ref="F142" r:id="rId94" xr:uid="{52B336AC-BF7B-441A-A717-68FC90D53DF7}"/>
    <hyperlink ref="F141" r:id="rId95" xr:uid="{9A3CD726-D0FE-4AAB-B196-9C0B8CEE6F39}"/>
    <hyperlink ref="F140" r:id="rId96" xr:uid="{2A20EE6F-6C73-43F8-86DE-A834E5B09E6B}"/>
    <hyperlink ref="F139" r:id="rId97" xr:uid="{C8ABC42B-1A04-4903-844A-4D684A9F3AFE}"/>
    <hyperlink ref="F126" r:id="rId98" xr:uid="{BE302D0C-E13E-40B7-B25E-ED033A11002E}"/>
  </hyperlinks>
  <pageMargins left="0.7" right="0.7" top="0.75" bottom="0.75" header="0.3" footer="0.3"/>
  <pageSetup scale="12" orientation="portrait" r:id="rId9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01EF-D620-4901-BFB7-11232ABC36AF}">
  <dimension ref="A1"/>
  <sheetViews>
    <sheetView workbookViewId="0">
      <selection activeCell="Q22" sqref="Q22"/>
    </sheetView>
  </sheetViews>
  <sheetFormatPr baseColWidth="10"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E209-096A-4633-94C0-F80A57794DB1}">
  <dimension ref="A1"/>
  <sheetViews>
    <sheetView workbookViewId="0">
      <selection activeCell="P18" sqref="P18"/>
    </sheetView>
  </sheetViews>
  <sheetFormatPr baseColWidth="10" defaultRowHeight="14.4" x14ac:dyDescent="0.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4C79A-8AAA-4FE7-B3DE-64F6EA39529C}">
  <dimension ref="A1"/>
  <sheetViews>
    <sheetView workbookViewId="0">
      <selection activeCell="M14" sqref="M14"/>
    </sheetView>
  </sheetViews>
  <sheetFormatPr baseColWidth="10"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Cantidades</vt:lpstr>
      <vt:lpstr>ESP_PART_ARQ</vt:lpstr>
      <vt:lpstr>RESUMEN PUERTAS PORTAL 20 JUL </vt:lpstr>
      <vt:lpstr>RESUMEN PUERTAS LA VICTORIA</vt:lpstr>
      <vt:lpstr>RESUMEN PUERTAS ALTAMIRA</vt:lpstr>
      <vt:lpstr>Cantidades!Área_de_impresión</vt:lpstr>
      <vt:lpstr>Cantidades!Títulos_a_imprimir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Maryary Suned Quinche Sanchez</dc:creator>
  <cp:lastModifiedBy>Juan Pablo Ibarra</cp:lastModifiedBy>
  <cp:lastPrinted>2018-06-29T21:20:17Z</cp:lastPrinted>
  <dcterms:created xsi:type="dcterms:W3CDTF">2018-06-18T21:48:50Z</dcterms:created>
  <dcterms:modified xsi:type="dcterms:W3CDTF">2022-04-26T18:50:58Z</dcterms:modified>
</cp:coreProperties>
</file>