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E:\IDU\2021-325\Informes\Ley de transparencia\"/>
    </mc:Choice>
  </mc:AlternateContent>
  <xr:revisionPtr revIDLastSave="0" documentId="13_ncr:1_{B0F111CE-AECA-444D-881E-6BC634AB4331}"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 name="ADJ OCTUBRE"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4" l="1"/>
  <c r="G80" i="4"/>
  <c r="G74" i="4"/>
  <c r="D25" i="14"/>
  <c r="G19" i="14"/>
  <c r="G13" i="14"/>
  <c r="D23" i="14"/>
  <c r="D21" i="13"/>
  <c r="D19" i="13"/>
  <c r="D16" i="12" l="1"/>
  <c r="D14" i="12"/>
  <c r="D24" i="11"/>
  <c r="D22" i="11"/>
  <c r="G14" i="10"/>
  <c r="D22" i="10" s="1"/>
  <c r="G44" i="4"/>
  <c r="D20" i="10"/>
  <c r="D19" i="9"/>
  <c r="D17" i="9"/>
  <c r="D26" i="8" l="1"/>
  <c r="D24" i="8"/>
  <c r="D15" i="6"/>
  <c r="D22" i="7" l="1"/>
  <c r="D20" i="7"/>
  <c r="D13" i="6" l="1"/>
  <c r="D12" i="5" l="1"/>
  <c r="D14" i="5"/>
  <c r="D84" i="4" l="1"/>
</calcChain>
</file>

<file path=xl/sharedStrings.xml><?xml version="1.0" encoding="utf-8"?>
<sst xmlns="http://schemas.openxmlformats.org/spreadsheetml/2006/main" count="576" uniqueCount="241">
  <si>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</si>
  <si>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</si>
  <si>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</si>
  <si>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</si>
  <si>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</si>
  <si>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</si>
  <si>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</si>
  <si>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</si>
  <si>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</si>
  <si>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</si>
  <si>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</si>
  <si>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</si>
  <si>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PROCESOS DE SELECCIÓN ADJUDICADOS FEBRERO</t>
  </si>
  <si>
    <t>PROCESOS DE SELECCIÓN ADJUDICADOS MARZO</t>
  </si>
  <si>
    <t>AÑO 2021</t>
  </si>
  <si>
    <t>IDU-CMA-SGDU-041-2020</t>
  </si>
  <si>
    <t xml:space="preserve">ESTUDIOS Y DISEÑOS PARA LA CONEXIÓN DE LA ALAMEDA EL PORVENIR CON AV. TERREROS – BICIPUENTE SOBRE LA QUEBRADA TIBANICA, SOACHA, BOGOTÁ </t>
  </si>
  <si>
    <t>CONSORCIO CONSULTORES SXXI (ARQUITECTURA Y URBANISMO SXXI S.A.S.; HACER DE COLOMBIA LTDA)</t>
  </si>
  <si>
    <t>IDU-LP-DTC-027-2020</t>
  </si>
  <si>
    <t>EJECUCIÓN DE LAS ACTIVIDADES NECESARIAS PARA LA FINALIZACIÓN DE LA CONSTRUCCIÓN DE LAS OBRAS DE ESPACIO PÚBLICO GRUPO 1 EN BOGOTÁ D.C.</t>
  </si>
  <si>
    <t>CONSORCIO ESPACIO PUBLICO GAMA (GAMA INGENIEROS ARQUITECTOS S.A.S,  JOSE GUILLERMO GALAN GOMEZ)</t>
  </si>
  <si>
    <t>IDU-CMA-DTC-045-2020</t>
  </si>
  <si>
    <t>INTERVENTORÍA INTEGRAL PARA LA EJECUCIÓN DE LAS ACTIVIDADES NECESARIAS PARA LA FINALIZACIÓN DE LA CONSTRUCCIÓN DE LAS OBRAS DE ESPACIO PÚBLICO GRUPO 1 EN BOGOTÁ D.C.</t>
  </si>
  <si>
    <t>MAB DE INGENIERÍA DE VALOR S.A.</t>
  </si>
  <si>
    <t>IDU-LP-SGDU-016-2020</t>
  </si>
  <si>
    <t>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t>
  </si>
  <si>
    <t>CONSORCIO F&amp;H 2021 (FAISMON S.A.S.; HACE INGENIEROS S.A.S.)</t>
  </si>
  <si>
    <t>IDU-MC10%-DTAF-001-2021</t>
  </si>
  <si>
    <t>RENOVAR EL SOPORTE Y LA GARANTÍA DEL SOFTWARE DE CONTROL DE IMPRESIÓN NDDPRINT DEL IDU</t>
  </si>
  <si>
    <t>SUMIMAS SAS</t>
  </si>
  <si>
    <t>IDU-MC10%-SGGC-003-2021</t>
  </si>
  <si>
    <t>CONTRATAR LOS SERVICIOS PARA REALIZAR ESTUDIOS DE SEGURIDAD Y CONFIABILIDAD A TRAVÉS DE LA APLICACIÓN DE PRUEBAS DE POLIGRAFÍA A LOS FUNCIONARIOS Y COLABORADORES DEL INSTITUTO DE DESARROLLO URBANO, PARA SALVAGUARDAR LOS BIENES DE LA ENTIDAD EN DESARROLLO DEL SUBSISTEMA DE GESTIÓN ANTISOBORNO</t>
  </si>
  <si>
    <t xml:space="preserve">PROCESOS INTEGRALES VISITAR S.A.S </t>
  </si>
  <si>
    <t>IDU-MC10%-DTAF-002-2021</t>
  </si>
  <si>
    <t>PRESTAR EL SERVICIO DE MANTENIMIENTO PREVENTIVO Y CORRECTIVO, CON SUMINISTRO DE REPUESTOS, DE LOS SISTEMAS BIOMÉTRICOS MARCA SUPREMA, REFERENCIA “BEWM-OC BIOENTRY W” DE CONTROL DE ACCESO EN LAS SEDES DEL IDU</t>
  </si>
  <si>
    <t xml:space="preserve">SAUTECH LTDA </t>
  </si>
  <si>
    <t>IDU-CMA-SGDU-005-2021</t>
  </si>
  <si>
    <t>INTERVENTORÍA INTEGRAL A LOS ESTUDIOS Y DISEÑOS PARA LA CONEXIÓN DE LA ALAMEDA EL PORVENIR CON AV. TERREROS – BICIPUENTE SOBRE LA QUEBRADA TIBANICA, SOACHA, BOGOTÁ</t>
  </si>
  <si>
    <t>CONSORCIO DISEÑO BICIPUENTE 2021 (PROES INGENIERIA S.A.S.; CELQO S.A.S.)</t>
  </si>
  <si>
    <t>IDU-CMA-SGDU-006-2021</t>
  </si>
  <si>
    <t>ESTUDIOS Y DISEÑOS PARA LA ACTUALIZACIÓN SÍSMICA, REFORZAMIENTO ESTRUCTURAL, REHABILITACIÓN Y MANTENIMIENTO DEL PUENTE PEATONAL ATIRANTADO LOCALIZADO EN LA CALLE 174 POR AV. PASEO DE LOS LIBERTADORES, EN BOGOTÁ D.C.</t>
  </si>
  <si>
    <t>CONSORCIO PUENTES IDU (JAM INGENIERIA Y MEDIO AMBIENTE SAS; IV INGENIEROS CONSULTORES SUCURSAL COLOMBIA S.A.)</t>
  </si>
  <si>
    <t>IDU-SASI-DTAF-001-2021</t>
  </si>
  <si>
    <t>CONTRATAR EL FORTALECIMIENTO, RENOVACIÓN DE LICENCIAMIENTO Y SOPORTE DE LA PLATAFORMA DEL TIPO NEXT GENERATION - SECURITY INFORMATION AND EVENT MANAGER (SIEM)</t>
  </si>
  <si>
    <t>WEXLER S.A.S.</t>
  </si>
  <si>
    <t>IDU-CMA-SGDU-007-2021</t>
  </si>
  <si>
    <t>INTERVENTORÍA INTEGRAL A LOS ESTUDIOS Y DISEÑOS PARA LA ACTUALIZACIÓN SÍSMICA, REFORZAMIENTO ESTRUCTURAL, REHABILITACIÓN Y MANTENIMIENTO DEL PUENTE PEATONAL ATIRANTADO LOCALIZADO EN LA CALLE 174 POR AV. PASEO DE LOS LIBERTADORES, EN BOGOTÁ D.C.</t>
  </si>
  <si>
    <t>MAB INGENIERIA DE VALOR S.A.</t>
  </si>
  <si>
    <t>PROCESOS DE SELECCIÓN ADJUDICADOS ABRIL</t>
  </si>
  <si>
    <t>IDU-SAMC-DTAF-002-2021</t>
  </si>
  <si>
    <t>CONTRATAR LOS SERVICIOS DE MANTENIMIENTO Y PERSONALIZACIÓN PARA LOS SISTEMAS DE INFORMACIÓN IMPLEMENTADOS EN PLATAFORMA DELPHI, JAVA Y PHP, DE ACUERDO CON LAS ESPECIFICACIONES TÉCNICAS SEÑALADAS</t>
  </si>
  <si>
    <t>IDU-CMA-SGDU-001-2021</t>
  </si>
  <si>
    <t xml:space="preserve">INTERVENTORÍA TÉCNICA, ADMINISTRATIVA, FINANCIERA, LEGAL, SOCIAL Y SST-SGA PARA LA DEMOLICIÓN, LIMPIEZA, CERRAMIENTO Y MANTENIMIENTO DE PREDIOS ADQUIRIDOS POR EL INSTITUTO DE DESARROLLO URBANO – IDU, PARA LA EJECUCIÓN DE PROYECTOS VIALES Y DE ESPACIO PÚBLICO QUE SE ENCUENTRAN EN ADMINISTRACIÓN A CARGO DE LA DIRECCIÓN TÉCNICA DE PREDIOS – PROYECTOS VARIOS, EN BOGOTÁ D.C. </t>
  </si>
  <si>
    <t>IDU-SAMC-DTAF-003-2021</t>
  </si>
  <si>
    <t>SERVICIOS DE ORGANIZACIÓN, ADMINISTRACIÓN, EJECUCIÓN Y DEMÁS ACCIONES NECESARIAS PARA LA REALIZACIÓN DE EVENTOS Y REUNIONES QUE REQUIERA EL IDU.</t>
  </si>
  <si>
    <t>IDU-SASI-DTAF-003-2021</t>
  </si>
  <si>
    <t>RENOVAR EL SOPORTE Y LA GARANTÍA DEL SOFTWARE ESPECIALIZADO VARONIS</t>
  </si>
  <si>
    <t>IDU-MC10%-DTAF-005-2021</t>
  </si>
  <si>
    <t>PRESTAR EL SERVICIO DE MANTENIMIENTO AL CABLEADO ESTRUCTURADO DE LAS INSTALACIONES DEL INSTITUTO DE DESARROLLO URBANO - IDU</t>
  </si>
  <si>
    <t>IDU-SASI-DTAF-002-2021</t>
  </si>
  <si>
    <t>PRESTAR LOS SERVICIOS DE SOPORTE TÉCNICO ESPECIALIZADO DE LOS PRODUCTOS ORACLE INSTALADOS ACTUALMENTE EN EL INSTITUTO DE DESARROLLO URBANO – IDU</t>
  </si>
  <si>
    <t>IDU-SAMC-DTC-001-2021</t>
  </si>
  <si>
    <t>CONSTRUCCIÓN DE LAS OBRAS DE RECUPERACIÓN, ESTABILIZACIÓN Y OBRAS COMPLEMENTARIAS POR LA PÉRDIDA DE LA BANCA EN EL KM 4+350 CARRERA 15 ESTE CON CALLE 80 SUR DE LA AVENIDA CIRCUNVALAR DE ORIENTE, EN LA LOCALIDAD DE USME, EN BOGOTÁ, D.C</t>
  </si>
  <si>
    <t>IDU-CMA-SGDU-008-2021</t>
  </si>
  <si>
    <t xml:space="preserve">ANALIZAR SI LOS DISEÑOS DE LAS ESTACIONES DE LA EXTENSIÓN DE LA TRONCAL CARACAS (DANUBIO Y MOLINOS) CUMPLEN CON UNA NORMA DE SEGURIDAD HUMANA Y PROTECCIÓN CONTRA INCENDIOS L&amp;FS INTERNACIONALMENTE ACEPTADA Y REALIZAR UNA EVALUACIÓN BASADA EN RIESGOS PARA LAS ESTACIONES CONSTRUIDAS EN EL SISTEMA TRANSMICABLE </t>
  </si>
  <si>
    <t>IDU-CMA-SGDU-050-2020</t>
  </si>
  <si>
    <t>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t>
  </si>
  <si>
    <t>IDU-CMA-SGDU-048-2020</t>
  </si>
  <si>
    <t>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</si>
  <si>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IDU-CMA-SGDU-049-2020</t>
  </si>
  <si>
    <t>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</si>
  <si>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IDU-SAMC-DTAF-004-2021</t>
  </si>
  <si>
    <t>PRESTAR EL SERVICIO DE PRUEBAS DE HACKING ÉTICO A LA INFRAESTRUCTURA TECNOLÓGICA, Y DE INGENIERÍA SOCIAL AL PERSONAL DEL INSTITUTO DE DESARROLLO URBANO - IDU</t>
  </si>
  <si>
    <t>IDU-MC10%-DTAF-006-2021</t>
  </si>
  <si>
    <t xml:space="preserve">PRESTAR EL SERVICIO DE MANTENIMIENTO PREVENTIVO Y CORRECTIVO DE UPS´s CON SUMINISTRO DE INSUMOS Y/O PARTES </t>
  </si>
  <si>
    <t xml:space="preserve">TODOSISTEMAS SOLUCIONES DE TECNOLOGIA DE INFORMACION SAS </t>
  </si>
  <si>
    <t>CONSORCIO DEMOLICIÓN INGENIEROS (BALER INGENIERÍA SAS; CLEMENTE ALFREDO BUITRAGO AMARILLO)</t>
  </si>
  <si>
    <t>UT A&amp;E 2021 (ESPECIALISTAS EN EVENTOS S.A.S; EXCURSIONES AMISTAD S.A.S. Y/O ADESCUBRIR TRAVEL &amp; ADVENTURE S.A.S)</t>
  </si>
  <si>
    <t>GLOBAL TECHNOLOGY SERVICES GTS S.A.</t>
  </si>
  <si>
    <t>COMERCIALIZADORA SOLUCIONES INTELIGENTES SAS</t>
  </si>
  <si>
    <t>UNION TEMPORAL SOPORTE ESPECIALIZADO 2021  (DB SYSTEM S.A.S; NEPHIX SOLUCIONES INTEGRALES)</t>
  </si>
  <si>
    <t>URIBE ARQUITECTOS CONSTRUCTORES UAC S.A.S.</t>
  </si>
  <si>
    <t>AGNIS S.A.S.</t>
  </si>
  <si>
    <t>CONSORCIO CORREDOR VERDE SEPTIMA (SEG GEOTECNIA Y CONTROL DE CALIDAD S.A.S.; SERINCO COLOMBIA; PEYCO COLOMBIA)</t>
  </si>
  <si>
    <t>CONSORCIO CORREDOR VIAL VP (VELNEC S.A.;  PROGIN COLOMBIA)</t>
  </si>
  <si>
    <t>CONSORCIO CPS-GOC 2021 (CPS INFRAESTRUCTURAS MOVILIDAD Y MEDIOAMBIENTE SL SUCURSAL COLOMBIA; GOC INGENIERIA SAS)</t>
  </si>
  <si>
    <t>ALINA TECH SAS</t>
  </si>
  <si>
    <t>SUBE INGENIERÍA S.A.S.</t>
  </si>
  <si>
    <t>PROCESOS DE SELECCIÓN ADJUDICADOS MAYO</t>
  </si>
  <si>
    <t>IDU-CMA-SGDU-010-2021</t>
  </si>
  <si>
    <t>ESTIMACIÓN DE DEMANDA POTENCIAL DEL TRANSPORTE Y EL RECAUDO ESPERADO PARA LOS DIFERENTES PROYECTOS DEL BORDE OCCIDENTAL Y SABANA DE OCCIDENTE</t>
  </si>
  <si>
    <t>STEER DAVIES &amp; GLEAVE LIMITED SUCURSAL COLOMBIA</t>
  </si>
  <si>
    <t>IDU-MC10%-DTAF-007-2021</t>
  </si>
  <si>
    <t>SUMINISTRAR A PRECIOS UNITARIOS FIJOS Y A MONTO AGOTABLE MATERIALES PARA ADECUACIONES Y/O EL MANTENIMIENTO LOCATIVO DE LAS SEDES DONDE FUNCIONA EL INSTITUTO DE DESARROLLO URBANO – IDU</t>
  </si>
  <si>
    <t>COMERCIALIZADORA ELECTROCON SAS.</t>
  </si>
  <si>
    <t>IDU-MC10%-DTAF-009-2021</t>
  </si>
  <si>
    <t>PRESTAR LOS SERVICIOS DE SOPORTE Y ACTUALIZACIÓN DEL SOFTWARE MEGA-HOPEX DE REPOSITORIO PARA LA ARQUITECTURA EMPRESARIAL DEL INSTITUTO</t>
  </si>
  <si>
    <t>GROW DATA SAS.</t>
  </si>
  <si>
    <t>IDU-MC10%-SGGC-004-2021</t>
  </si>
  <si>
    <t>SERVICIO DE MONITOREO DE LA INFORMACIÓN QUE SE PUBLICA EN LOS DIFERENTES MEDIOS DE COMUNICACIÓN, RELACIONADA CON LA ENTIDAD Y EN GENERAL DEL SECTOR MOVILIDAD-ADMINISTRACIÓN DISTRITAL</t>
  </si>
  <si>
    <t>GLOBALNEWS GROUP COLOMBIA SAS</t>
  </si>
  <si>
    <t>IDU-CMA-DTC-009-2021</t>
  </si>
  <si>
    <t>INTERVENTORÍA INTEGRAL A LA CONSTRUCCIÓN DE LAS OBRAS DE RECUPERACIÓN, ESTABILIZACIÓN Y OBRAS COMPLEMENTARIAS POR LA PÉRDIDA DE LA BANCA EN EL KM 4+350 CARRERA 15 ESTE CON CALLE 80 SUR DE LA AVENIDA CIRCUNVALAR DE ORIENTE, EN LA LOCALIDAD DE USME, EN BOGOTÁ, D.C.</t>
  </si>
  <si>
    <t>ORGANIZACION VICAN S.A.S.</t>
  </si>
  <si>
    <t>IDU-SASI-DTAF-005-2021</t>
  </si>
  <si>
    <t>ADQUISICIÓN, INSTALACIÓN Y CONFIGURACIÓN DE UNA SOLUCIÓN TECNOLÓGICA PARA LA DETECCIÓN Y RESPUESTA A AMENAZAS MEDIANTE LA AUTOMATIZACIÓN DE LAS TAREAS RUTINARIAS DE SEGURIDAD – SOAR</t>
  </si>
  <si>
    <t>WEXLER SAS</t>
  </si>
  <si>
    <t>IDU-SASI-DTAF-006-2021</t>
  </si>
  <si>
    <t>ADQUIRIR LA AMPLIACIÓN DEL ENTORNO DE ALMACENAMIENTO DIGITAL ESCALABLE DE INFORMACIÓN SAN / NAS</t>
  </si>
  <si>
    <t>IDU-LP-SGDU-001-2021</t>
  </si>
  <si>
    <t>DEMOLICIÓN, LIMPIEZA, CERRAMIENTO Y MANTENIMIENTO DE PREDIOS ADQUIRIDOS POR EL INSTITUTO DE DESARROLLO URBANO – IDU, PARA LA EJECUCIÓN DE LAS TRONCALES ALIMENTADORAS AVENIDA 68 Y AVENIDA CIUDAD DE CALI, EN BOGOTÁ D.C.</t>
  </si>
  <si>
    <t>CONSORCIO INFRADEMOL TRONCALES (YAMILL MONTENEGRO CALDERÓN; INFRAESTRUCTURA NACIONAL LTDA)</t>
  </si>
  <si>
    <t>IDU-MC10%-DTAF-011-2021</t>
  </si>
  <si>
    <t>ADQUIRIR A PRECIOS UNITARIOS Y A MONTO AGOTABLE CHALECOS PARA LA IDENTIFICACIÓN DEL PERSONAL QUE DESEMPEÑA ACTIVIDADES DE COORDINADORES DE EVACUACIÓN, COMITÉ COPASST, CONDUCTORES Y PERSONAL DE MANTENIMIENTO DEL INSTITUTO DE DESARROLLO URBANO - IDU</t>
  </si>
  <si>
    <t>FEC Suministros y Servicios SAS</t>
  </si>
  <si>
    <t>IDU-CMA-SGDU-014-2021</t>
  </si>
  <si>
    <t>INTERVENTORIA INTEGRAL A LA ACTUALIZACIÓN, COMPLEMENTACIÓN, AJUSTES DE LOS ESTUDIOS Y DISEÑOS EXISTENTES, Y/O ELABORACIÓN DE LOS ESTUDIOS Y DISEÑOS, PARA EL CORREDOR VERDE DE LA CARRERA 7 DESDE LA CALLE 32 HASTA LA CALLE 93A, RAMAL DE LA CALLE 72 ENTRE CARRERA 7 Y CARRERA 13 Y DEMÁS OBRAS COMPLEMENTARIAS, EN BOGOTÁ D.C.</t>
  </si>
  <si>
    <t>CONSORCIO CORREDOR VERDE AID (ALEPH INGENIERÍA Y CONSULTORÍA SAS; INGENIEROS CONSULTORES S.A.-INCOL S.A.; DPC INGENIEROS SAS)</t>
  </si>
  <si>
    <t>IDU-CMA-SGDU-015-2021</t>
  </si>
  <si>
    <t>INTERVENTORÍA INTEGRAL A LA ACTUALIZACIÓN, COMPLEMENTACIÓN, AJUSTES DE LOS ESTUDIOS Y DISEÑOS EXISTENTES, Y/O ELABORACIÓN DE LOS ESTUDIOS Y DISEÑOS, PARA EL CORREDOR VERDE DE LA CARRERA 7 DESDE LA CALLE 93A HASTA LA CALLE 200, PATIO PORTAL CALLE 200, CONEXIONES OPERACIONALES CALLE 100, CALLE 170 Y DEMÁS OBRAS COMPLEMENTARIAS, EN BOGOTÁ D.C.</t>
  </si>
  <si>
    <t>CONSORCIO PROYECTOS AIRCPT 2021 (COMPAÑIA DE PROYECTOS TECNICOS CPT S.A.; AIRTIFICIAL INTELLIGENCE STRUCTURES SA SUCURSAL EN COLOMBIA)</t>
  </si>
  <si>
    <t>IDU-CMA-SGDU-013-2021</t>
  </si>
  <si>
    <t xml:space="preserve">INTERVENTORIA INTEGRAL A LA ELABORACIÓN DE LOS ESTUDIOS Y DISEÑOS, PARA EL CORREDOR VERDE DE LA CARRERA 7 DESDE LA CALLE 26 HASTA LA CALLE 32, RAMAL DE LA CARRERA 6 DESDE LA CARRERA 7 HASTA LA CALLE 27 Y ACTUALIZACIÓN, COMPLEMENTACIÓN Y AJUSTES DE LOS ESTUDIOS Y DISEÑOS EXISTENTES DE LA CONEXIÓN OPERACIONAL CALLE 26 Y DEMÁS OBRAS COMPLEMENTARIAS, EN BOGOTÁ D.C </t>
  </si>
  <si>
    <t>CONSORCIO CORREDOR VERDE (GERMAN ALFREDO BAZZANI PRADERE; ARQUITECTURA Y URBANISMO SXXI SAS)</t>
  </si>
  <si>
    <t>IDU-LP-SGGC-005-2021</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</si>
  <si>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 DE ACUERDO CON LAS CONDICIONES CONTENIDAS EN EL PLIEGO</t>
  </si>
  <si>
    <t xml:space="preserve"> G1: DESIERTO
G3: Unión Temporal - La Previsora S.A. – Axa Colpatria Seguros S.A. y Mapfre Seguros Generales de Colombia S.A.
G4: Unión Temporal - La Previsora S.A. – Axa Colpatria Seguros S.A. y Mapfre Seguros Generales de Colombia S.A.
G5: Unión Temporal - La Previsora S.A. – Axa Colpatria Seguros S.A. y Mapfre Seguros Generales de Colombia S.A.</t>
  </si>
  <si>
    <t>IDU-LP-SGDU-003-2021</t>
  </si>
  <si>
    <t>PRESTACIÓN DEL SERVICIO DE VIGILANCIA Y SEGURIDAD PRIVADA EN LA MODALIDAD DE VIGILANCIA MÓVIL, PARA LOS PREDIOS ADQUIRIDOS POR EL INSTITUTO DE DESARROLLO URBANO – IDU, PARA LA EJECUCIÓN DE PROYECTOS VIALES Y DE ESPACIO PÚBLICO QUE SE ENCUENTRAN EN ADMINISTRACIÓN A CARGO DE LA DIRECCIÓN TÉCNICA DE PREDIOS – PROYECTOS VARIOS, EN BOGOTÁ D.C.</t>
  </si>
  <si>
    <t xml:space="preserve">COLVISEG COLOMBIANA DE VIGILANCIA Y SEGURIDAD LIMITADA
</t>
  </si>
  <si>
    <t>IDU-SASI-DTAF-008-2021</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</si>
  <si>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</si>
  <si>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SANTANDER CACEIS COLOMBIA SA. SOCIEDAD
FIDUCIARIA</t>
  </si>
  <si>
    <t>G1: DESIERTO
G2: $ 5.234.060.927
G3: $ 1.155.168.806
G4: $ 1.379.523.200
G5: $ 113.902.834</t>
  </si>
  <si>
    <t>PROCESOS DE SELECCIÓN ADJUDICADOS JUNIO</t>
  </si>
  <si>
    <t>PROCESOS DE SELECCIÓN ADJUDICADOS JULIO</t>
  </si>
  <si>
    <t>IDU-LP-SGDU-002-2021</t>
  </si>
  <si>
    <t>DEMOLICIÓN, LIMPIEZA, CERRAMIENTO Y MANTENIMIENTO DE PREDIOS ADQUIRIDOS POR EL INSTITUTO DE DESARROLLO URBANO – IDU, PARA LA EJECUCIÓN DEL PROYECTO DE LA PRIMERA LÍNEA DE METRO PARA BOGOTÁ D.C.</t>
  </si>
  <si>
    <t>UNION TEMPORAL DEMOLER 016 (GESTION VIAL INTEGRAL SAS; PYV INGENIERIA SAS)</t>
  </si>
  <si>
    <t>IDU-SASI-SGGC-007-2021</t>
  </si>
  <si>
    <t>ADQUISICIÓN DE LA RENOVACIÓN, ACTUALIZACIÓN, SOPORTE Y MANTENIMIENTO DEL LICENCIAMIENTO PARA LA PLATAFORMA DE SEGURIDAD DEL IDU</t>
  </si>
  <si>
    <t>IDU-SASI-DTAF-004-2021</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</si>
  <si>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</si>
  <si>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 xml:space="preserve">SERVICIO ESPECIAL DE TRANSPORTE ESCOLAR Y DE TURISMO S.A.S SETCOLTUR S.A.S. </t>
  </si>
  <si>
    <t>IDU-CMA-SGDU-012-2021</t>
  </si>
  <si>
    <t>REALIZAR EL LEVANTAMIENTO E INVESTIGACIÓN DE REDES ELÉCTRICAS, TELECOMUNICACIONES, TELEMÁTICAS Y DE GAS NATURAL REQUERIDA PARA LA INFRAESTRUCTURA EXISTENTE EN EL ÁREA DE INTERVENCIÓN DEL ALCANCE DE LOS PROYECTOS A CARGO DEL INSTITUTO DE DESARROLLO URBANO - IDU EN LA CIUDAD DE BOGOTÁ D.C.</t>
  </si>
  <si>
    <t xml:space="preserve">SOLUCIONES GEOESPACIALES S.A.S. </t>
  </si>
  <si>
    <t>IDU-SAMC-SGDU-006-2021</t>
  </si>
  <si>
    <t>ADELANTAR LA TOMA DE INFORMACIÓN DE CAMPO MEDIANTE VIDEO Y DIGITACIÓN DE INFORMACIÓN, RELACIONADA CON EL VOLUMEN DEL TRÁNSITO DE VEHÍCULOS, CICLISTAS Y PEATONES PARA LOS PROYECTOS A CARGO DEL INSTITUTO DE DESARROLLO URBANO EN LA CIUDAD DE BOGOTA D.C.</t>
  </si>
  <si>
    <t>CORPORACION INTEGRAL PARA EL DESARROLLO DE LAS REGIONES - COINDERE</t>
  </si>
  <si>
    <t>IDU-CMA-SGDU-003-2021</t>
  </si>
  <si>
    <t>INTERVENTORÍA TÉCNICA, ADMINISTRATIVA, FINANCIERA, LEGAL, SOCIAL Y SST – SGA PARA LA DEMOLICIÓN, LIMPIEZA, CERRAMIENTO Y MANTENIMIENTO DE PREDIOS ADQUIRIDOS POR EL INSTITUTO DE DESARROLLO URBANO – IDU, PARA LA EJECUCIÓN DE LAS TRONCALES ALIMENTADORAS AVENIDA 68 Y AVENIDA CIUDAD DE CALI, EN BOGOTÁ D.C.</t>
  </si>
  <si>
    <t>CONSORCIO INTERVIAL URBANO (IAR PROYECTOS SAS y BATEMAN INGENIERIA SAS)</t>
  </si>
  <si>
    <t>IDU-SA-SGGC-001-2021</t>
  </si>
  <si>
    <t>CONTRATAR EL PROGRAMA DE SEGUROS QUE AMPARE LOS INTERESES PATRIMONIALES ACTUALES Y FUTUROS, ASÍ COMO LOS BIENES DE PROPIEDAD DEL INSTITUTO DE DESARROLLO URBANO, QUE ESTÉN BAJO SU RESPONSABILIDAD Y CUSTODIA Y AQUELLOS QUE SEAN ADQUIRIDOS PARA DESARROLLAR LAS FUNCIONES INHERENTES A SU ACTIVIDAD, DE ACUERDO CON LAS CONDICIONES CONTENIDAS EN EL PLIEGO</t>
  </si>
  <si>
    <t>UNIÓN TEMPORAL- SBS – CHUBB – PREVISORA – AXA – HDI (SBS SEGUROS COLOMBIA S.A; CHUBB SEGUROS COLOMBIA S.A.; LA PREVISORA S.A. COMPAÑÍA DE SEGUROS; AXA COLPATRIA SEGUROS S.A; HDI SEGUROS S.A)</t>
  </si>
  <si>
    <t>IDU-MC10%-DTAF-012-2021</t>
  </si>
  <si>
    <t>PRESTAR EL SERVICIO DE MANTENIMIENTO, RECARGA DE EXTINTORES, SUMINISTRO DE EXTINTORES Y DEMÁS ELEMENTOS COMPLEMENTARIOS, PARA LAS SEDES Y VEHÍCULOS DEL IDU</t>
  </si>
  <si>
    <t>PROCOLDEXT S.A.S</t>
  </si>
  <si>
    <t>IDU-MC10%-DTAF-014-2021</t>
  </si>
  <si>
    <t>REALIZAR EL MANTENIMIENTO PREVENTIVO Y CORRECTIVO DE LAS PLANTAS ELÉCTRICAS DE EMERGENCIA UBICADAS EN LAS SEDES DEL IDU, INCLUIDO EL SUMINISTRO DE INSUMOS Y REPUESTOS</t>
  </si>
  <si>
    <t>ABSICOL S.A.S.</t>
  </si>
  <si>
    <t>IDU-SASI-DTAF-011-2021</t>
  </si>
  <si>
    <t>RENOVACIÓN DEL SOPORTE Y GARANTÍA DE LOS EQUIPOS BIG-IP F5 Y ADQUISICIÓN DE UN NUEVO BLADE PARA EL INSTITUTO DE DESARROLLO URBANO</t>
  </si>
  <si>
    <t xml:space="preserve">GLOBAL TECHNOLOGY SERVICES GTS S.A </t>
  </si>
  <si>
    <t>IDU-CMA-SGDU-002-2021</t>
  </si>
  <si>
    <t>INTERVENTORÍA TÉCNICA, ADMINISTRATIVA, FINANCIERA, LEGAL, SOCIAL Y SSTSGA PARA LA DEMOLICIÓN, LIMPIEZA, CERRAMIENTO Y MANTENIMIENTO DE PREDIOS ADQUIRIDOS POR EL INSTITUTO DE DESARROLLO URBANO – IDU, PARA LA EJECUCIÓN DEL PROYECTO DE LA PRIMERA LÍNEA DE METRO PARA BOGOTÁ D.C.</t>
  </si>
  <si>
    <t>VELNEC S.A.</t>
  </si>
  <si>
    <t>PROCESOS DE SELECCIÓN ADJUDICADOS AGOSTO</t>
  </si>
  <si>
    <t>IDU-MC10%-DTAF-013-2021</t>
  </si>
  <si>
    <t>PRESTAR EL SERVICIO DE MANTENIMIENTO PREVENTIVO Y CORRECTIVO CON SUMINISTRO DE REPUESTOS Y ASISTENCIA TÉCNICA DE EMERGENCIA A LOS EQUIPOS DE BOMBEO DE AGUA POTABLE Y RESIDUAL, ASÍ COMO EL MANTENIMIENTO, LAVADO Y DESINFECCIÓN DE DOS TANQUES DE AGUA POTABLE, PARA LA SEDE IDU UBICADA EN LA CALLE 22 N° 6-27 DE BOGOTÁ D.C.</t>
  </si>
  <si>
    <t>GPS ELECTRONICS LTDA</t>
  </si>
  <si>
    <t>IDU-SASI-DTAF-009-2021</t>
  </si>
  <si>
    <t>COMPRA, INSTALACIÓN, CONFIGURACIÓN Y PUESTA EN FUNCIONAMIENTO DE SISTEMAS DE VIDEOCONFERENCIA Y ADMINISTRACIÓN MULTIMEDIA PARA LAS SALAS DE JUNTAS, SALA DE DIRECCIÓN Y AUDITORIO DEL INSTITUTO DE DESARROLLO URBANO</t>
  </si>
  <si>
    <t>APICOM S.A.S</t>
  </si>
  <si>
    <t>IDU-LP-SGGC-007-2021</t>
  </si>
  <si>
    <t>PRESTACIÓN DE SERVICIOS PARA LA ORGANIZACIÓN DE ARCHIVOS DE GESTIÓN Y ATENCIÓN DE LOS USUARIOS DE ARCHIVO DEL INSTITUTO DE DESARROLLO URBANO – IDU</t>
  </si>
  <si>
    <t>DOCUMENTOS INTELIGENTES S.A.S</t>
  </si>
  <si>
    <t>PROCESOS DE SELECCIÓN ADJUDICADOS SEPTIEMBRE</t>
  </si>
  <si>
    <t>IDU-SASI-DTAF-013-2021</t>
  </si>
  <si>
    <t>IDU-LP-SGGC-011-2021</t>
  </si>
  <si>
    <t>IDU-SASI-SGGC-012-2021</t>
  </si>
  <si>
    <t>IDU-MC10%-DTAF-018-2021</t>
  </si>
  <si>
    <t>IDU-CMA-SGDU-021-2021</t>
  </si>
  <si>
    <t>IDU-CMA-SGGC-018-2021</t>
  </si>
  <si>
    <t>IDU-MC10%-DTAF-017-2021</t>
  </si>
  <si>
    <t>IDU-MC10%-SGGC-019-2021</t>
  </si>
  <si>
    <t>RENOVAR EL SOPORTE Y GARANTÍAS PARA LOS PRODUCTOS HPE, DEFINIDOS COMO COMPONENTES DE RED LAN, WIFI, ANÁLISIS DE TRÁFICO, IMC Y NAC</t>
  </si>
  <si>
    <t>PRESTAR EL SERVICIO INTEGRAL DE VIGILANCIA Y SEGURIDAD PRIVADA PARA SALVAGUARDAR LOS BIENES DEL IDU Y/O AQUELLOS QUE SE ENCUENTREN A SU CARGO Y DEBA CUSTODIAR EN BOGOTÁ. D.C.</t>
  </si>
  <si>
    <t>PRESTAR EL SERVICIO DE ALMACENAMIENTO Y CUSTODIA DE ARCHIVOS Y MEDIOS MAGNÉTICOS DEL IDU EN EL MARCO DEL FORTALECIMIENTO DE LA GESTIÓN DOCUMENTAL</t>
  </si>
  <si>
    <t>ADQUISICIÓN DE UNA NUEVA SOLUCIÓN DE TURNOS DIGITALES PARA EL INSTITUTO DE DESARROLLO URBANO – IDU</t>
  </si>
  <si>
    <t>ESTUDIOS Y DISEÑOS DE LOS ACCESOS VIALES MARÍA PAZ – CORABASTOS: AV. DE LOS MUISCAS ENTRE AV. CIUDAD DE CALI Y AV. DE LAS AMÉRICAS, INCLUYENDO LA INTERSECCIÓN A DESNIVEL A LA ALTURA DE LA AV. DE LAS AMÉRICAS CON AV. AGOBERTO MEJÍA Y LA RECONFIGURACIÓN DE RETORNOS, ASÍ COMO LA AV. AGOBERTO MEJÍA ENTRE LA INTERSECCIÓN CON LA AV. DE LAS AMÉRICAS Y LA AV. MANUEL CEPEDA, EN BOGOTÁ D.C.</t>
  </si>
  <si>
    <t>PRESTAR LOS SERVICIOS DE CONSULTORÍA DE ARQUITECTURA EMPRESARIAL INTEGRAL PARA FORTALECER LAS CAPACIDADES DE ANÁLISIS Y DISEÑO DE LOS SISTEMAS DE INFORMACIÓN, MEJORANDO LOS SERVICIOS INSTITUCIONALES A TRAVÉS DE LA GESTIÓN DE LOS PROCESOS ORGANIZACIONALES EN EL IDU.</t>
  </si>
  <si>
    <t>REALIZAR LA INSPECCIÓN ANUAL Y CERTIFICACIÓN DE LOS EQUIPOS PARA TRABAJO SEGURO EN ALTURAS PROPIEDAD DE LA ENTIDAD, ASÍ COMO DE LOS PUNTOS DE ANCLAJE FIJOS INSTALADOS EN LA SEDE IDU CALLE 22.</t>
  </si>
  <si>
    <t>PRESTAR LOS SERVICIOS PARA REALIZAR LA AUDITORÍA INTEGRADA DE RECERTIFICACIÓN EN ISO 9001:2015, ISO 14001:2015 E ISO 45001:2018</t>
  </si>
  <si>
    <t>TANDEM S.A.S.</t>
  </si>
  <si>
    <t>ATALAYA 1 SECURITY GROUP LTDA</t>
  </si>
  <si>
    <t>Proponente ganador: EYM INGENIERIA SAS</t>
  </si>
  <si>
    <t xml:space="preserve">CONSORCIO MARIA PAZ CORABASTOS SS (SONDEOS, ESTRUCTURAS Y GEOTECNIA SUCURSAL COLOMBIA; SERVICIOS DE INGENIERIA Y COMERCIALES S.A. SERINCO COLOMBIA) </t>
  </si>
  <si>
    <t>ERNST &amp; YOUNG S.A.S.</t>
  </si>
  <si>
    <t>VERTISUB COLOMBIA S.A.S</t>
  </si>
  <si>
    <t>BVQI COLOMBIA LTDA</t>
  </si>
  <si>
    <t>IDU-LP-DTC-008-2021</t>
  </si>
  <si>
    <t>IDU-SASI-DTAF-010-2021</t>
  </si>
  <si>
    <t>IDU-LP-DTC-009-2021</t>
  </si>
  <si>
    <t>IDU-CMA-SGDU-024-2021</t>
  </si>
  <si>
    <t>IDU-MC10%-DTAF-021-2021</t>
  </si>
  <si>
    <t>IDU-LP-SGI-013-2021</t>
  </si>
  <si>
    <t>IDU-MC10%-DTAF-020-2021</t>
  </si>
  <si>
    <t>IDU-MC10%-DTAF-022-2021</t>
  </si>
  <si>
    <t>IDU-CMA-DTC-020-2021</t>
  </si>
  <si>
    <t>IDU-CMA-DTC-026-2021</t>
  </si>
  <si>
    <t>IDU-LP-SGI-006-2021</t>
  </si>
  <si>
    <t>IDU-LP-SGI-010-2021</t>
  </si>
  <si>
    <t>CONSTRUCCIÓN DEL ANDÉN SUR DE LA CALLE 13 (AV. CENTENARIO) ENTRE LA TRANSVERSAL 71B Y LA CARRERA 71 D EN BOGOTÁ D.C.</t>
  </si>
  <si>
    <t>ADQUISICIÓN Y CONFIGURACIÓN DE EQUIPOS E INSUMOS PARA LA IMPLEMENTACIÓN DEL SISTEMA DE INVENTARIOS Y SEGURIDAD DE ACTIVOS FIJOS POR RADIOFRECUENCIA PARA EL INSTITUTO DE DESARROLLO URBANO</t>
  </si>
  <si>
    <t>CONSTRUCCIÓN DE LA MALLA VIAL, OBRAS DE ACCESIBILIDAD Y COMPLEMENTARIAS EN CUMPLIMIENTO DE LA ACCIÓN POPULAR 2013-00399 EN BOGOTA D.C.</t>
  </si>
  <si>
    <t>INTERVENTORIA INTEGRAL A LA ELABORACIÓN DE LOS ESTUDIOS Y DISEÑOS DE LOS ACCESOS VIALES MARÍA PAZ – CORABASTOS - AV. DE LOS MUISCAS ENTRE AV. CIUDAD DE CALI Y AV. DE LAS AMÉRICAS, INCLUYENDO LA INTERSECCIÓN A DESNIVEL A LA ALTURA DE LA AV. DE LAS AMÉRICAS CON AV. AGOBERTO MEJÍA Y LA RECONFIGURACIÓN DE RETORNOS, ASÍ COMO LA AV. AGOBERTO MEJÍA ENTRE LA INTERSECCIÓN CON LA AV. DE LAS AMÉRICAS Y LA AV. MANUEL CEPEDA, EN BOGOTÁ D.C.</t>
  </si>
  <si>
    <t>CONTRATAR UNA SUSCRIPCIÓN POR UN AÑO A UNA APLICACIÓN WEB CON CONTENIDO NORMATIVO, LEGISLATIVO Y JURISPRUDENCIAL PARA DAR SOPORTE EN EL DESARROLLO DE ACTIVIDADES DEL IDU</t>
  </si>
  <si>
    <t>EJECUTAR A PRECIOS UNITARIOS LAS OBRAS Y ACTIVIDADES NECESARIAS PARA LA CONSERVACIÓN DE LA MALLA VIAL ARTERIAL NO TRONCAL, EN LA CIUDAD DE BOGOTÁ D.C. GRUPOS 1, 2 Y 3</t>
  </si>
  <si>
    <t>ADQUISICIÓN DE CERTIFICADOS DIGITALES DE SITIOS SEGUROS SSL</t>
  </si>
  <si>
    <t>PRESTACIÓN DE SERVICIOS INTEGRALES CON INSUMOS REQUERIDOS PARA EL FOTOCOPIADO Y SUS ACTIVIDADES CONEXAS.</t>
  </si>
  <si>
    <t>INTERVENTORÍA INTEGRAL A LA CONSTRUCCIÓN DEL ANDÉN SUR DE LA CALLE 13 (AV. CENTENARIO) ENTRE LA TRANSVERSAL 71B Y LA CARRERA 71 D EN BOGOTÁ D.C.</t>
  </si>
  <si>
    <t>INTERVENTORÍA INTEGRAL A LA CONSTRUCCIÓN DE LA MALLA VIAL, OBRAS DE ACCESIBILIDAD Y COMPLEMENTARIAS EN CUMPLIMIENTO DE LA ACCIÓN POPULAR 2013-00399 EN BOGOTA D.C.</t>
  </si>
  <si>
    <t>CONSTRUCCIÓN PARA EL CENTRO FUNDACIONAL EN LA LOCALIDAD DE USAQUÉN EN LA CIUDAD DE BOGOTÁ, D.C</t>
  </si>
  <si>
    <t>EJECUTAR A PRECIOS UNITARIOS LAS OBRAS Y ACTIVIDADES NECESARIAS PARA LA CONSERVACIÓN DE LA MALLA VIAL ARTERIAL TRONCAL, EN LA CIUDAD DE BOGOTÁ D.C. GRUPOS 1, 2 y 3</t>
  </si>
  <si>
    <t>MAURICIO RAFAEL PAVA PINZÓN</t>
  </si>
  <si>
    <t>MACHINECTRONICS S.A.S.</t>
  </si>
  <si>
    <t xml:space="preserve">SERVICIOS DE INGENIERÍA Y CONSTRUCCIONES SIC S.A.S. </t>
  </si>
  <si>
    <t xml:space="preserve">CONSULTORES DE INGENIERIA UG21 SL SUCURSAL EN COLOMBIA </t>
  </si>
  <si>
    <t>RED JURISTAS S.A.S.</t>
  </si>
  <si>
    <t>G1: CONSORCIO GAMMA (JOSE GUILLERMO GALAN GOMEZ; VIAS Y CANALES SAS; GAMA INGENIEROS ARQUITECTOS SAS)
G2: CONSORCIO PROBOGOTA 13 (JMV INGENIEROS SAS; TECCIVIL SAS)
G3: CONSORCIO CTUPT 013 BOGOTÁ 2021 (PUENTES Y TORONES SAS; COMPAÑÍA DE TRABAJOS URBANOS SAS)</t>
  </si>
  <si>
    <t>G1: $ 45.340.809.899
G2: $41.104.436.934
G3: $ 41.670.996.759</t>
  </si>
  <si>
    <t>Gestión de Seguridad Electrónica</t>
  </si>
  <si>
    <t>SOLUTION COPY LTDA</t>
  </si>
  <si>
    <t>CONSORCIO CPS-CELQO (CELQO S.A.S.; CPS INFRAESTRUCTURA S.A.S.)</t>
  </si>
  <si>
    <t>GEOTECNIA Y CIMIENTOS INGEOCIM SOCIEDAD POR ACCIONES SIMPLIFICADA</t>
  </si>
  <si>
    <t>CONSORCIO RGH 2021 (Germán Torres Salgado; Héctor Henry cuadrado González; Rex Ingeniería S.A.)</t>
  </si>
  <si>
    <t>G1: CONSORCIO CC SOFAN 010 (CONSTRUCTORA CONCRETO S.A.; SOFAN INGENIERIA S.A.S)
G2: CONSORCIO VIAS POR BOGOTÁ IC (CIVILES MECANICOS ELECTRICOS INGENIEROS SAS; INGEOCHO SAS)
G3: CONSORCIO TONCAL ROCT (GERMAN TORRES SALGADO; HECTOR HENRY CUADRADO GONZALEZ; OINCO S.A.S.; REX INGENIRIA S.A.)</t>
  </si>
  <si>
    <t>G1: $41.310.427.316
G2: $ 44.232.339.529
G3: $42.412.637.743</t>
  </si>
  <si>
    <t>PROCESOS DE SELECCIÓN ADJUDICADOS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</si>
</sst>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164" fontId="4" fillId="0" borderId="0" applyFont="0" applyFill="0" applyBorder="0" applyAlignment="0" applyProtection="0"/>
    <xf numFmtId="42" fontId="4"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Alignment="1">
      <alignment horizontal="justify" vertical="center"/>
    </xf>
    <xf numFmtId="0" fontId="0" fillId="0" borderId="0" xfId="0" applyFont="1" applyFill="1"/>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9" xfId="0" applyFont="1" applyFill="1" applyBorder="1" applyAlignment="1">
      <alignment horizontal="center" vertical="center" wrapText="1"/>
    </xf>
    <xf numFmtId="0" fontId="0" fillId="0" borderId="9" xfId="0" applyFont="1" applyBorder="1" applyAlignment="1">
      <alignment wrapText="1"/>
    </xf>
    <xf numFmtId="0" fontId="2" fillId="0" borderId="9" xfId="0" applyFont="1" applyFill="1" applyBorder="1" applyAlignment="1">
      <alignment horizontal="center" vertical="center" wrapText="1"/>
    </xf>
    <xf numFmtId="168" fontId="0" fillId="0" borderId="9" xfId="0" applyNumberFormat="1" applyFon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0" fontId="1" fillId="2" borderId="4" xfId="0" applyNumberFormat="1" applyFont="1" applyFill="1" applyBorder="1" applyAlignment="1">
      <alignment horizontal="center" vertical="center" wrapText="1"/>
    </xf>
    <xf numFmtId="167" fontId="2" fillId="0" borderId="10" xfId="0" applyNumberFormat="1" applyFont="1" applyFill="1" applyBorder="1" applyAlignment="1">
      <alignment horizontal="right" vertical="center" wrapText="1"/>
    </xf>
    <xf numFmtId="0" fontId="2" fillId="0" borderId="11" xfId="0" applyFont="1" applyFill="1" applyBorder="1" applyAlignment="1">
      <alignment horizontal="center" vertical="center"/>
    </xf>
    <xf numFmtId="0" fontId="6" fillId="0" borderId="0" xfId="0" applyFont="1" applyFill="1"/>
    <xf numFmtId="0" fontId="5" fillId="0" borderId="2" xfId="0" applyFont="1" applyBorder="1" applyAlignment="1">
      <alignment horizontal="center" vertical="center" wrapText="1"/>
    </xf>
    <xf numFmtId="169" fontId="0" fillId="3" borderId="7" xfId="1" applyNumberFormat="1" applyFont="1" applyFill="1" applyBorder="1" applyAlignment="1">
      <alignment horizontal="center" vertical="center" wrapText="1"/>
    </xf>
    <xf numFmtId="0" fontId="6" fillId="0" borderId="0" xfId="0" applyFont="1" applyFill="1" applyAlignment="1">
      <alignment wrapText="1"/>
    </xf>
    <xf numFmtId="0" fontId="0" fillId="0" borderId="12" xfId="0" applyBorder="1" applyAlignment="1">
      <alignment vertical="center"/>
    </xf>
    <xf numFmtId="0" fontId="0" fillId="0" borderId="12" xfId="0" applyBorder="1" applyAlignment="1">
      <alignment horizontal="justify" vertical="center" wrapText="1"/>
    </xf>
    <xf numFmtId="0" fontId="5" fillId="0" borderId="12" xfId="0" applyFont="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xf numFmtId="42" fontId="0" fillId="3" borderId="7" xfId="2" applyFont="1" applyFill="1" applyBorder="1" applyAlignment="1">
      <alignment horizontal="center" vertical="center" wrapText="1"/>
    </xf>
  </cellXfs>
  <cellStyles count="3">
    <cellStyle name="Moneda" xfId="1" builtinId="4"/>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80</xdr:row>
      <xdr:rowOff>0</xdr:rowOff>
    </xdr:from>
    <xdr:to>
      <xdr:col>6</xdr:col>
      <xdr:colOff>0</xdr:colOff>
      <xdr:row>80</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15</xdr:row>
      <xdr:rowOff>0</xdr:rowOff>
    </xdr:from>
    <xdr:to>
      <xdr:col>6</xdr:col>
      <xdr:colOff>0</xdr:colOff>
      <xdr:row>15</xdr:row>
      <xdr:rowOff>0</xdr:rowOff>
    </xdr:to>
    <xdr:sp macro="" textlink="">
      <xdr:nvSpPr>
        <xdr:cNvPr id="3" name="AutoShape 155">
          <a:extLst>
            <a:ext uri="{FF2B5EF4-FFF2-40B4-BE49-F238E27FC236}">
              <a16:creationId xmlns:a16="http://schemas.microsoft.com/office/drawing/2014/main" id="{00000000-0008-0000-0900-000003000000}"/>
            </a:ext>
          </a:extLst>
        </xdr:cNvPr>
        <xdr:cNvSpPr>
          <a:spLocks noChangeArrowheads="1"/>
        </xdr:cNvSpPr>
      </xdr:nvSpPr>
      <xdr:spPr bwMode="auto">
        <a:xfrm>
          <a:off x="18783300"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6EDE89F5-3B35-44FD-829E-FA66E9C8289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19</xdr:row>
      <xdr:rowOff>0</xdr:rowOff>
    </xdr:from>
    <xdr:to>
      <xdr:col>6</xdr:col>
      <xdr:colOff>0</xdr:colOff>
      <xdr:row>19</xdr:row>
      <xdr:rowOff>0</xdr:rowOff>
    </xdr:to>
    <xdr:sp macro="" textlink="">
      <xdr:nvSpPr>
        <xdr:cNvPr id="3" name="AutoShape 155">
          <a:extLst>
            <a:ext uri="{FF2B5EF4-FFF2-40B4-BE49-F238E27FC236}">
              <a16:creationId xmlns:a16="http://schemas.microsoft.com/office/drawing/2014/main" id="{D50A0350-55CA-4EFD-B80A-6E477F268F24}"/>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00000000-0008-0000-0200-000003000000}"/>
            </a:ext>
          </a:extLst>
        </xdr:cNvPr>
        <xdr:cNvSpPr>
          <a:spLocks noChangeArrowheads="1"/>
        </xdr:cNvSpPr>
      </xdr:nvSpPr>
      <xdr:spPr bwMode="auto">
        <a:xfrm>
          <a:off x="18783300" y="50673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300-000003000000}"/>
            </a:ext>
          </a:extLst>
        </xdr:cNvPr>
        <xdr:cNvSpPr>
          <a:spLocks noChangeArrowheads="1"/>
        </xdr:cNvSpPr>
      </xdr:nvSpPr>
      <xdr:spPr bwMode="auto">
        <a:xfrm>
          <a:off x="18783300" y="784860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20</xdr:row>
      <xdr:rowOff>0</xdr:rowOff>
    </xdr:from>
    <xdr:to>
      <xdr:col>6</xdr:col>
      <xdr:colOff>0</xdr:colOff>
      <xdr:row>20</xdr:row>
      <xdr:rowOff>0</xdr:rowOff>
    </xdr:to>
    <xdr:sp macro="" textlink="">
      <xdr:nvSpPr>
        <xdr:cNvPr id="3" name="AutoShape 155">
          <a:extLst>
            <a:ext uri="{FF2B5EF4-FFF2-40B4-BE49-F238E27FC236}">
              <a16:creationId xmlns:a16="http://schemas.microsoft.com/office/drawing/2014/main" id="{00000000-0008-0000-0400-000003000000}"/>
            </a:ext>
          </a:extLst>
        </xdr:cNvPr>
        <xdr:cNvSpPr>
          <a:spLocks noChangeArrowheads="1"/>
        </xdr:cNvSpPr>
      </xdr:nvSpPr>
      <xdr:spPr bwMode="auto">
        <a:xfrm>
          <a:off x="19309080" y="59512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00000000-0008-0000-0500-000003000000}"/>
            </a:ext>
          </a:extLst>
        </xdr:cNvPr>
        <xdr:cNvSpPr>
          <a:spLocks noChangeArrowheads="1"/>
        </xdr:cNvSpPr>
      </xdr:nvSpPr>
      <xdr:spPr bwMode="auto">
        <a:xfrm>
          <a:off x="18783300" y="884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16</xdr:row>
      <xdr:rowOff>0</xdr:rowOff>
    </xdr:from>
    <xdr:to>
      <xdr:col>6</xdr:col>
      <xdr:colOff>0</xdr:colOff>
      <xdr:row>16</xdr:row>
      <xdr:rowOff>0</xdr:rowOff>
    </xdr:to>
    <xdr:sp macro="" textlink="">
      <xdr:nvSpPr>
        <xdr:cNvPr id="3" name="AutoShape 155">
          <a:extLst>
            <a:ext uri="{FF2B5EF4-FFF2-40B4-BE49-F238E27FC236}">
              <a16:creationId xmlns:a16="http://schemas.microsoft.com/office/drawing/2014/main" id="{00000000-0008-0000-0600-000003000000}"/>
            </a:ext>
          </a:extLst>
        </xdr:cNvPr>
        <xdr:cNvSpPr>
          <a:spLocks noChangeArrowheads="1"/>
        </xdr:cNvSpPr>
      </xdr:nvSpPr>
      <xdr:spPr bwMode="auto">
        <a:xfrm>
          <a:off x="19309080" y="41224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18</xdr:row>
      <xdr:rowOff>0</xdr:rowOff>
    </xdr:from>
    <xdr:to>
      <xdr:col>6</xdr:col>
      <xdr:colOff>0</xdr:colOff>
      <xdr:row>18</xdr:row>
      <xdr:rowOff>0</xdr:rowOff>
    </xdr:to>
    <xdr:sp macro="" textlink="">
      <xdr:nvSpPr>
        <xdr:cNvPr id="3" name="AutoShape 155">
          <a:extLst>
            <a:ext uri="{FF2B5EF4-FFF2-40B4-BE49-F238E27FC236}">
              <a16:creationId xmlns:a16="http://schemas.microsoft.com/office/drawing/2014/main" id="{00000000-0008-0000-0700-000003000000}"/>
            </a:ext>
          </a:extLst>
        </xdr:cNvPr>
        <xdr:cNvSpPr>
          <a:spLocks noChangeArrowheads="1"/>
        </xdr:cNvSpPr>
      </xdr:nvSpPr>
      <xdr:spPr bwMode="auto">
        <a:xfrm>
          <a:off x="19309080" y="77800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10</xdr:row>
      <xdr:rowOff>0</xdr:rowOff>
    </xdr:from>
    <xdr:to>
      <xdr:col>6</xdr:col>
      <xdr:colOff>0</xdr:colOff>
      <xdr:row>10</xdr:row>
      <xdr:rowOff>0</xdr:rowOff>
    </xdr:to>
    <xdr:sp macro="" textlink="">
      <xdr:nvSpPr>
        <xdr:cNvPr id="3" name="AutoShape 155">
          <a:extLst>
            <a:ext uri="{FF2B5EF4-FFF2-40B4-BE49-F238E27FC236}">
              <a16:creationId xmlns:a16="http://schemas.microsoft.com/office/drawing/2014/main" id="{00000000-0008-0000-0800-000003000000}"/>
            </a:ext>
          </a:extLst>
        </xdr:cNvPr>
        <xdr:cNvSpPr>
          <a:spLocks noChangeArrowheads="1"/>
        </xdr:cNvSpPr>
      </xdr:nvSpPr>
      <xdr:spPr bwMode="auto">
        <a:xfrm>
          <a:off x="19309080" y="74142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6"/>
  <sheetViews>
    <sheetView tabSelected="1" zoomScale="80" zoomScaleNormal="80" workbookViewId="0">
      <selection activeCell="B1" sqref="B1"/>
    </sheetView>
  </sheetViews>
  <sheetFormatPr baseColWidth="10" defaultRowHeight="14.4" x14ac:dyDescent="0.3"/>
  <cols>
    <col min="1" max="1" width="6.6640625" style="4" customWidth="1"/>
    <col min="2" max="2" width="31.109375" style="5" bestFit="1" customWidth="1"/>
    <col min="3" max="3" width="95.6640625" style="15" customWidth="1"/>
    <col min="4" max="4" width="67.109375" style="2" customWidth="1"/>
    <col min="5" max="5" width="24.4414062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23">
        <v>1</v>
      </c>
      <c r="B8" s="29" t="s">
        <v>15</v>
      </c>
      <c r="C8" s="30" t="s">
        <v>16</v>
      </c>
      <c r="D8" s="36" t="s">
        <v>17</v>
      </c>
      <c r="E8" s="31">
        <v>44243</v>
      </c>
      <c r="F8" s="37">
        <v>1368760836</v>
      </c>
      <c r="G8" s="35"/>
    </row>
    <row r="9" spans="1:7" s="12" customFormat="1" ht="28.8" x14ac:dyDescent="0.3">
      <c r="A9" s="34">
        <v>2</v>
      </c>
      <c r="B9" s="39" t="s">
        <v>18</v>
      </c>
      <c r="C9" s="40" t="s">
        <v>19</v>
      </c>
      <c r="D9" s="41" t="s">
        <v>20</v>
      </c>
      <c r="E9" s="42">
        <v>44250</v>
      </c>
      <c r="F9" s="43">
        <v>10468731474</v>
      </c>
      <c r="G9" s="38"/>
    </row>
    <row r="10" spans="1:7" s="12" customFormat="1" ht="28.8" x14ac:dyDescent="0.3">
      <c r="A10" s="34">
        <v>3</v>
      </c>
      <c r="B10" s="29" t="s">
        <v>21</v>
      </c>
      <c r="C10" s="30" t="s">
        <v>22</v>
      </c>
      <c r="D10" s="36" t="s">
        <v>23</v>
      </c>
      <c r="E10" s="31">
        <v>44257</v>
      </c>
      <c r="F10" s="44">
        <v>1659836592</v>
      </c>
      <c r="G10" s="38"/>
    </row>
    <row r="11" spans="1:7" s="12" customFormat="1" ht="57.6" x14ac:dyDescent="0.3">
      <c r="A11" s="34">
        <v>4</v>
      </c>
      <c r="B11" s="39" t="s">
        <v>24</v>
      </c>
      <c r="C11" s="40" t="s">
        <v>25</v>
      </c>
      <c r="D11" s="41" t="s">
        <v>26</v>
      </c>
      <c r="E11" s="42">
        <v>44260</v>
      </c>
      <c r="F11" s="43">
        <v>5428983704</v>
      </c>
      <c r="G11" s="38"/>
    </row>
    <row r="12" spans="1:7" s="12" customFormat="1" x14ac:dyDescent="0.3">
      <c r="A12" s="34">
        <v>5</v>
      </c>
      <c r="B12" s="39" t="s">
        <v>27</v>
      </c>
      <c r="C12" s="40" t="s">
        <v>28</v>
      </c>
      <c r="D12" s="41" t="s">
        <v>29</v>
      </c>
      <c r="E12" s="42">
        <v>44266</v>
      </c>
      <c r="F12" s="43">
        <v>54999420</v>
      </c>
      <c r="G12" s="38"/>
    </row>
    <row r="13" spans="1:7" s="12" customFormat="1" ht="57.6" x14ac:dyDescent="0.3">
      <c r="A13" s="34">
        <v>6</v>
      </c>
      <c r="B13" s="39" t="s">
        <v>30</v>
      </c>
      <c r="C13" s="40" t="s">
        <v>31</v>
      </c>
      <c r="D13" s="41" t="s">
        <v>32</v>
      </c>
      <c r="E13" s="42">
        <v>44270</v>
      </c>
      <c r="F13" s="43">
        <v>28560000</v>
      </c>
      <c r="G13" s="38"/>
    </row>
    <row r="14" spans="1:7" s="12" customFormat="1" ht="204.75" customHeight="1" x14ac:dyDescent="0.3">
      <c r="A14" s="34">
        <v>7</v>
      </c>
      <c r="B14" s="39" t="s">
        <v>33</v>
      </c>
      <c r="C14" s="40" t="s">
        <v>34</v>
      </c>
      <c r="D14" s="41" t="s">
        <v>35</v>
      </c>
      <c r="E14" s="42">
        <v>44270</v>
      </c>
      <c r="F14" s="43">
        <v>15522127</v>
      </c>
      <c r="G14" s="38"/>
    </row>
    <row r="15" spans="1:7" s="12" customFormat="1" ht="28.8" x14ac:dyDescent="0.3">
      <c r="A15" s="34">
        <v>8</v>
      </c>
      <c r="B15" s="39" t="s">
        <v>36</v>
      </c>
      <c r="C15" s="40" t="s">
        <v>37</v>
      </c>
      <c r="D15" s="41" t="s">
        <v>38</v>
      </c>
      <c r="E15" s="42">
        <v>44274</v>
      </c>
      <c r="F15" s="43">
        <v>469748071</v>
      </c>
      <c r="G15" s="38"/>
    </row>
    <row r="16" spans="1:7" s="12" customFormat="1" ht="43.2" x14ac:dyDescent="0.3">
      <c r="A16" s="34">
        <v>9</v>
      </c>
      <c r="B16" s="39" t="s">
        <v>39</v>
      </c>
      <c r="C16" s="40" t="s">
        <v>40</v>
      </c>
      <c r="D16" s="41" t="s">
        <v>41</v>
      </c>
      <c r="E16" s="42">
        <v>44281</v>
      </c>
      <c r="F16" s="43">
        <v>1358540777</v>
      </c>
      <c r="G16" s="38"/>
    </row>
    <row r="17" spans="1:7" s="12" customFormat="1" ht="28.8" x14ac:dyDescent="0.3">
      <c r="A17" s="34">
        <v>10</v>
      </c>
      <c r="B17" s="39" t="s">
        <v>42</v>
      </c>
      <c r="C17" s="40" t="s">
        <v>43</v>
      </c>
      <c r="D17" s="41" t="s">
        <v>44</v>
      </c>
      <c r="E17" s="42">
        <v>44284</v>
      </c>
      <c r="F17" s="43">
        <v>450992745</v>
      </c>
      <c r="G17" s="38"/>
    </row>
    <row r="18" spans="1:7" s="12" customFormat="1" ht="43.2" x14ac:dyDescent="0.3">
      <c r="A18" s="34">
        <v>11</v>
      </c>
      <c r="B18" s="39" t="s">
        <v>45</v>
      </c>
      <c r="C18" s="40" t="s">
        <v>46</v>
      </c>
      <c r="D18" s="41" t="s">
        <v>47</v>
      </c>
      <c r="E18" s="42">
        <v>44285</v>
      </c>
      <c r="F18" s="43">
        <v>699041260</v>
      </c>
      <c r="G18" s="38"/>
    </row>
    <row r="19" spans="1:7" s="12" customFormat="1" ht="43.2" x14ac:dyDescent="0.3">
      <c r="A19" s="34">
        <v>12</v>
      </c>
      <c r="B19" s="29" t="s">
        <v>49</v>
      </c>
      <c r="C19" s="30" t="s">
        <v>50</v>
      </c>
      <c r="D19" s="36" t="s">
        <v>75</v>
      </c>
      <c r="E19" s="31">
        <v>44299</v>
      </c>
      <c r="F19" s="44">
        <v>327649773</v>
      </c>
      <c r="G19" s="38"/>
    </row>
    <row r="20" spans="1:7" s="12" customFormat="1" ht="57.6" x14ac:dyDescent="0.3">
      <c r="A20" s="34">
        <v>13</v>
      </c>
      <c r="B20" s="39" t="s">
        <v>51</v>
      </c>
      <c r="C20" s="40" t="s">
        <v>52</v>
      </c>
      <c r="D20" s="41" t="s">
        <v>76</v>
      </c>
      <c r="E20" s="42">
        <v>44300</v>
      </c>
      <c r="F20" s="43">
        <v>397675263</v>
      </c>
      <c r="G20" s="38"/>
    </row>
    <row r="21" spans="1:7" s="12" customFormat="1" ht="28.8" x14ac:dyDescent="0.3">
      <c r="A21" s="34">
        <v>14</v>
      </c>
      <c r="B21" s="39" t="s">
        <v>53</v>
      </c>
      <c r="C21" s="40" t="s">
        <v>54</v>
      </c>
      <c r="D21" s="41" t="s">
        <v>77</v>
      </c>
      <c r="E21" s="42">
        <v>44302</v>
      </c>
      <c r="F21" s="43">
        <v>500000000</v>
      </c>
      <c r="G21" s="38"/>
    </row>
    <row r="22" spans="1:7" s="12" customFormat="1" x14ac:dyDescent="0.3">
      <c r="A22" s="34">
        <v>15</v>
      </c>
      <c r="B22" s="39" t="s">
        <v>55</v>
      </c>
      <c r="C22" s="40" t="s">
        <v>56</v>
      </c>
      <c r="D22" s="41" t="s">
        <v>78</v>
      </c>
      <c r="E22" s="42">
        <v>44302</v>
      </c>
      <c r="F22" s="43">
        <v>327649773</v>
      </c>
      <c r="G22" s="38"/>
    </row>
    <row r="23" spans="1:7" s="12" customFormat="1" ht="28.8" x14ac:dyDescent="0.3">
      <c r="A23" s="34">
        <v>16</v>
      </c>
      <c r="B23" s="39" t="s">
        <v>57</v>
      </c>
      <c r="C23" s="40" t="s">
        <v>58</v>
      </c>
      <c r="D23" s="41" t="s">
        <v>79</v>
      </c>
      <c r="E23" s="42">
        <v>44305</v>
      </c>
      <c r="F23" s="43">
        <v>30547598</v>
      </c>
      <c r="G23" s="38"/>
    </row>
    <row r="24" spans="1:7" s="12" customFormat="1" ht="28.8" x14ac:dyDescent="0.3">
      <c r="A24" s="34">
        <v>17</v>
      </c>
      <c r="B24" s="39" t="s">
        <v>59</v>
      </c>
      <c r="C24" s="40" t="s">
        <v>60</v>
      </c>
      <c r="D24" s="41" t="s">
        <v>80</v>
      </c>
      <c r="E24" s="42">
        <v>44309</v>
      </c>
      <c r="F24" s="43">
        <v>120000000</v>
      </c>
      <c r="G24" s="38"/>
    </row>
    <row r="25" spans="1:7" s="12" customFormat="1" ht="43.2" x14ac:dyDescent="0.3">
      <c r="A25" s="34">
        <v>18</v>
      </c>
      <c r="B25" s="39" t="s">
        <v>61</v>
      </c>
      <c r="C25" s="40" t="s">
        <v>62</v>
      </c>
      <c r="D25" s="41" t="s">
        <v>81</v>
      </c>
      <c r="E25" s="42">
        <v>44315</v>
      </c>
      <c r="F25" s="43">
        <v>875005843</v>
      </c>
      <c r="G25" s="38"/>
    </row>
    <row r="26" spans="1:7" s="12" customFormat="1" ht="57.6" x14ac:dyDescent="0.3">
      <c r="A26" s="34">
        <v>19</v>
      </c>
      <c r="B26" s="39" t="s">
        <v>63</v>
      </c>
      <c r="C26" s="40" t="s">
        <v>64</v>
      </c>
      <c r="D26" s="41" t="s">
        <v>82</v>
      </c>
      <c r="E26" s="42">
        <v>44315</v>
      </c>
      <c r="F26" s="43">
        <v>161797566</v>
      </c>
      <c r="G26" s="38"/>
    </row>
    <row r="27" spans="1:7" s="12" customFormat="1" ht="57.6" x14ac:dyDescent="0.3">
      <c r="A27" s="34">
        <v>20</v>
      </c>
      <c r="B27" s="39" t="s">
        <v>65</v>
      </c>
      <c r="C27" s="40" t="s">
        <v>66</v>
      </c>
      <c r="D27" s="41" t="s">
        <v>83</v>
      </c>
      <c r="E27" s="42">
        <v>44315</v>
      </c>
      <c r="F27" s="43">
        <v>1392218522</v>
      </c>
      <c r="G27" s="38"/>
    </row>
    <row r="28" spans="1:7" s="12" customFormat="1" ht="57.6" x14ac:dyDescent="0.3">
      <c r="A28" s="34">
        <v>21</v>
      </c>
      <c r="B28" s="39" t="s">
        <v>67</v>
      </c>
      <c r="C28" s="40" t="s">
        <v>68</v>
      </c>
      <c r="D28" s="41" t="s">
        <v>84</v>
      </c>
      <c r="E28" s="42">
        <v>44315</v>
      </c>
      <c r="F28" s="43">
        <v>4225011783</v>
      </c>
      <c r="G28" s="38"/>
    </row>
    <row r="29" spans="1:7" s="12" customFormat="1" ht="57.6" x14ac:dyDescent="0.3">
      <c r="A29" s="34">
        <v>22</v>
      </c>
      <c r="B29" s="39" t="s">
        <v>69</v>
      </c>
      <c r="C29" s="40" t="s">
        <v>70</v>
      </c>
      <c r="D29" s="41" t="s">
        <v>85</v>
      </c>
      <c r="E29" s="42">
        <v>44316</v>
      </c>
      <c r="F29" s="43">
        <v>5373042774</v>
      </c>
      <c r="G29" s="38"/>
    </row>
    <row r="30" spans="1:7" s="12" customFormat="1" ht="28.8" x14ac:dyDescent="0.3">
      <c r="A30" s="34">
        <v>23</v>
      </c>
      <c r="B30" s="39" t="s">
        <v>71</v>
      </c>
      <c r="C30" s="40" t="s">
        <v>72</v>
      </c>
      <c r="D30" s="41" t="s">
        <v>86</v>
      </c>
      <c r="E30" s="42">
        <v>44316</v>
      </c>
      <c r="F30" s="43">
        <v>208988800</v>
      </c>
      <c r="G30" s="38"/>
    </row>
    <row r="31" spans="1:7" s="12" customFormat="1" ht="28.8" x14ac:dyDescent="0.3">
      <c r="A31" s="34">
        <v>24</v>
      </c>
      <c r="B31" s="39" t="s">
        <v>73</v>
      </c>
      <c r="C31" s="40" t="s">
        <v>74</v>
      </c>
      <c r="D31" s="41" t="s">
        <v>87</v>
      </c>
      <c r="E31" s="42">
        <v>44316</v>
      </c>
      <c r="F31" s="43">
        <v>23160398</v>
      </c>
      <c r="G31" s="38"/>
    </row>
    <row r="32" spans="1:7" s="12" customFormat="1" ht="28.8" x14ac:dyDescent="0.3">
      <c r="A32" s="34">
        <v>25</v>
      </c>
      <c r="B32" s="29" t="s">
        <v>89</v>
      </c>
      <c r="C32" s="30" t="s">
        <v>90</v>
      </c>
      <c r="D32" s="36" t="s">
        <v>91</v>
      </c>
      <c r="E32" s="31">
        <v>44320</v>
      </c>
      <c r="F32" s="44">
        <v>603655019</v>
      </c>
      <c r="G32" s="38"/>
    </row>
    <row r="33" spans="1:7" s="12" customFormat="1" ht="28.8" x14ac:dyDescent="0.3">
      <c r="A33" s="34">
        <v>26</v>
      </c>
      <c r="B33" s="39" t="s">
        <v>92</v>
      </c>
      <c r="C33" s="40" t="s">
        <v>93</v>
      </c>
      <c r="D33" s="41" t="s">
        <v>94</v>
      </c>
      <c r="E33" s="42">
        <v>44321</v>
      </c>
      <c r="F33" s="43">
        <v>90000000</v>
      </c>
      <c r="G33" s="38"/>
    </row>
    <row r="34" spans="1:7" s="12" customFormat="1" ht="28.8" x14ac:dyDescent="0.3">
      <c r="A34" s="34">
        <v>27</v>
      </c>
      <c r="B34" s="39" t="s">
        <v>95</v>
      </c>
      <c r="C34" s="40" t="s">
        <v>96</v>
      </c>
      <c r="D34" s="41" t="s">
        <v>97</v>
      </c>
      <c r="E34" s="42">
        <v>44321</v>
      </c>
      <c r="F34" s="43">
        <v>20999930</v>
      </c>
      <c r="G34" s="38"/>
    </row>
    <row r="35" spans="1:7" s="12" customFormat="1" ht="43.2" x14ac:dyDescent="0.3">
      <c r="A35" s="34">
        <v>28</v>
      </c>
      <c r="B35" s="39" t="s">
        <v>98</v>
      </c>
      <c r="C35" s="40" t="s">
        <v>99</v>
      </c>
      <c r="D35" s="41" t="s">
        <v>100</v>
      </c>
      <c r="E35" s="42">
        <v>44336</v>
      </c>
      <c r="F35" s="43">
        <v>39698400</v>
      </c>
      <c r="G35" s="38"/>
    </row>
    <row r="36" spans="1:7" s="12" customFormat="1" ht="43.2" x14ac:dyDescent="0.3">
      <c r="A36" s="34">
        <v>29</v>
      </c>
      <c r="B36" s="39" t="s">
        <v>101</v>
      </c>
      <c r="C36" s="40" t="s">
        <v>102</v>
      </c>
      <c r="D36" s="41" t="s">
        <v>103</v>
      </c>
      <c r="E36" s="42">
        <v>44342</v>
      </c>
      <c r="F36" s="43">
        <v>364377740</v>
      </c>
      <c r="G36" s="38"/>
    </row>
    <row r="37" spans="1:7" s="12" customFormat="1" ht="28.8" x14ac:dyDescent="0.3">
      <c r="A37" s="34">
        <v>30</v>
      </c>
      <c r="B37" s="39" t="s">
        <v>104</v>
      </c>
      <c r="C37" s="40" t="s">
        <v>105</v>
      </c>
      <c r="D37" s="41" t="s">
        <v>106</v>
      </c>
      <c r="E37" s="42">
        <v>44342</v>
      </c>
      <c r="F37" s="43">
        <v>684482327</v>
      </c>
      <c r="G37" s="38"/>
    </row>
    <row r="38" spans="1:7" s="12" customFormat="1" ht="28.8" x14ac:dyDescent="0.3">
      <c r="A38" s="34">
        <v>31</v>
      </c>
      <c r="B38" s="29" t="s">
        <v>107</v>
      </c>
      <c r="C38" s="30" t="s">
        <v>108</v>
      </c>
      <c r="D38" s="36" t="s">
        <v>78</v>
      </c>
      <c r="E38" s="31">
        <v>44348</v>
      </c>
      <c r="F38" s="44">
        <v>941718305</v>
      </c>
      <c r="G38" s="38"/>
    </row>
    <row r="39" spans="1:7" s="12" customFormat="1" ht="43.2" x14ac:dyDescent="0.3">
      <c r="A39" s="34">
        <v>32</v>
      </c>
      <c r="B39" s="39" t="s">
        <v>109</v>
      </c>
      <c r="C39" s="40" t="s">
        <v>110</v>
      </c>
      <c r="D39" s="41" t="s">
        <v>111</v>
      </c>
      <c r="E39" s="31">
        <v>44349</v>
      </c>
      <c r="F39" s="43">
        <v>27259450816</v>
      </c>
      <c r="G39" s="38"/>
    </row>
    <row r="40" spans="1:7" s="12" customFormat="1" ht="43.2" x14ac:dyDescent="0.3">
      <c r="A40" s="34">
        <v>33</v>
      </c>
      <c r="B40" s="39" t="s">
        <v>112</v>
      </c>
      <c r="C40" s="40" t="s">
        <v>113</v>
      </c>
      <c r="D40" s="41" t="s">
        <v>114</v>
      </c>
      <c r="E40" s="31">
        <v>44356</v>
      </c>
      <c r="F40" s="43">
        <v>6265350</v>
      </c>
      <c r="G40" s="38"/>
    </row>
    <row r="41" spans="1:7" s="12" customFormat="1" ht="57.6" x14ac:dyDescent="0.3">
      <c r="A41" s="34">
        <v>34</v>
      </c>
      <c r="B41" s="39" t="s">
        <v>115</v>
      </c>
      <c r="C41" s="40" t="s">
        <v>116</v>
      </c>
      <c r="D41" s="41" t="s">
        <v>117</v>
      </c>
      <c r="E41" s="31">
        <v>44357</v>
      </c>
      <c r="F41" s="43">
        <v>1329116061</v>
      </c>
      <c r="G41" s="38"/>
    </row>
    <row r="42" spans="1:7" s="12" customFormat="1" ht="57.6" x14ac:dyDescent="0.3">
      <c r="A42" s="34">
        <v>35</v>
      </c>
      <c r="B42" s="39" t="s">
        <v>118</v>
      </c>
      <c r="C42" s="40" t="s">
        <v>119</v>
      </c>
      <c r="D42" s="41" t="s">
        <v>120</v>
      </c>
      <c r="E42" s="31">
        <v>44357</v>
      </c>
      <c r="F42" s="43">
        <v>1611888577</v>
      </c>
      <c r="G42" s="38"/>
    </row>
    <row r="43" spans="1:7" s="12" customFormat="1" ht="57.6" x14ac:dyDescent="0.3">
      <c r="A43" s="34">
        <v>36</v>
      </c>
      <c r="B43" s="39" t="s">
        <v>121</v>
      </c>
      <c r="C43" s="40" t="s">
        <v>122</v>
      </c>
      <c r="D43" s="41" t="s">
        <v>123</v>
      </c>
      <c r="E43" s="31">
        <v>44357</v>
      </c>
      <c r="F43" s="43">
        <v>725462204</v>
      </c>
      <c r="G43" s="38"/>
    </row>
    <row r="44" spans="1:7" s="12" customFormat="1" ht="100.8" x14ac:dyDescent="0.3">
      <c r="A44" s="34">
        <v>37</v>
      </c>
      <c r="B44" s="39" t="s">
        <v>124</v>
      </c>
      <c r="C44" s="40" t="s">
        <v>125</v>
      </c>
      <c r="D44" s="41" t="s">
        <v>126</v>
      </c>
      <c r="E44" s="31">
        <v>44358</v>
      </c>
      <c r="F44" s="43" t="s">
        <v>133</v>
      </c>
      <c r="G44" s="38">
        <f>5234060927+1155168806+1379523200+113902834</f>
        <v>7882655767</v>
      </c>
    </row>
    <row r="45" spans="1:7" s="12" customFormat="1" ht="57.6" x14ac:dyDescent="0.3">
      <c r="A45" s="34">
        <v>38</v>
      </c>
      <c r="B45" s="39" t="s">
        <v>127</v>
      </c>
      <c r="C45" s="40" t="s">
        <v>128</v>
      </c>
      <c r="D45" s="41" t="s">
        <v>129</v>
      </c>
      <c r="E45" s="31">
        <v>44369</v>
      </c>
      <c r="F45" s="43">
        <v>1406160159</v>
      </c>
      <c r="G45" s="38"/>
    </row>
    <row r="46" spans="1:7" s="12" customFormat="1" ht="72" x14ac:dyDescent="0.3">
      <c r="A46" s="34">
        <v>39</v>
      </c>
      <c r="B46" s="39" t="s">
        <v>130</v>
      </c>
      <c r="C46" s="40" t="s">
        <v>131</v>
      </c>
      <c r="D46" s="41" t="s">
        <v>132</v>
      </c>
      <c r="E46" s="31">
        <v>44377</v>
      </c>
      <c r="F46" s="43">
        <v>398146949</v>
      </c>
      <c r="G46" s="38"/>
    </row>
    <row r="47" spans="1:7" s="12" customFormat="1" ht="43.2" x14ac:dyDescent="0.3">
      <c r="A47" s="34">
        <v>40</v>
      </c>
      <c r="B47" s="29" t="s">
        <v>136</v>
      </c>
      <c r="C47" s="30" t="s">
        <v>137</v>
      </c>
      <c r="D47" s="36" t="s">
        <v>138</v>
      </c>
      <c r="E47" s="31">
        <v>44378</v>
      </c>
      <c r="F47" s="44">
        <v>5434379701</v>
      </c>
      <c r="G47" s="38"/>
    </row>
    <row r="48" spans="1:7" s="12" customFormat="1" ht="28.8" x14ac:dyDescent="0.3">
      <c r="A48" s="34">
        <v>41</v>
      </c>
      <c r="B48" s="39" t="s">
        <v>139</v>
      </c>
      <c r="C48" s="40" t="s">
        <v>140</v>
      </c>
      <c r="D48" s="41" t="s">
        <v>44</v>
      </c>
      <c r="E48" s="31">
        <v>44384</v>
      </c>
      <c r="F48" s="43">
        <v>1803725840</v>
      </c>
      <c r="G48" s="38"/>
    </row>
    <row r="49" spans="1:7" s="12" customFormat="1" ht="43.2" x14ac:dyDescent="0.3">
      <c r="A49" s="34">
        <v>42</v>
      </c>
      <c r="B49" s="39" t="s">
        <v>141</v>
      </c>
      <c r="C49" s="40" t="s">
        <v>142</v>
      </c>
      <c r="D49" s="41" t="s">
        <v>143</v>
      </c>
      <c r="E49" s="31">
        <v>44385</v>
      </c>
      <c r="F49" s="43">
        <v>270054911</v>
      </c>
      <c r="G49" s="38"/>
    </row>
    <row r="50" spans="1:7" s="12" customFormat="1" ht="57.6" x14ac:dyDescent="0.3">
      <c r="A50" s="34">
        <v>43</v>
      </c>
      <c r="B50" s="39" t="s">
        <v>144</v>
      </c>
      <c r="C50" s="40" t="s">
        <v>145</v>
      </c>
      <c r="D50" s="41" t="s">
        <v>146</v>
      </c>
      <c r="E50" s="31">
        <v>44386</v>
      </c>
      <c r="F50" s="43">
        <v>1370538697</v>
      </c>
      <c r="G50" s="38"/>
    </row>
    <row r="51" spans="1:7" s="12" customFormat="1" ht="43.2" x14ac:dyDescent="0.3">
      <c r="A51" s="34">
        <v>44</v>
      </c>
      <c r="B51" s="39" t="s">
        <v>147</v>
      </c>
      <c r="C51" s="40" t="s">
        <v>148</v>
      </c>
      <c r="D51" s="41" t="s">
        <v>149</v>
      </c>
      <c r="E51" s="31">
        <v>44390</v>
      </c>
      <c r="F51" s="43">
        <v>98880467</v>
      </c>
      <c r="G51" s="38"/>
    </row>
    <row r="52" spans="1:7" s="12" customFormat="1" ht="57.6" x14ac:dyDescent="0.3">
      <c r="A52" s="34">
        <v>45</v>
      </c>
      <c r="B52" s="39" t="s">
        <v>150</v>
      </c>
      <c r="C52" s="40" t="s">
        <v>151</v>
      </c>
      <c r="D52" s="41" t="s">
        <v>152</v>
      </c>
      <c r="E52" s="31">
        <v>44391</v>
      </c>
      <c r="F52" s="43">
        <v>811889208</v>
      </c>
      <c r="G52" s="38"/>
    </row>
    <row r="53" spans="1:7" s="12" customFormat="1" ht="57.6" x14ac:dyDescent="0.3">
      <c r="A53" s="34">
        <v>46</v>
      </c>
      <c r="B53" s="39" t="s">
        <v>153</v>
      </c>
      <c r="C53" s="40" t="s">
        <v>154</v>
      </c>
      <c r="D53" s="41" t="s">
        <v>155</v>
      </c>
      <c r="E53" s="31">
        <v>44392</v>
      </c>
      <c r="F53" s="43">
        <v>32624490278</v>
      </c>
      <c r="G53" s="38"/>
    </row>
    <row r="54" spans="1:7" s="12" customFormat="1" ht="28.8" x14ac:dyDescent="0.3">
      <c r="A54" s="34">
        <v>47</v>
      </c>
      <c r="B54" s="39" t="s">
        <v>156</v>
      </c>
      <c r="C54" s="40" t="s">
        <v>157</v>
      </c>
      <c r="D54" s="41" t="s">
        <v>158</v>
      </c>
      <c r="E54" s="31">
        <v>44398</v>
      </c>
      <c r="F54" s="43">
        <v>73616108</v>
      </c>
      <c r="G54" s="38"/>
    </row>
    <row r="55" spans="1:7" s="12" customFormat="1" ht="28.8" x14ac:dyDescent="0.3">
      <c r="A55" s="34">
        <v>48</v>
      </c>
      <c r="B55" s="39" t="s">
        <v>159</v>
      </c>
      <c r="C55" s="40" t="s">
        <v>160</v>
      </c>
      <c r="D55" s="41" t="s">
        <v>161</v>
      </c>
      <c r="E55" s="31">
        <v>44405</v>
      </c>
      <c r="F55" s="43">
        <v>19152891</v>
      </c>
      <c r="G55" s="38"/>
    </row>
    <row r="56" spans="1:7" s="12" customFormat="1" ht="28.8" x14ac:dyDescent="0.3">
      <c r="A56" s="34">
        <v>49</v>
      </c>
      <c r="B56" s="39" t="s">
        <v>162</v>
      </c>
      <c r="C56" s="40" t="s">
        <v>163</v>
      </c>
      <c r="D56" s="41" t="s">
        <v>164</v>
      </c>
      <c r="E56" s="31">
        <v>44407</v>
      </c>
      <c r="F56" s="43">
        <v>1274549500</v>
      </c>
      <c r="G56" s="38"/>
    </row>
    <row r="57" spans="1:7" s="12" customFormat="1" ht="43.2" x14ac:dyDescent="0.3">
      <c r="A57" s="34">
        <v>50</v>
      </c>
      <c r="B57" s="39" t="s">
        <v>165</v>
      </c>
      <c r="C57" s="40" t="s">
        <v>166</v>
      </c>
      <c r="D57" s="41" t="s">
        <v>167</v>
      </c>
      <c r="E57" s="31">
        <v>44407</v>
      </c>
      <c r="F57" s="43">
        <v>479573275</v>
      </c>
      <c r="G57" s="38"/>
    </row>
    <row r="58" spans="1:7" s="12" customFormat="1" ht="57.6" x14ac:dyDescent="0.3">
      <c r="A58" s="34">
        <v>51</v>
      </c>
      <c r="B58" s="29" t="s">
        <v>169</v>
      </c>
      <c r="C58" s="30" t="s">
        <v>170</v>
      </c>
      <c r="D58" s="36" t="s">
        <v>171</v>
      </c>
      <c r="E58" s="31">
        <v>44419</v>
      </c>
      <c r="F58" s="44">
        <v>15019000</v>
      </c>
      <c r="G58" s="38"/>
    </row>
    <row r="59" spans="1:7" s="12" customFormat="1" ht="43.2" x14ac:dyDescent="0.3">
      <c r="A59" s="34">
        <v>52</v>
      </c>
      <c r="B59" s="39" t="s">
        <v>172</v>
      </c>
      <c r="C59" s="40" t="s">
        <v>173</v>
      </c>
      <c r="D59" s="41" t="s">
        <v>174</v>
      </c>
      <c r="E59" s="31">
        <v>44420</v>
      </c>
      <c r="F59" s="43">
        <v>565694033</v>
      </c>
      <c r="G59" s="38"/>
    </row>
    <row r="60" spans="1:7" s="12" customFormat="1" ht="28.8" x14ac:dyDescent="0.3">
      <c r="A60" s="34">
        <v>53</v>
      </c>
      <c r="B60" s="39" t="s">
        <v>175</v>
      </c>
      <c r="C60" s="40" t="s">
        <v>176</v>
      </c>
      <c r="D60" s="41" t="s">
        <v>177</v>
      </c>
      <c r="E60" s="31">
        <v>44439</v>
      </c>
      <c r="F60" s="43">
        <v>8047736032</v>
      </c>
      <c r="G60" s="38"/>
    </row>
    <row r="61" spans="1:7" s="12" customFormat="1" ht="28.8" x14ac:dyDescent="0.3">
      <c r="A61" s="34">
        <v>54</v>
      </c>
      <c r="B61" s="29" t="s">
        <v>179</v>
      </c>
      <c r="C61" s="30" t="s">
        <v>187</v>
      </c>
      <c r="D61" s="36" t="s">
        <v>164</v>
      </c>
      <c r="E61" s="31">
        <v>44445</v>
      </c>
      <c r="F61" s="44">
        <v>292717911</v>
      </c>
      <c r="G61" s="38"/>
    </row>
    <row r="62" spans="1:7" s="12" customFormat="1" ht="28.8" x14ac:dyDescent="0.3">
      <c r="A62" s="34">
        <v>55</v>
      </c>
      <c r="B62" s="39" t="s">
        <v>180</v>
      </c>
      <c r="C62" s="40" t="s">
        <v>188</v>
      </c>
      <c r="D62" s="41" t="s">
        <v>196</v>
      </c>
      <c r="E62" s="31">
        <v>44449</v>
      </c>
      <c r="F62" s="43">
        <v>4634112788</v>
      </c>
      <c r="G62" s="38"/>
    </row>
    <row r="63" spans="1:7" s="12" customFormat="1" ht="28.8" x14ac:dyDescent="0.3">
      <c r="A63" s="34">
        <v>56</v>
      </c>
      <c r="B63" s="39" t="s">
        <v>181</v>
      </c>
      <c r="C63" s="40" t="s">
        <v>189</v>
      </c>
      <c r="D63" s="41" t="s">
        <v>195</v>
      </c>
      <c r="E63" s="31">
        <v>44452</v>
      </c>
      <c r="F63" s="43">
        <v>2490998792</v>
      </c>
      <c r="G63" s="38"/>
    </row>
    <row r="64" spans="1:7" s="12" customFormat="1" ht="28.8" x14ac:dyDescent="0.3">
      <c r="A64" s="34">
        <v>57</v>
      </c>
      <c r="B64" s="39" t="s">
        <v>182</v>
      </c>
      <c r="C64" s="40" t="s">
        <v>190</v>
      </c>
      <c r="D64" s="41" t="s">
        <v>197</v>
      </c>
      <c r="E64" s="42">
        <v>44456</v>
      </c>
      <c r="F64" s="43">
        <v>49063700</v>
      </c>
      <c r="G64" s="38"/>
    </row>
    <row r="65" spans="1:7" s="12" customFormat="1" ht="57.6" x14ac:dyDescent="0.3">
      <c r="A65" s="34">
        <v>58</v>
      </c>
      <c r="B65" s="39" t="s">
        <v>183</v>
      </c>
      <c r="C65" s="40" t="s">
        <v>191</v>
      </c>
      <c r="D65" s="41" t="s">
        <v>198</v>
      </c>
      <c r="E65" s="42">
        <v>44459</v>
      </c>
      <c r="F65" s="43">
        <v>3132203161</v>
      </c>
      <c r="G65" s="38"/>
    </row>
    <row r="66" spans="1:7" s="12" customFormat="1" ht="43.2" x14ac:dyDescent="0.3">
      <c r="A66" s="34">
        <v>59</v>
      </c>
      <c r="B66" s="39" t="s">
        <v>184</v>
      </c>
      <c r="C66" s="40" t="s">
        <v>192</v>
      </c>
      <c r="D66" s="41" t="s">
        <v>199</v>
      </c>
      <c r="E66" s="42">
        <v>44459</v>
      </c>
      <c r="F66" s="43">
        <v>2233217019</v>
      </c>
      <c r="G66" s="38"/>
    </row>
    <row r="67" spans="1:7" s="12" customFormat="1" ht="43.2" x14ac:dyDescent="0.3">
      <c r="A67" s="34">
        <v>60</v>
      </c>
      <c r="B67" s="39" t="s">
        <v>185</v>
      </c>
      <c r="C67" s="40" t="s">
        <v>193</v>
      </c>
      <c r="D67" s="41" t="s">
        <v>200</v>
      </c>
      <c r="E67" s="42">
        <v>44468</v>
      </c>
      <c r="F67" s="43">
        <v>3624740</v>
      </c>
      <c r="G67" s="38"/>
    </row>
    <row r="68" spans="1:7" s="12" customFormat="1" ht="28.8" x14ac:dyDescent="0.3">
      <c r="A68" s="34">
        <v>61</v>
      </c>
      <c r="B68" s="39" t="s">
        <v>186</v>
      </c>
      <c r="C68" s="40" t="s">
        <v>194</v>
      </c>
      <c r="D68" s="41" t="s">
        <v>201</v>
      </c>
      <c r="E68" s="42">
        <v>44469</v>
      </c>
      <c r="F68" s="43">
        <v>24157000</v>
      </c>
      <c r="G68" s="38"/>
    </row>
    <row r="69" spans="1:7" s="12" customFormat="1" ht="28.8" x14ac:dyDescent="0.3">
      <c r="A69" s="34">
        <v>62</v>
      </c>
      <c r="B69" s="29" t="s">
        <v>202</v>
      </c>
      <c r="C69" s="30" t="s">
        <v>214</v>
      </c>
      <c r="D69" s="36" t="s">
        <v>226</v>
      </c>
      <c r="E69" s="31">
        <v>44481</v>
      </c>
      <c r="F69" s="44">
        <v>1561061486</v>
      </c>
      <c r="G69" s="38"/>
    </row>
    <row r="70" spans="1:7" s="12" customFormat="1" ht="43.2" x14ac:dyDescent="0.3">
      <c r="A70" s="34">
        <v>63</v>
      </c>
      <c r="B70" s="39" t="s">
        <v>203</v>
      </c>
      <c r="C70" s="40" t="s">
        <v>215</v>
      </c>
      <c r="D70" s="41" t="s">
        <v>227</v>
      </c>
      <c r="E70" s="31">
        <v>44481</v>
      </c>
      <c r="F70" s="43">
        <v>147419241</v>
      </c>
      <c r="G70" s="38"/>
    </row>
    <row r="71" spans="1:7" s="12" customFormat="1" ht="28.8" x14ac:dyDescent="0.3">
      <c r="A71" s="34">
        <v>64</v>
      </c>
      <c r="B71" s="39" t="s">
        <v>204</v>
      </c>
      <c r="C71" s="40" t="s">
        <v>216</v>
      </c>
      <c r="D71" s="41" t="s">
        <v>228</v>
      </c>
      <c r="E71" s="31">
        <v>44482</v>
      </c>
      <c r="F71" s="43">
        <v>4071870949</v>
      </c>
      <c r="G71" s="38"/>
    </row>
    <row r="72" spans="1:7" s="12" customFormat="1" ht="72" x14ac:dyDescent="0.3">
      <c r="A72" s="34">
        <v>65</v>
      </c>
      <c r="B72" s="39" t="s">
        <v>205</v>
      </c>
      <c r="C72" s="40" t="s">
        <v>217</v>
      </c>
      <c r="D72" s="41" t="s">
        <v>229</v>
      </c>
      <c r="E72" s="31">
        <v>44489</v>
      </c>
      <c r="F72" s="43">
        <v>1096248019</v>
      </c>
      <c r="G72" s="38"/>
    </row>
    <row r="73" spans="1:7" s="12" customFormat="1" ht="28.8" x14ac:dyDescent="0.3">
      <c r="A73" s="34">
        <v>66</v>
      </c>
      <c r="B73" s="39" t="s">
        <v>206</v>
      </c>
      <c r="C73" s="40" t="s">
        <v>218</v>
      </c>
      <c r="D73" s="41" t="s">
        <v>230</v>
      </c>
      <c r="E73" s="31">
        <v>44491</v>
      </c>
      <c r="F73" s="43">
        <v>4820000</v>
      </c>
      <c r="G73" s="38"/>
    </row>
    <row r="74" spans="1:7" s="12" customFormat="1" ht="72" x14ac:dyDescent="0.3">
      <c r="A74" s="34">
        <v>67</v>
      </c>
      <c r="B74" s="39" t="s">
        <v>207</v>
      </c>
      <c r="C74" s="40" t="s">
        <v>219</v>
      </c>
      <c r="D74" s="41" t="s">
        <v>231</v>
      </c>
      <c r="E74" s="31">
        <v>44495</v>
      </c>
      <c r="F74" s="43" t="s">
        <v>232</v>
      </c>
      <c r="G74" s="38">
        <f>45340809899+41104436934+41670996759</f>
        <v>128116243592</v>
      </c>
    </row>
    <row r="75" spans="1:7" s="12" customFormat="1" x14ac:dyDescent="0.3">
      <c r="A75" s="34">
        <v>68</v>
      </c>
      <c r="B75" s="39" t="s">
        <v>208</v>
      </c>
      <c r="C75" s="40" t="s">
        <v>220</v>
      </c>
      <c r="D75" s="41" t="s">
        <v>233</v>
      </c>
      <c r="E75" s="31">
        <v>44495</v>
      </c>
      <c r="F75" s="43">
        <v>1856400</v>
      </c>
      <c r="G75" s="38"/>
    </row>
    <row r="76" spans="1:7" s="12" customFormat="1" ht="28.8" x14ac:dyDescent="0.3">
      <c r="A76" s="34">
        <v>69</v>
      </c>
      <c r="B76" s="39" t="s">
        <v>209</v>
      </c>
      <c r="C76" s="40" t="s">
        <v>221</v>
      </c>
      <c r="D76" s="41" t="s">
        <v>234</v>
      </c>
      <c r="E76" s="31">
        <v>44496</v>
      </c>
      <c r="F76" s="43">
        <v>20197147</v>
      </c>
      <c r="G76" s="38"/>
    </row>
    <row r="77" spans="1:7" s="12" customFormat="1" ht="28.8" x14ac:dyDescent="0.3">
      <c r="A77" s="34">
        <v>70</v>
      </c>
      <c r="B77" s="39" t="s">
        <v>210</v>
      </c>
      <c r="C77" s="40" t="s">
        <v>222</v>
      </c>
      <c r="D77" s="41" t="s">
        <v>235</v>
      </c>
      <c r="E77" s="31">
        <v>44496</v>
      </c>
      <c r="F77" s="43">
        <v>445015673</v>
      </c>
      <c r="G77" s="38"/>
    </row>
    <row r="78" spans="1:7" s="12" customFormat="1" ht="28.8" x14ac:dyDescent="0.3">
      <c r="A78" s="34">
        <v>71</v>
      </c>
      <c r="B78" s="39" t="s">
        <v>211</v>
      </c>
      <c r="C78" s="40" t="s">
        <v>223</v>
      </c>
      <c r="D78" s="41" t="s">
        <v>236</v>
      </c>
      <c r="E78" s="31">
        <v>44496</v>
      </c>
      <c r="F78" s="43">
        <v>1116045341</v>
      </c>
      <c r="G78" s="38"/>
    </row>
    <row r="79" spans="1:7" s="12" customFormat="1" ht="28.8" x14ac:dyDescent="0.3">
      <c r="A79" s="34">
        <v>72</v>
      </c>
      <c r="B79" s="39" t="s">
        <v>212</v>
      </c>
      <c r="C79" s="40" t="s">
        <v>224</v>
      </c>
      <c r="D79" s="41" t="s">
        <v>237</v>
      </c>
      <c r="E79" s="31">
        <v>44497</v>
      </c>
      <c r="F79" s="43">
        <v>36514511977</v>
      </c>
      <c r="G79" s="38"/>
    </row>
    <row r="80" spans="1:7" s="12" customFormat="1" ht="86.4" x14ac:dyDescent="0.3">
      <c r="A80" s="34">
        <v>73</v>
      </c>
      <c r="B80" s="39" t="s">
        <v>213</v>
      </c>
      <c r="C80" s="40" t="s">
        <v>225</v>
      </c>
      <c r="D80" s="41" t="s">
        <v>238</v>
      </c>
      <c r="E80" s="31">
        <v>44498</v>
      </c>
      <c r="F80" s="43" t="s">
        <v>239</v>
      </c>
      <c r="G80" s="38">
        <f>41310427316+44232339529+42412637743</f>
        <v>127955404588</v>
      </c>
    </row>
    <row r="81" spans="1:6" s="12" customFormat="1" ht="15" thickBot="1" x14ac:dyDescent="0.35">
      <c r="A81" s="24"/>
      <c r="B81" s="25"/>
      <c r="C81" s="26"/>
      <c r="D81" s="27"/>
      <c r="E81" s="28"/>
      <c r="F81" s="33"/>
    </row>
    <row r="82" spans="1:6" ht="15" thickTop="1" x14ac:dyDescent="0.3"/>
    <row r="84" spans="1:6" x14ac:dyDescent="0.3">
      <c r="C84" s="13" t="s">
        <v>7</v>
      </c>
      <c r="D84" s="14">
        <f>+COUNT(A8:A81)</f>
        <v>73</v>
      </c>
    </row>
    <row r="86" spans="1:6" s="18" customFormat="1" x14ac:dyDescent="0.3">
      <c r="A86" s="4"/>
      <c r="B86" s="5"/>
      <c r="C86" s="13" t="s">
        <v>8</v>
      </c>
      <c r="D86" s="16">
        <f>SUM(F8:F81)+G44+G74+G80</f>
        <v>446130632168</v>
      </c>
      <c r="F86" s="8"/>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1"/>
  <sheetViews>
    <sheetView zoomScale="70" zoomScaleNormal="70" workbookViewId="0">
      <selection activeCell="B8" sqref="B8:F15"/>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178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179</v>
      </c>
      <c r="C8" s="30" t="s">
        <v>187</v>
      </c>
      <c r="D8" s="36" t="s">
        <v>164</v>
      </c>
      <c r="E8" s="31">
        <v>44445</v>
      </c>
      <c r="F8" s="44">
        <v>292717911</v>
      </c>
      <c r="G8" s="38"/>
    </row>
    <row r="9" spans="1:7" s="12" customFormat="1" ht="28.8" x14ac:dyDescent="0.3">
      <c r="A9" s="34">
        <v>2</v>
      </c>
      <c r="B9" s="39" t="s">
        <v>180</v>
      </c>
      <c r="C9" s="40" t="s">
        <v>188</v>
      </c>
      <c r="D9" s="41" t="s">
        <v>196</v>
      </c>
      <c r="E9" s="31">
        <v>44449</v>
      </c>
      <c r="F9" s="43">
        <v>4634112788</v>
      </c>
      <c r="G9" s="38"/>
    </row>
    <row r="10" spans="1:7" s="12" customFormat="1" ht="28.8" x14ac:dyDescent="0.3">
      <c r="A10" s="34">
        <v>3</v>
      </c>
      <c r="B10" s="39" t="s">
        <v>181</v>
      </c>
      <c r="C10" s="40" t="s">
        <v>189</v>
      </c>
      <c r="D10" s="41" t="s">
        <v>195</v>
      </c>
      <c r="E10" s="31">
        <v>44452</v>
      </c>
      <c r="F10" s="43">
        <v>2490998792</v>
      </c>
      <c r="G10" s="38"/>
    </row>
    <row r="11" spans="1:7" s="12" customFormat="1" ht="28.8" x14ac:dyDescent="0.3">
      <c r="A11" s="34">
        <v>4</v>
      </c>
      <c r="B11" s="39" t="s">
        <v>182</v>
      </c>
      <c r="C11" s="40" t="s">
        <v>190</v>
      </c>
      <c r="D11" s="41" t="s">
        <v>197</v>
      </c>
      <c r="E11" s="42">
        <v>44456</v>
      </c>
      <c r="F11" s="43">
        <v>49063700</v>
      </c>
      <c r="G11" s="38"/>
    </row>
    <row r="12" spans="1:7" s="12" customFormat="1" ht="57.6" x14ac:dyDescent="0.3">
      <c r="A12" s="34">
        <v>5</v>
      </c>
      <c r="B12" s="39" t="s">
        <v>183</v>
      </c>
      <c r="C12" s="40" t="s">
        <v>191</v>
      </c>
      <c r="D12" s="41" t="s">
        <v>198</v>
      </c>
      <c r="E12" s="42">
        <v>44459</v>
      </c>
      <c r="F12" s="43">
        <v>3132203161</v>
      </c>
      <c r="G12" s="38"/>
    </row>
    <row r="13" spans="1:7" s="12" customFormat="1" ht="43.2" x14ac:dyDescent="0.3">
      <c r="A13" s="34">
        <v>6</v>
      </c>
      <c r="B13" s="39" t="s">
        <v>184</v>
      </c>
      <c r="C13" s="40" t="s">
        <v>192</v>
      </c>
      <c r="D13" s="41" t="s">
        <v>199</v>
      </c>
      <c r="E13" s="42">
        <v>44459</v>
      </c>
      <c r="F13" s="43">
        <v>2233217019</v>
      </c>
      <c r="G13" s="38"/>
    </row>
    <row r="14" spans="1:7" s="12" customFormat="1" ht="28.8" x14ac:dyDescent="0.3">
      <c r="A14" s="34">
        <v>7</v>
      </c>
      <c r="B14" s="39" t="s">
        <v>185</v>
      </c>
      <c r="C14" s="40" t="s">
        <v>193</v>
      </c>
      <c r="D14" s="41" t="s">
        <v>200</v>
      </c>
      <c r="E14" s="42">
        <v>44468</v>
      </c>
      <c r="F14" s="43">
        <v>3624740</v>
      </c>
      <c r="G14" s="38"/>
    </row>
    <row r="15" spans="1:7" s="12" customFormat="1" ht="28.8" x14ac:dyDescent="0.3">
      <c r="A15" s="34">
        <v>8</v>
      </c>
      <c r="B15" s="39" t="s">
        <v>186</v>
      </c>
      <c r="C15" s="40" t="s">
        <v>194</v>
      </c>
      <c r="D15" s="41" t="s">
        <v>201</v>
      </c>
      <c r="E15" s="42">
        <v>44469</v>
      </c>
      <c r="F15" s="43">
        <v>24157000</v>
      </c>
      <c r="G15" s="38"/>
    </row>
    <row r="16" spans="1:7" s="12" customFormat="1" ht="15" thickBot="1" x14ac:dyDescent="0.35">
      <c r="A16" s="24"/>
      <c r="B16" s="25"/>
      <c r="C16" s="26"/>
      <c r="D16" s="27"/>
      <c r="E16" s="28"/>
      <c r="F16" s="33"/>
    </row>
    <row r="17" spans="1:6" ht="15" thickTop="1" x14ac:dyDescent="0.3"/>
    <row r="19" spans="1:6" x14ac:dyDescent="0.3">
      <c r="C19" s="13" t="s">
        <v>7</v>
      </c>
      <c r="D19" s="14">
        <f>+COUNT(A8:A16)</f>
        <v>8</v>
      </c>
    </row>
    <row r="21" spans="1:6" s="18" customFormat="1" x14ac:dyDescent="0.3">
      <c r="A21" s="4"/>
      <c r="B21" s="5"/>
      <c r="C21" s="13" t="s">
        <v>8</v>
      </c>
      <c r="D21" s="16">
        <f>SUM(F8:F16)</f>
        <v>12860095111</v>
      </c>
      <c r="F21" s="8"/>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46E0E-DCEA-47EE-B7A1-DDA623F78EC7}">
  <dimension ref="A1:G25"/>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240</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202</v>
      </c>
      <c r="C8" s="30" t="s">
        <v>214</v>
      </c>
      <c r="D8" s="36" t="s">
        <v>226</v>
      </c>
      <c r="E8" s="31">
        <v>44481</v>
      </c>
      <c r="F8" s="44">
        <v>1561061486</v>
      </c>
      <c r="G8" s="38"/>
    </row>
    <row r="9" spans="1:7" s="12" customFormat="1" ht="43.2" x14ac:dyDescent="0.3">
      <c r="A9" s="34">
        <v>2</v>
      </c>
      <c r="B9" s="39" t="s">
        <v>203</v>
      </c>
      <c r="C9" s="40" t="s">
        <v>215</v>
      </c>
      <c r="D9" s="41" t="s">
        <v>227</v>
      </c>
      <c r="E9" s="31">
        <v>44481</v>
      </c>
      <c r="F9" s="43">
        <v>147419241</v>
      </c>
      <c r="G9" s="38"/>
    </row>
    <row r="10" spans="1:7" s="12" customFormat="1" ht="28.8" x14ac:dyDescent="0.3">
      <c r="A10" s="34">
        <v>3</v>
      </c>
      <c r="B10" s="39" t="s">
        <v>204</v>
      </c>
      <c r="C10" s="40" t="s">
        <v>216</v>
      </c>
      <c r="D10" s="41" t="s">
        <v>228</v>
      </c>
      <c r="E10" s="31">
        <v>44482</v>
      </c>
      <c r="F10" s="43">
        <v>4071870949</v>
      </c>
      <c r="G10" s="38"/>
    </row>
    <row r="11" spans="1:7" s="12" customFormat="1" ht="72" x14ac:dyDescent="0.3">
      <c r="A11" s="34">
        <v>4</v>
      </c>
      <c r="B11" s="39" t="s">
        <v>205</v>
      </c>
      <c r="C11" s="40" t="s">
        <v>217</v>
      </c>
      <c r="D11" s="41" t="s">
        <v>229</v>
      </c>
      <c r="E11" s="31">
        <v>44489</v>
      </c>
      <c r="F11" s="43">
        <v>1096248019</v>
      </c>
      <c r="G11" s="38"/>
    </row>
    <row r="12" spans="1:7" s="12" customFormat="1" ht="28.8" x14ac:dyDescent="0.3">
      <c r="A12" s="34">
        <v>5</v>
      </c>
      <c r="B12" s="39" t="s">
        <v>206</v>
      </c>
      <c r="C12" s="40" t="s">
        <v>218</v>
      </c>
      <c r="D12" s="41" t="s">
        <v>230</v>
      </c>
      <c r="E12" s="31">
        <v>44491</v>
      </c>
      <c r="F12" s="43">
        <v>4820000</v>
      </c>
      <c r="G12" s="38"/>
    </row>
    <row r="13" spans="1:7" s="12" customFormat="1" ht="57.6" x14ac:dyDescent="0.3">
      <c r="A13" s="34">
        <v>6</v>
      </c>
      <c r="B13" s="39" t="s">
        <v>207</v>
      </c>
      <c r="C13" s="40" t="s">
        <v>219</v>
      </c>
      <c r="D13" s="41" t="s">
        <v>231</v>
      </c>
      <c r="E13" s="31">
        <v>44495</v>
      </c>
      <c r="F13" s="43" t="s">
        <v>232</v>
      </c>
      <c r="G13" s="38">
        <f>45340809899+41104436934+41670996759</f>
        <v>128116243592</v>
      </c>
    </row>
    <row r="14" spans="1:7" s="12" customFormat="1" x14ac:dyDescent="0.3">
      <c r="A14" s="34">
        <v>7</v>
      </c>
      <c r="B14" s="39" t="s">
        <v>208</v>
      </c>
      <c r="C14" s="40" t="s">
        <v>220</v>
      </c>
      <c r="D14" s="41" t="s">
        <v>233</v>
      </c>
      <c r="E14" s="31">
        <v>44495</v>
      </c>
      <c r="F14" s="43">
        <v>1856400</v>
      </c>
      <c r="G14" s="38"/>
    </row>
    <row r="15" spans="1:7" s="12" customFormat="1" ht="28.8" x14ac:dyDescent="0.3">
      <c r="A15" s="34">
        <v>8</v>
      </c>
      <c r="B15" s="39" t="s">
        <v>209</v>
      </c>
      <c r="C15" s="40" t="s">
        <v>221</v>
      </c>
      <c r="D15" s="41" t="s">
        <v>234</v>
      </c>
      <c r="E15" s="31">
        <v>44496</v>
      </c>
      <c r="F15" s="43">
        <v>20197147</v>
      </c>
      <c r="G15" s="38"/>
    </row>
    <row r="16" spans="1:7" s="12" customFormat="1" ht="28.8" x14ac:dyDescent="0.3">
      <c r="A16" s="34">
        <v>9</v>
      </c>
      <c r="B16" s="39" t="s">
        <v>210</v>
      </c>
      <c r="C16" s="40" t="s">
        <v>222</v>
      </c>
      <c r="D16" s="41" t="s">
        <v>235</v>
      </c>
      <c r="E16" s="31">
        <v>44496</v>
      </c>
      <c r="F16" s="43">
        <v>445015673</v>
      </c>
      <c r="G16" s="38"/>
    </row>
    <row r="17" spans="1:7" s="12" customFormat="1" ht="28.8" x14ac:dyDescent="0.3">
      <c r="A17" s="34">
        <v>10</v>
      </c>
      <c r="B17" s="39" t="s">
        <v>211</v>
      </c>
      <c r="C17" s="40" t="s">
        <v>223</v>
      </c>
      <c r="D17" s="41" t="s">
        <v>236</v>
      </c>
      <c r="E17" s="31">
        <v>44496</v>
      </c>
      <c r="F17" s="43">
        <v>1116045341</v>
      </c>
      <c r="G17" s="38"/>
    </row>
    <row r="18" spans="1:7" s="12" customFormat="1" x14ac:dyDescent="0.3">
      <c r="A18" s="34">
        <v>11</v>
      </c>
      <c r="B18" s="39" t="s">
        <v>212</v>
      </c>
      <c r="C18" s="40" t="s">
        <v>224</v>
      </c>
      <c r="D18" s="41" t="s">
        <v>237</v>
      </c>
      <c r="E18" s="31">
        <v>44497</v>
      </c>
      <c r="F18" s="43">
        <v>36514511977</v>
      </c>
      <c r="G18" s="38"/>
    </row>
    <row r="19" spans="1:7" s="12" customFormat="1" ht="57.6" x14ac:dyDescent="0.3">
      <c r="A19" s="34">
        <v>12</v>
      </c>
      <c r="B19" s="39" t="s">
        <v>213</v>
      </c>
      <c r="C19" s="40" t="s">
        <v>225</v>
      </c>
      <c r="D19" s="41" t="s">
        <v>238</v>
      </c>
      <c r="E19" s="31">
        <v>44498</v>
      </c>
      <c r="F19" s="43" t="s">
        <v>239</v>
      </c>
      <c r="G19" s="38">
        <f>41310427316+44232339529+42412637743</f>
        <v>127955404588</v>
      </c>
    </row>
    <row r="20" spans="1:7" s="12" customFormat="1" ht="15" thickBot="1" x14ac:dyDescent="0.35">
      <c r="A20" s="24"/>
      <c r="B20" s="25"/>
      <c r="C20" s="26"/>
      <c r="D20" s="27"/>
      <c r="E20" s="28"/>
      <c r="F20" s="33"/>
    </row>
    <row r="21" spans="1:7" ht="15" thickTop="1" x14ac:dyDescent="0.3"/>
    <row r="23" spans="1:7" x14ac:dyDescent="0.3">
      <c r="C23" s="13" t="s">
        <v>7</v>
      </c>
      <c r="D23" s="14">
        <f>+COUNT(A8:A20)</f>
        <v>12</v>
      </c>
    </row>
    <row r="25" spans="1:7" s="18" customFormat="1" x14ac:dyDescent="0.3">
      <c r="A25" s="4"/>
      <c r="B25" s="5"/>
      <c r="C25" s="13" t="s">
        <v>8</v>
      </c>
      <c r="D25" s="16">
        <f>SUM(F8:F20)+G13+G19</f>
        <v>301050694413</v>
      </c>
      <c r="F25"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9" sqref="A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11</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31.2" customHeight="1" x14ac:dyDescent="0.3">
      <c r="A8" s="34"/>
      <c r="B8" s="29"/>
      <c r="C8" s="30"/>
      <c r="D8" s="36"/>
      <c r="E8" s="31"/>
      <c r="F8" s="37"/>
      <c r="G8" s="35"/>
    </row>
    <row r="9" spans="1:7" s="12" customFormat="1" ht="15" thickBot="1" x14ac:dyDescent="0.35">
      <c r="A9" s="24"/>
      <c r="B9" s="25"/>
      <c r="C9" s="26"/>
      <c r="D9" s="27"/>
      <c r="E9" s="28"/>
      <c r="F9" s="33"/>
    </row>
    <row r="10" spans="1:7" ht="15" thickTop="1" x14ac:dyDescent="0.3"/>
    <row r="12" spans="1:7" x14ac:dyDescent="0.3">
      <c r="C12" s="13" t="s">
        <v>7</v>
      </c>
      <c r="D12" s="14">
        <f>+COUNT(A8:A8)</f>
        <v>0</v>
      </c>
    </row>
    <row r="14" spans="1:7" s="18" customFormat="1" x14ac:dyDescent="0.3">
      <c r="A14" s="4"/>
      <c r="B14" s="5"/>
      <c r="C14" s="13" t="s">
        <v>8</v>
      </c>
      <c r="D14" s="16">
        <f>SUM(F8:F8)+G8</f>
        <v>0</v>
      </c>
      <c r="F14" s="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zoomScale="70" zoomScaleNormal="70" workbookViewId="0">
      <selection activeCell="B8" sqref="B8:F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12</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15</v>
      </c>
      <c r="C8" s="30" t="s">
        <v>16</v>
      </c>
      <c r="D8" s="36" t="s">
        <v>17</v>
      </c>
      <c r="E8" s="31">
        <v>44243</v>
      </c>
      <c r="F8" s="37">
        <v>1368760836</v>
      </c>
      <c r="G8" s="38"/>
    </row>
    <row r="9" spans="1:7" s="12" customFormat="1" ht="28.8" x14ac:dyDescent="0.3">
      <c r="A9" s="34">
        <v>2</v>
      </c>
      <c r="B9" s="39" t="s">
        <v>18</v>
      </c>
      <c r="C9" s="40" t="s">
        <v>19</v>
      </c>
      <c r="D9" s="41" t="s">
        <v>20</v>
      </c>
      <c r="E9" s="42">
        <v>44250</v>
      </c>
      <c r="F9" s="43">
        <v>10468731474</v>
      </c>
      <c r="G9" s="38"/>
    </row>
    <row r="10" spans="1:7" s="12" customFormat="1" ht="15" thickBot="1" x14ac:dyDescent="0.35">
      <c r="A10" s="24"/>
      <c r="B10" s="25"/>
      <c r="C10" s="26"/>
      <c r="D10" s="27"/>
      <c r="E10" s="28"/>
      <c r="F10" s="33"/>
    </row>
    <row r="11" spans="1:7" ht="15" thickTop="1" x14ac:dyDescent="0.3"/>
    <row r="13" spans="1:7" x14ac:dyDescent="0.3">
      <c r="C13" s="13" t="s">
        <v>7</v>
      </c>
      <c r="D13" s="14">
        <f>+COUNT(A8:A10)</f>
        <v>2</v>
      </c>
    </row>
    <row r="15" spans="1:7" s="18" customFormat="1" x14ac:dyDescent="0.3">
      <c r="A15" s="4"/>
      <c r="B15" s="5"/>
      <c r="C15" s="13" t="s">
        <v>8</v>
      </c>
      <c r="D15" s="16">
        <f>SUM(F8:F10)</f>
        <v>11837492310</v>
      </c>
      <c r="F15" s="8"/>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zoomScale="70" zoomScaleNormal="70" workbookViewId="0">
      <selection activeCell="B16" sqref="B16"/>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13</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21</v>
      </c>
      <c r="C8" s="30" t="s">
        <v>22</v>
      </c>
      <c r="D8" s="36" t="s">
        <v>23</v>
      </c>
      <c r="E8" s="31">
        <v>44257</v>
      </c>
      <c r="F8" s="44">
        <v>1659836592</v>
      </c>
      <c r="G8" s="38"/>
    </row>
    <row r="9" spans="1:7" s="12" customFormat="1" ht="57.6" x14ac:dyDescent="0.3">
      <c r="A9" s="34">
        <v>2</v>
      </c>
      <c r="B9" s="39" t="s">
        <v>24</v>
      </c>
      <c r="C9" s="40" t="s">
        <v>25</v>
      </c>
      <c r="D9" s="41" t="s">
        <v>26</v>
      </c>
      <c r="E9" s="42">
        <v>44260</v>
      </c>
      <c r="F9" s="43">
        <v>5428983704</v>
      </c>
      <c r="G9" s="38"/>
    </row>
    <row r="10" spans="1:7" s="12" customFormat="1" x14ac:dyDescent="0.3">
      <c r="A10" s="34">
        <v>3</v>
      </c>
      <c r="B10" s="39" t="s">
        <v>27</v>
      </c>
      <c r="C10" s="40" t="s">
        <v>28</v>
      </c>
      <c r="D10" s="41" t="s">
        <v>29</v>
      </c>
      <c r="E10" s="42">
        <v>44266</v>
      </c>
      <c r="F10" s="43">
        <v>54999420</v>
      </c>
      <c r="G10" s="38"/>
    </row>
    <row r="11" spans="1:7" s="12" customFormat="1" ht="57.6" x14ac:dyDescent="0.3">
      <c r="A11" s="34">
        <v>4</v>
      </c>
      <c r="B11" s="39" t="s">
        <v>30</v>
      </c>
      <c r="C11" s="40" t="s">
        <v>31</v>
      </c>
      <c r="D11" s="41" t="s">
        <v>32</v>
      </c>
      <c r="E11" s="42">
        <v>44270</v>
      </c>
      <c r="F11" s="43">
        <v>28560000</v>
      </c>
      <c r="G11" s="38"/>
    </row>
    <row r="12" spans="1:7" s="12" customFormat="1" ht="43.2" x14ac:dyDescent="0.3">
      <c r="A12" s="34">
        <v>5</v>
      </c>
      <c r="B12" s="39" t="s">
        <v>33</v>
      </c>
      <c r="C12" s="40" t="s">
        <v>34</v>
      </c>
      <c r="D12" s="41" t="s">
        <v>35</v>
      </c>
      <c r="E12" s="42">
        <v>44270</v>
      </c>
      <c r="F12" s="43">
        <v>15522127</v>
      </c>
      <c r="G12" s="38"/>
    </row>
    <row r="13" spans="1:7" s="12" customFormat="1" ht="28.8" x14ac:dyDescent="0.3">
      <c r="A13" s="34">
        <v>6</v>
      </c>
      <c r="B13" s="39" t="s">
        <v>36</v>
      </c>
      <c r="C13" s="40" t="s">
        <v>37</v>
      </c>
      <c r="D13" s="41" t="s">
        <v>38</v>
      </c>
      <c r="E13" s="42">
        <v>44274</v>
      </c>
      <c r="F13" s="43">
        <v>469748071</v>
      </c>
      <c r="G13" s="38"/>
    </row>
    <row r="14" spans="1:7" s="12" customFormat="1" ht="43.2" x14ac:dyDescent="0.3">
      <c r="A14" s="34">
        <v>7</v>
      </c>
      <c r="B14" s="39" t="s">
        <v>39</v>
      </c>
      <c r="C14" s="40" t="s">
        <v>40</v>
      </c>
      <c r="D14" s="41" t="s">
        <v>41</v>
      </c>
      <c r="E14" s="42">
        <v>44281</v>
      </c>
      <c r="F14" s="43">
        <v>1358540777</v>
      </c>
      <c r="G14" s="38"/>
    </row>
    <row r="15" spans="1:7" s="12" customFormat="1" ht="28.8" x14ac:dyDescent="0.3">
      <c r="A15" s="34">
        <v>8</v>
      </c>
      <c r="B15" s="39" t="s">
        <v>42</v>
      </c>
      <c r="C15" s="40" t="s">
        <v>43</v>
      </c>
      <c r="D15" s="41" t="s">
        <v>44</v>
      </c>
      <c r="E15" s="42">
        <v>44284</v>
      </c>
      <c r="F15" s="43">
        <v>450992745</v>
      </c>
      <c r="G15" s="38"/>
    </row>
    <row r="16" spans="1:7" s="12" customFormat="1" ht="43.2" x14ac:dyDescent="0.3">
      <c r="A16" s="34">
        <v>9</v>
      </c>
      <c r="B16" s="39" t="s">
        <v>45</v>
      </c>
      <c r="C16" s="40" t="s">
        <v>46</v>
      </c>
      <c r="D16" s="41" t="s">
        <v>47</v>
      </c>
      <c r="E16" s="42">
        <v>44285</v>
      </c>
      <c r="F16" s="43">
        <v>699041260</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f>
        <v>10166224696</v>
      </c>
      <c r="F22"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7" zoomScale="70" zoomScaleNormal="70" workbookViewId="0">
      <selection activeCell="B8" sqref="B8:F2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48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49</v>
      </c>
      <c r="C8" s="30" t="s">
        <v>50</v>
      </c>
      <c r="D8" s="36" t="s">
        <v>75</v>
      </c>
      <c r="E8" s="31">
        <v>44299</v>
      </c>
      <c r="F8" s="44">
        <v>327649773</v>
      </c>
      <c r="G8" s="38"/>
    </row>
    <row r="9" spans="1:7" s="12" customFormat="1" ht="57.6" x14ac:dyDescent="0.3">
      <c r="A9" s="34">
        <v>2</v>
      </c>
      <c r="B9" s="39" t="s">
        <v>51</v>
      </c>
      <c r="C9" s="40" t="s">
        <v>52</v>
      </c>
      <c r="D9" s="41" t="s">
        <v>76</v>
      </c>
      <c r="E9" s="42">
        <v>44300</v>
      </c>
      <c r="F9" s="43">
        <v>397675263</v>
      </c>
      <c r="G9" s="38"/>
    </row>
    <row r="10" spans="1:7" s="12" customFormat="1" ht="28.8" x14ac:dyDescent="0.3">
      <c r="A10" s="34">
        <v>3</v>
      </c>
      <c r="B10" s="39" t="s">
        <v>53</v>
      </c>
      <c r="C10" s="40" t="s">
        <v>54</v>
      </c>
      <c r="D10" s="41" t="s">
        <v>77</v>
      </c>
      <c r="E10" s="42">
        <v>44302</v>
      </c>
      <c r="F10" s="43">
        <v>500000000</v>
      </c>
      <c r="G10" s="38"/>
    </row>
    <row r="11" spans="1:7" s="12" customFormat="1" x14ac:dyDescent="0.3">
      <c r="A11" s="34">
        <v>4</v>
      </c>
      <c r="B11" s="39" t="s">
        <v>55</v>
      </c>
      <c r="C11" s="40" t="s">
        <v>56</v>
      </c>
      <c r="D11" s="41" t="s">
        <v>78</v>
      </c>
      <c r="E11" s="42">
        <v>44302</v>
      </c>
      <c r="F11" s="43">
        <v>327649773</v>
      </c>
      <c r="G11" s="38"/>
    </row>
    <row r="12" spans="1:7" s="12" customFormat="1" ht="28.8" x14ac:dyDescent="0.3">
      <c r="A12" s="34">
        <v>5</v>
      </c>
      <c r="B12" s="39" t="s">
        <v>57</v>
      </c>
      <c r="C12" s="40" t="s">
        <v>58</v>
      </c>
      <c r="D12" s="41" t="s">
        <v>79</v>
      </c>
      <c r="E12" s="42">
        <v>44305</v>
      </c>
      <c r="F12" s="43">
        <v>30547598</v>
      </c>
      <c r="G12" s="38"/>
    </row>
    <row r="13" spans="1:7" s="12" customFormat="1" ht="28.8" x14ac:dyDescent="0.3">
      <c r="A13" s="34">
        <v>6</v>
      </c>
      <c r="B13" s="39" t="s">
        <v>59</v>
      </c>
      <c r="C13" s="40" t="s">
        <v>60</v>
      </c>
      <c r="D13" s="41" t="s">
        <v>80</v>
      </c>
      <c r="E13" s="42">
        <v>44309</v>
      </c>
      <c r="F13" s="43">
        <v>120000000</v>
      </c>
      <c r="G13" s="38"/>
    </row>
    <row r="14" spans="1:7" s="12" customFormat="1" ht="43.2" x14ac:dyDescent="0.3">
      <c r="A14" s="34">
        <v>7</v>
      </c>
      <c r="B14" s="39" t="s">
        <v>61</v>
      </c>
      <c r="C14" s="40" t="s">
        <v>62</v>
      </c>
      <c r="D14" s="41" t="s">
        <v>81</v>
      </c>
      <c r="E14" s="42">
        <v>44315</v>
      </c>
      <c r="F14" s="43">
        <v>875005843</v>
      </c>
      <c r="G14" s="38"/>
    </row>
    <row r="15" spans="1:7" s="12" customFormat="1" ht="57.6" x14ac:dyDescent="0.3">
      <c r="A15" s="34">
        <v>8</v>
      </c>
      <c r="B15" s="39" t="s">
        <v>63</v>
      </c>
      <c r="C15" s="40" t="s">
        <v>64</v>
      </c>
      <c r="D15" s="41" t="s">
        <v>82</v>
      </c>
      <c r="E15" s="42">
        <v>44315</v>
      </c>
      <c r="F15" s="43">
        <v>161797566</v>
      </c>
      <c r="G15" s="38"/>
    </row>
    <row r="16" spans="1:7" s="12" customFormat="1" ht="57.6" x14ac:dyDescent="0.3">
      <c r="A16" s="34">
        <v>9</v>
      </c>
      <c r="B16" s="39" t="s">
        <v>65</v>
      </c>
      <c r="C16" s="40" t="s">
        <v>66</v>
      </c>
      <c r="D16" s="41" t="s">
        <v>83</v>
      </c>
      <c r="E16" s="42">
        <v>44315</v>
      </c>
      <c r="F16" s="43">
        <v>1392218522</v>
      </c>
      <c r="G16" s="38"/>
    </row>
    <row r="17" spans="1:7" s="12" customFormat="1" ht="43.2" x14ac:dyDescent="0.3">
      <c r="A17" s="34">
        <v>10</v>
      </c>
      <c r="B17" s="39" t="s">
        <v>67</v>
      </c>
      <c r="C17" s="40" t="s">
        <v>68</v>
      </c>
      <c r="D17" s="41" t="s">
        <v>84</v>
      </c>
      <c r="E17" s="42">
        <v>44315</v>
      </c>
      <c r="F17" s="43">
        <v>4225011783</v>
      </c>
      <c r="G17" s="38"/>
    </row>
    <row r="18" spans="1:7" s="12" customFormat="1" ht="57.6" x14ac:dyDescent="0.3">
      <c r="A18" s="34">
        <v>11</v>
      </c>
      <c r="B18" s="39" t="s">
        <v>69</v>
      </c>
      <c r="C18" s="40" t="s">
        <v>70</v>
      </c>
      <c r="D18" s="41" t="s">
        <v>85</v>
      </c>
      <c r="E18" s="42">
        <v>44316</v>
      </c>
      <c r="F18" s="43">
        <v>5373042774</v>
      </c>
      <c r="G18" s="38"/>
    </row>
    <row r="19" spans="1:7" s="12" customFormat="1" ht="28.8" x14ac:dyDescent="0.3">
      <c r="A19" s="34">
        <v>12</v>
      </c>
      <c r="B19" s="39" t="s">
        <v>71</v>
      </c>
      <c r="C19" s="40" t="s">
        <v>72</v>
      </c>
      <c r="D19" s="41" t="s">
        <v>86</v>
      </c>
      <c r="E19" s="42">
        <v>44316</v>
      </c>
      <c r="F19" s="43">
        <v>208988800</v>
      </c>
      <c r="G19" s="38"/>
    </row>
    <row r="20" spans="1:7" s="12" customFormat="1" ht="28.8" x14ac:dyDescent="0.3">
      <c r="A20" s="34">
        <v>13</v>
      </c>
      <c r="B20" s="39" t="s">
        <v>73</v>
      </c>
      <c r="C20" s="40" t="s">
        <v>74</v>
      </c>
      <c r="D20" s="41" t="s">
        <v>87</v>
      </c>
      <c r="E20" s="42">
        <v>44316</v>
      </c>
      <c r="F20" s="43">
        <v>23160398</v>
      </c>
      <c r="G20" s="38"/>
    </row>
    <row r="21" spans="1:7" s="12" customFormat="1" ht="15" thickBot="1" x14ac:dyDescent="0.35">
      <c r="A21" s="24"/>
      <c r="B21" s="25"/>
      <c r="C21" s="26"/>
      <c r="D21" s="27"/>
      <c r="E21" s="28"/>
      <c r="F21" s="33"/>
    </row>
    <row r="22" spans="1:7" ht="15" thickTop="1" x14ac:dyDescent="0.3"/>
    <row r="24" spans="1:7" x14ac:dyDescent="0.3">
      <c r="C24" s="13" t="s">
        <v>7</v>
      </c>
      <c r="D24" s="14">
        <f>+COUNT(A8:A21)</f>
        <v>13</v>
      </c>
    </row>
    <row r="26" spans="1:7" s="18" customFormat="1" x14ac:dyDescent="0.3">
      <c r="A26" s="4"/>
      <c r="B26" s="5"/>
      <c r="C26" s="13" t="s">
        <v>8</v>
      </c>
      <c r="D26" s="16">
        <f>SUM(F8:F21)</f>
        <v>13962748093</v>
      </c>
      <c r="F26"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zoomScale="70" zoomScaleNormal="70" workbookViewId="0">
      <selection activeCell="B8" sqref="B8:F13"/>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4414062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4414062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4414062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4414062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4414062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4414062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4414062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4414062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4414062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4414062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4414062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4414062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4414062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4414062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4414062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4414062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4414062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4414062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4414062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4414062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4414062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4414062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4414062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4414062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4414062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4414062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4414062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4414062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4414062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4414062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4414062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4414062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4414062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4414062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4414062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4414062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4414062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4414062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4414062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4414062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4414062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4414062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4414062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4414062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4414062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4414062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4414062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4414062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4414062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4414062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4414062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4414062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4414062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4414062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4414062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4414062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4414062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4414062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4414062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4414062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4414062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4414062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4414062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44140625" style="2"/>
  </cols>
  <sheetData>
    <row r="1" spans="1:7" x14ac:dyDescent="0.3">
      <c r="A1" s="1" t="s">
        <v>0</v>
      </c>
      <c r="B1" s="1"/>
      <c r="C1" s="1"/>
      <c r="D1" s="1"/>
      <c r="E1" s="17"/>
      <c r="F1" s="1"/>
    </row>
    <row r="2" spans="1:7" x14ac:dyDescent="0.3">
      <c r="A2" s="1" t="s">
        <v>9</v>
      </c>
      <c r="B2" s="1"/>
      <c r="C2" s="1"/>
      <c r="D2" s="1"/>
      <c r="E2" s="17"/>
      <c r="F2" s="1"/>
    </row>
    <row r="3" spans="1:7" x14ac:dyDescent="0.3">
      <c r="A3" s="3" t="s">
        <v>88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89</v>
      </c>
      <c r="C8" s="30" t="s">
        <v>90</v>
      </c>
      <c r="D8" s="36" t="s">
        <v>91</v>
      </c>
      <c r="E8" s="31">
        <v>44320</v>
      </c>
      <c r="F8" s="44">
        <v>603655019</v>
      </c>
      <c r="G8" s="38"/>
    </row>
    <row r="9" spans="1:7" s="12" customFormat="1" ht="28.8" x14ac:dyDescent="0.3">
      <c r="A9" s="34">
        <v>2</v>
      </c>
      <c r="B9" s="39" t="s">
        <v>92</v>
      </c>
      <c r="C9" s="40" t="s">
        <v>93</v>
      </c>
      <c r="D9" s="41" t="s">
        <v>94</v>
      </c>
      <c r="E9" s="42">
        <v>44321</v>
      </c>
      <c r="F9" s="43">
        <v>90000000</v>
      </c>
      <c r="G9" s="38"/>
    </row>
    <row r="10" spans="1:7" s="12" customFormat="1" ht="28.8" x14ac:dyDescent="0.3">
      <c r="A10" s="34">
        <v>3</v>
      </c>
      <c r="B10" s="39" t="s">
        <v>95</v>
      </c>
      <c r="C10" s="40" t="s">
        <v>96</v>
      </c>
      <c r="D10" s="41" t="s">
        <v>97</v>
      </c>
      <c r="E10" s="42">
        <v>44321</v>
      </c>
      <c r="F10" s="43">
        <v>20999930</v>
      </c>
      <c r="G10" s="38"/>
    </row>
    <row r="11" spans="1:7" s="12" customFormat="1" ht="43.2" x14ac:dyDescent="0.3">
      <c r="A11" s="34">
        <v>4</v>
      </c>
      <c r="B11" s="39" t="s">
        <v>98</v>
      </c>
      <c r="C11" s="40" t="s">
        <v>99</v>
      </c>
      <c r="D11" s="41" t="s">
        <v>100</v>
      </c>
      <c r="E11" s="42">
        <v>44336</v>
      </c>
      <c r="F11" s="43">
        <v>39698400</v>
      </c>
      <c r="G11" s="38"/>
    </row>
    <row r="12" spans="1:7" s="12" customFormat="1" ht="43.2" x14ac:dyDescent="0.3">
      <c r="A12" s="34">
        <v>5</v>
      </c>
      <c r="B12" s="39" t="s">
        <v>101</v>
      </c>
      <c r="C12" s="40" t="s">
        <v>102</v>
      </c>
      <c r="D12" s="41" t="s">
        <v>103</v>
      </c>
      <c r="E12" s="42">
        <v>44342</v>
      </c>
      <c r="F12" s="43">
        <v>364377740</v>
      </c>
      <c r="G12" s="38"/>
    </row>
    <row r="13" spans="1:7" s="12" customFormat="1" ht="28.8" x14ac:dyDescent="0.3">
      <c r="A13" s="34">
        <v>6</v>
      </c>
      <c r="B13" s="39" t="s">
        <v>104</v>
      </c>
      <c r="C13" s="40" t="s">
        <v>105</v>
      </c>
      <c r="D13" s="41" t="s">
        <v>106</v>
      </c>
      <c r="E13" s="42">
        <v>44342</v>
      </c>
      <c r="F13" s="43">
        <v>684482327</v>
      </c>
      <c r="G13" s="38"/>
    </row>
    <row r="14" spans="1:7" s="12" customFormat="1" ht="15" thickBot="1" x14ac:dyDescent="0.35">
      <c r="A14" s="24"/>
      <c r="B14" s="25"/>
      <c r="C14" s="26"/>
      <c r="D14" s="27"/>
      <c r="E14" s="28"/>
      <c r="F14" s="33"/>
    </row>
    <row r="15" spans="1:7" ht="15" thickTop="1" x14ac:dyDescent="0.3"/>
    <row r="17" spans="1:6" x14ac:dyDescent="0.3">
      <c r="C17" s="13" t="s">
        <v>7</v>
      </c>
      <c r="D17" s="14">
        <f>+COUNT(A8:A14)</f>
        <v>6</v>
      </c>
    </row>
    <row r="19" spans="1:6" s="18" customFormat="1" x14ac:dyDescent="0.3">
      <c r="A19" s="4"/>
      <c r="B19" s="5"/>
      <c r="C19" s="13" t="s">
        <v>8</v>
      </c>
      <c r="D19" s="16">
        <f>SUM(F8:F14)</f>
        <v>1803213416</v>
      </c>
      <c r="F19" s="8"/>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2"/>
  <sheetViews>
    <sheetView zoomScale="70" zoomScaleNormal="70" workbookViewId="0">
      <selection activeCell="A4" sqref="A4"/>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134</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28.8" x14ac:dyDescent="0.3">
      <c r="A8" s="34">
        <v>1</v>
      </c>
      <c r="B8" s="29" t="s">
        <v>107</v>
      </c>
      <c r="C8" s="30" t="s">
        <v>108</v>
      </c>
      <c r="D8" s="36" t="s">
        <v>78</v>
      </c>
      <c r="E8" s="31">
        <v>44348</v>
      </c>
      <c r="F8" s="44">
        <v>941718305</v>
      </c>
      <c r="G8" s="38"/>
    </row>
    <row r="9" spans="1:7" s="12" customFormat="1" ht="43.2" x14ac:dyDescent="0.3">
      <c r="A9" s="34">
        <v>2</v>
      </c>
      <c r="B9" s="39" t="s">
        <v>109</v>
      </c>
      <c r="C9" s="40" t="s">
        <v>110</v>
      </c>
      <c r="D9" s="41" t="s">
        <v>111</v>
      </c>
      <c r="E9" s="31">
        <v>44349</v>
      </c>
      <c r="F9" s="43">
        <v>27259450816</v>
      </c>
      <c r="G9" s="38"/>
    </row>
    <row r="10" spans="1:7" s="12" customFormat="1" ht="43.2" x14ac:dyDescent="0.3">
      <c r="A10" s="34">
        <v>3</v>
      </c>
      <c r="B10" s="39" t="s">
        <v>112</v>
      </c>
      <c r="C10" s="40" t="s">
        <v>113</v>
      </c>
      <c r="D10" s="41" t="s">
        <v>114</v>
      </c>
      <c r="E10" s="31">
        <v>44356</v>
      </c>
      <c r="F10" s="43">
        <v>6265350</v>
      </c>
      <c r="G10" s="38"/>
    </row>
    <row r="11" spans="1:7" s="12" customFormat="1" ht="57.6" x14ac:dyDescent="0.3">
      <c r="A11" s="34">
        <v>4</v>
      </c>
      <c r="B11" s="39" t="s">
        <v>115</v>
      </c>
      <c r="C11" s="40" t="s">
        <v>116</v>
      </c>
      <c r="D11" s="41" t="s">
        <v>117</v>
      </c>
      <c r="E11" s="31">
        <v>44357</v>
      </c>
      <c r="F11" s="43">
        <v>1329116061</v>
      </c>
      <c r="G11" s="38"/>
    </row>
    <row r="12" spans="1:7" s="12" customFormat="1" ht="57.6" x14ac:dyDescent="0.3">
      <c r="A12" s="34">
        <v>5</v>
      </c>
      <c r="B12" s="39" t="s">
        <v>118</v>
      </c>
      <c r="C12" s="40" t="s">
        <v>119</v>
      </c>
      <c r="D12" s="41" t="s">
        <v>120</v>
      </c>
      <c r="E12" s="31">
        <v>44357</v>
      </c>
      <c r="F12" s="43">
        <v>1611888577</v>
      </c>
      <c r="G12" s="38"/>
    </row>
    <row r="13" spans="1:7" s="12" customFormat="1" ht="57.6" x14ac:dyDescent="0.3">
      <c r="A13" s="34">
        <v>6</v>
      </c>
      <c r="B13" s="39" t="s">
        <v>121</v>
      </c>
      <c r="C13" s="40" t="s">
        <v>122</v>
      </c>
      <c r="D13" s="41" t="s">
        <v>123</v>
      </c>
      <c r="E13" s="31">
        <v>44357</v>
      </c>
      <c r="F13" s="43">
        <v>725462204</v>
      </c>
      <c r="G13" s="38"/>
    </row>
    <row r="14" spans="1:7" s="12" customFormat="1" ht="72" x14ac:dyDescent="0.3">
      <c r="A14" s="34">
        <v>7</v>
      </c>
      <c r="B14" s="39" t="s">
        <v>124</v>
      </c>
      <c r="C14" s="40" t="s">
        <v>125</v>
      </c>
      <c r="D14" s="41" t="s">
        <v>126</v>
      </c>
      <c r="E14" s="31">
        <v>44358</v>
      </c>
      <c r="F14" s="43" t="s">
        <v>133</v>
      </c>
      <c r="G14" s="38">
        <f>5234060927+1155168806+1379523200+113902834</f>
        <v>7882655767</v>
      </c>
    </row>
    <row r="15" spans="1:7" s="12" customFormat="1" ht="57.6" x14ac:dyDescent="0.3">
      <c r="A15" s="34">
        <v>8</v>
      </c>
      <c r="B15" s="39" t="s">
        <v>127</v>
      </c>
      <c r="C15" s="40" t="s">
        <v>128</v>
      </c>
      <c r="D15" s="41" t="s">
        <v>129</v>
      </c>
      <c r="E15" s="31">
        <v>44369</v>
      </c>
      <c r="F15" s="43">
        <v>1406160159</v>
      </c>
      <c r="G15" s="38"/>
    </row>
    <row r="16" spans="1:7" s="12" customFormat="1" ht="72" x14ac:dyDescent="0.3">
      <c r="A16" s="34">
        <v>9</v>
      </c>
      <c r="B16" s="39" t="s">
        <v>130</v>
      </c>
      <c r="C16" s="40" t="s">
        <v>131</v>
      </c>
      <c r="D16" s="41" t="s">
        <v>132</v>
      </c>
      <c r="E16" s="31">
        <v>44377</v>
      </c>
      <c r="F16" s="43">
        <v>398146949</v>
      </c>
      <c r="G16" s="38"/>
    </row>
    <row r="17" spans="1:6" s="12" customFormat="1" ht="15" thickBot="1" x14ac:dyDescent="0.35">
      <c r="A17" s="24"/>
      <c r="B17" s="25"/>
      <c r="C17" s="26"/>
      <c r="D17" s="27"/>
      <c r="E17" s="28"/>
      <c r="F17" s="33"/>
    </row>
    <row r="18" spans="1:6" ht="15" thickTop="1" x14ac:dyDescent="0.3"/>
    <row r="20" spans="1:6" x14ac:dyDescent="0.3">
      <c r="C20" s="13" t="s">
        <v>7</v>
      </c>
      <c r="D20" s="14">
        <f>+COUNT(A8:A17)</f>
        <v>9</v>
      </c>
    </row>
    <row r="22" spans="1:6" s="18" customFormat="1" x14ac:dyDescent="0.3">
      <c r="A22" s="4"/>
      <c r="B22" s="5"/>
      <c r="C22" s="13" t="s">
        <v>8</v>
      </c>
      <c r="D22" s="16">
        <f>SUM(F8:F17)+G14</f>
        <v>41560864188</v>
      </c>
      <c r="F22" s="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topLeftCell="B6" zoomScale="70" zoomScaleNormal="70" workbookViewId="0">
      <selection activeCell="G9" sqref="G9"/>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135</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43.2" x14ac:dyDescent="0.3">
      <c r="A8" s="34">
        <v>1</v>
      </c>
      <c r="B8" s="29" t="s">
        <v>136</v>
      </c>
      <c r="C8" s="30" t="s">
        <v>137</v>
      </c>
      <c r="D8" s="36" t="s">
        <v>138</v>
      </c>
      <c r="E8" s="31">
        <v>44378</v>
      </c>
      <c r="F8" s="44">
        <v>5434379701</v>
      </c>
      <c r="G8" s="38"/>
    </row>
    <row r="9" spans="1:7" s="12" customFormat="1" ht="28.8" x14ac:dyDescent="0.3">
      <c r="A9" s="34">
        <v>2</v>
      </c>
      <c r="B9" s="39" t="s">
        <v>139</v>
      </c>
      <c r="C9" s="40" t="s">
        <v>140</v>
      </c>
      <c r="D9" s="41" t="s">
        <v>44</v>
      </c>
      <c r="E9" s="31">
        <v>44384</v>
      </c>
      <c r="F9" s="43">
        <v>1803725840</v>
      </c>
      <c r="G9" s="38"/>
    </row>
    <row r="10" spans="1:7" s="12" customFormat="1" ht="43.2" x14ac:dyDescent="0.3">
      <c r="A10" s="34">
        <v>3</v>
      </c>
      <c r="B10" s="39" t="s">
        <v>141</v>
      </c>
      <c r="C10" s="40" t="s">
        <v>142</v>
      </c>
      <c r="D10" s="41" t="s">
        <v>143</v>
      </c>
      <c r="E10" s="31">
        <v>44385</v>
      </c>
      <c r="F10" s="43">
        <v>270054911</v>
      </c>
      <c r="G10" s="38"/>
    </row>
    <row r="11" spans="1:7" s="12" customFormat="1" ht="57.6" x14ac:dyDescent="0.3">
      <c r="A11" s="34">
        <v>4</v>
      </c>
      <c r="B11" s="39" t="s">
        <v>144</v>
      </c>
      <c r="C11" s="40" t="s">
        <v>145</v>
      </c>
      <c r="D11" s="41" t="s">
        <v>146</v>
      </c>
      <c r="E11" s="31">
        <v>44386</v>
      </c>
      <c r="F11" s="43">
        <v>1370538697</v>
      </c>
      <c r="G11" s="38"/>
    </row>
    <row r="12" spans="1:7" s="12" customFormat="1" ht="43.2" x14ac:dyDescent="0.3">
      <c r="A12" s="34">
        <v>5</v>
      </c>
      <c r="B12" s="39" t="s">
        <v>147</v>
      </c>
      <c r="C12" s="40" t="s">
        <v>148</v>
      </c>
      <c r="D12" s="41" t="s">
        <v>149</v>
      </c>
      <c r="E12" s="31">
        <v>44390</v>
      </c>
      <c r="F12" s="43">
        <v>98880467</v>
      </c>
      <c r="G12" s="38"/>
    </row>
    <row r="13" spans="1:7" s="12" customFormat="1" ht="57.6" x14ac:dyDescent="0.3">
      <c r="A13" s="34">
        <v>6</v>
      </c>
      <c r="B13" s="39" t="s">
        <v>150</v>
      </c>
      <c r="C13" s="40" t="s">
        <v>151</v>
      </c>
      <c r="D13" s="41" t="s">
        <v>152</v>
      </c>
      <c r="E13" s="31">
        <v>44391</v>
      </c>
      <c r="F13" s="43">
        <v>811889208</v>
      </c>
      <c r="G13" s="38"/>
    </row>
    <row r="14" spans="1:7" s="12" customFormat="1" ht="57.6" x14ac:dyDescent="0.3">
      <c r="A14" s="34">
        <v>7</v>
      </c>
      <c r="B14" s="39" t="s">
        <v>153</v>
      </c>
      <c r="C14" s="40" t="s">
        <v>154</v>
      </c>
      <c r="D14" s="41" t="s">
        <v>155</v>
      </c>
      <c r="E14" s="31">
        <v>44392</v>
      </c>
      <c r="F14" s="43">
        <v>32624490278</v>
      </c>
      <c r="G14" s="38"/>
    </row>
    <row r="15" spans="1:7" s="12" customFormat="1" ht="28.8" x14ac:dyDescent="0.3">
      <c r="A15" s="34">
        <v>8</v>
      </c>
      <c r="B15" s="39" t="s">
        <v>156</v>
      </c>
      <c r="C15" s="40" t="s">
        <v>157</v>
      </c>
      <c r="D15" s="41" t="s">
        <v>158</v>
      </c>
      <c r="E15" s="31">
        <v>44398</v>
      </c>
      <c r="F15" s="43">
        <v>73616108</v>
      </c>
      <c r="G15" s="38"/>
    </row>
    <row r="16" spans="1:7" s="12" customFormat="1" ht="28.8" x14ac:dyDescent="0.3">
      <c r="A16" s="34">
        <v>9</v>
      </c>
      <c r="B16" s="39" t="s">
        <v>159</v>
      </c>
      <c r="C16" s="40" t="s">
        <v>160</v>
      </c>
      <c r="D16" s="41" t="s">
        <v>161</v>
      </c>
      <c r="E16" s="31">
        <v>44405</v>
      </c>
      <c r="F16" s="43">
        <v>19152891</v>
      </c>
      <c r="G16" s="38"/>
    </row>
    <row r="17" spans="1:7" s="12" customFormat="1" ht="28.8" x14ac:dyDescent="0.3">
      <c r="A17" s="34">
        <v>10</v>
      </c>
      <c r="B17" s="39" t="s">
        <v>162</v>
      </c>
      <c r="C17" s="40" t="s">
        <v>163</v>
      </c>
      <c r="D17" s="41" t="s">
        <v>164</v>
      </c>
      <c r="E17" s="31">
        <v>44407</v>
      </c>
      <c r="F17" s="43">
        <v>1274549500</v>
      </c>
      <c r="G17" s="38"/>
    </row>
    <row r="18" spans="1:7" s="12" customFormat="1" ht="43.2" x14ac:dyDescent="0.3">
      <c r="A18" s="34">
        <v>11</v>
      </c>
      <c r="B18" s="39" t="s">
        <v>165</v>
      </c>
      <c r="C18" s="40" t="s">
        <v>166</v>
      </c>
      <c r="D18" s="41" t="s">
        <v>167</v>
      </c>
      <c r="E18" s="31">
        <v>44407</v>
      </c>
      <c r="F18" s="43">
        <v>479573275</v>
      </c>
      <c r="G18" s="38"/>
    </row>
    <row r="19" spans="1:7" s="12" customFormat="1" ht="15" thickBot="1" x14ac:dyDescent="0.35">
      <c r="A19" s="24"/>
      <c r="B19" s="25"/>
      <c r="C19" s="26"/>
      <c r="D19" s="27"/>
      <c r="E19" s="28"/>
      <c r="F19" s="33"/>
    </row>
    <row r="20" spans="1:7" ht="15" thickTop="1" x14ac:dyDescent="0.3"/>
    <row r="22" spans="1:7" x14ac:dyDescent="0.3">
      <c r="C22" s="13" t="s">
        <v>7</v>
      </c>
      <c r="D22" s="14">
        <f>+COUNT(A8:A19)</f>
        <v>11</v>
      </c>
    </row>
    <row r="24" spans="1:7" s="18" customFormat="1" x14ac:dyDescent="0.3">
      <c r="A24" s="4"/>
      <c r="B24" s="5"/>
      <c r="C24" s="13" t="s">
        <v>8</v>
      </c>
      <c r="D24" s="16">
        <f>SUM(F8:F19)</f>
        <v>44260850876</v>
      </c>
      <c r="F24"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zoomScale="70" zoomScaleNormal="70" workbookViewId="0">
      <selection activeCell="B8" sqref="B8:F10"/>
    </sheetView>
  </sheetViews>
  <sheetFormatPr baseColWidth="10" defaultRowHeight="14.4" x14ac:dyDescent="0.3"/>
  <cols>
    <col min="1" max="1" width="6.6640625" style="4" customWidth="1"/>
    <col min="2" max="2" width="31.109375" style="5" bestFit="1" customWidth="1"/>
    <col min="3" max="3" width="97" style="15" customWidth="1"/>
    <col min="4" max="4" width="100" style="2" customWidth="1"/>
    <col min="5" max="5" width="23.109375" style="18" customWidth="1"/>
    <col min="6" max="6" width="23.6640625" style="8" customWidth="1"/>
    <col min="7" max="7" width="15.44140625" style="2" bestFit="1" customWidth="1"/>
    <col min="8" max="251" width="11.5546875" style="2"/>
    <col min="252" max="252" width="8.33203125" style="2" customWidth="1"/>
    <col min="253" max="253" width="22.33203125" style="2" customWidth="1"/>
    <col min="254" max="254" width="51.6640625" style="2" customWidth="1"/>
    <col min="255" max="255" width="67.6640625" style="2" customWidth="1"/>
    <col min="256" max="256" width="30.88671875" style="2" customWidth="1"/>
    <col min="257" max="257" width="27.44140625" style="2" customWidth="1"/>
    <col min="258" max="258" width="31.88671875" style="2" customWidth="1"/>
    <col min="259" max="259" width="0" style="2" hidden="1" customWidth="1"/>
    <col min="260" max="260" width="22.33203125" style="2" customWidth="1"/>
    <col min="261" max="261" width="15.44140625" style="2" bestFit="1" customWidth="1"/>
    <col min="262" max="507" width="11.5546875" style="2"/>
    <col min="508" max="508" width="8.33203125" style="2" customWidth="1"/>
    <col min="509" max="509" width="22.33203125" style="2" customWidth="1"/>
    <col min="510" max="510" width="51.6640625" style="2" customWidth="1"/>
    <col min="511" max="511" width="67.6640625" style="2" customWidth="1"/>
    <col min="512" max="512" width="30.88671875" style="2" customWidth="1"/>
    <col min="513" max="513" width="27.44140625" style="2" customWidth="1"/>
    <col min="514" max="514" width="31.88671875" style="2" customWidth="1"/>
    <col min="515" max="515" width="0" style="2" hidden="1" customWidth="1"/>
    <col min="516" max="516" width="22.33203125" style="2" customWidth="1"/>
    <col min="517" max="517" width="15.44140625" style="2" bestFit="1" customWidth="1"/>
    <col min="518" max="763" width="11.5546875" style="2"/>
    <col min="764" max="764" width="8.33203125" style="2" customWidth="1"/>
    <col min="765" max="765" width="22.33203125" style="2" customWidth="1"/>
    <col min="766" max="766" width="51.6640625" style="2" customWidth="1"/>
    <col min="767" max="767" width="67.6640625" style="2" customWidth="1"/>
    <col min="768" max="768" width="30.88671875" style="2" customWidth="1"/>
    <col min="769" max="769" width="27.44140625" style="2" customWidth="1"/>
    <col min="770" max="770" width="31.88671875" style="2" customWidth="1"/>
    <col min="771" max="771" width="0" style="2" hidden="1" customWidth="1"/>
    <col min="772" max="772" width="22.33203125" style="2" customWidth="1"/>
    <col min="773" max="773" width="15.44140625" style="2" bestFit="1" customWidth="1"/>
    <col min="774" max="1019" width="11.5546875" style="2"/>
    <col min="1020" max="1020" width="8.33203125" style="2" customWidth="1"/>
    <col min="1021" max="1021" width="22.33203125" style="2" customWidth="1"/>
    <col min="1022" max="1022" width="51.6640625" style="2" customWidth="1"/>
    <col min="1023" max="1023" width="67.6640625" style="2" customWidth="1"/>
    <col min="1024" max="1024" width="30.88671875" style="2" customWidth="1"/>
    <col min="1025" max="1025" width="27.44140625" style="2" customWidth="1"/>
    <col min="1026" max="1026" width="31.88671875" style="2" customWidth="1"/>
    <col min="1027" max="1027" width="0" style="2" hidden="1" customWidth="1"/>
    <col min="1028" max="1028" width="22.33203125" style="2" customWidth="1"/>
    <col min="1029" max="1029" width="15.44140625" style="2" bestFit="1" customWidth="1"/>
    <col min="1030" max="1275" width="11.5546875" style="2"/>
    <col min="1276" max="1276" width="8.33203125" style="2" customWidth="1"/>
    <col min="1277" max="1277" width="22.33203125" style="2" customWidth="1"/>
    <col min="1278" max="1278" width="51.6640625" style="2" customWidth="1"/>
    <col min="1279" max="1279" width="67.6640625" style="2" customWidth="1"/>
    <col min="1280" max="1280" width="30.88671875" style="2" customWidth="1"/>
    <col min="1281" max="1281" width="27.44140625" style="2" customWidth="1"/>
    <col min="1282" max="1282" width="31.88671875" style="2" customWidth="1"/>
    <col min="1283" max="1283" width="0" style="2" hidden="1" customWidth="1"/>
    <col min="1284" max="1284" width="22.33203125" style="2" customWidth="1"/>
    <col min="1285" max="1285" width="15.44140625" style="2" bestFit="1" customWidth="1"/>
    <col min="1286" max="1531" width="11.5546875" style="2"/>
    <col min="1532" max="1532" width="8.33203125" style="2" customWidth="1"/>
    <col min="1533" max="1533" width="22.33203125" style="2" customWidth="1"/>
    <col min="1534" max="1534" width="51.6640625" style="2" customWidth="1"/>
    <col min="1535" max="1535" width="67.6640625" style="2" customWidth="1"/>
    <col min="1536" max="1536" width="30.88671875" style="2" customWidth="1"/>
    <col min="1537" max="1537" width="27.44140625" style="2" customWidth="1"/>
    <col min="1538" max="1538" width="31.88671875" style="2" customWidth="1"/>
    <col min="1539" max="1539" width="0" style="2" hidden="1" customWidth="1"/>
    <col min="1540" max="1540" width="22.33203125" style="2" customWidth="1"/>
    <col min="1541" max="1541" width="15.44140625" style="2" bestFit="1" customWidth="1"/>
    <col min="1542" max="1787" width="11.5546875" style="2"/>
    <col min="1788" max="1788" width="8.33203125" style="2" customWidth="1"/>
    <col min="1789" max="1789" width="22.33203125" style="2" customWidth="1"/>
    <col min="1790" max="1790" width="51.6640625" style="2" customWidth="1"/>
    <col min="1791" max="1791" width="67.6640625" style="2" customWidth="1"/>
    <col min="1792" max="1792" width="30.88671875" style="2" customWidth="1"/>
    <col min="1793" max="1793" width="27.44140625" style="2" customWidth="1"/>
    <col min="1794" max="1794" width="31.88671875" style="2" customWidth="1"/>
    <col min="1795" max="1795" width="0" style="2" hidden="1" customWidth="1"/>
    <col min="1796" max="1796" width="22.33203125" style="2" customWidth="1"/>
    <col min="1797" max="1797" width="15.44140625" style="2" bestFit="1" customWidth="1"/>
    <col min="1798" max="2043" width="11.5546875" style="2"/>
    <col min="2044" max="2044" width="8.33203125" style="2" customWidth="1"/>
    <col min="2045" max="2045" width="22.33203125" style="2" customWidth="1"/>
    <col min="2046" max="2046" width="51.6640625" style="2" customWidth="1"/>
    <col min="2047" max="2047" width="67.6640625" style="2" customWidth="1"/>
    <col min="2048" max="2048" width="30.88671875" style="2" customWidth="1"/>
    <col min="2049" max="2049" width="27.44140625" style="2" customWidth="1"/>
    <col min="2050" max="2050" width="31.88671875" style="2" customWidth="1"/>
    <col min="2051" max="2051" width="0" style="2" hidden="1" customWidth="1"/>
    <col min="2052" max="2052" width="22.33203125" style="2" customWidth="1"/>
    <col min="2053" max="2053" width="15.44140625" style="2" bestFit="1" customWidth="1"/>
    <col min="2054" max="2299" width="11.5546875" style="2"/>
    <col min="2300" max="2300" width="8.33203125" style="2" customWidth="1"/>
    <col min="2301" max="2301" width="22.33203125" style="2" customWidth="1"/>
    <col min="2302" max="2302" width="51.6640625" style="2" customWidth="1"/>
    <col min="2303" max="2303" width="67.6640625" style="2" customWidth="1"/>
    <col min="2304" max="2304" width="30.88671875" style="2" customWidth="1"/>
    <col min="2305" max="2305" width="27.44140625" style="2" customWidth="1"/>
    <col min="2306" max="2306" width="31.88671875" style="2" customWidth="1"/>
    <col min="2307" max="2307" width="0" style="2" hidden="1" customWidth="1"/>
    <col min="2308" max="2308" width="22.33203125" style="2" customWidth="1"/>
    <col min="2309" max="2309" width="15.44140625" style="2" bestFit="1" customWidth="1"/>
    <col min="2310" max="2555" width="11.5546875" style="2"/>
    <col min="2556" max="2556" width="8.33203125" style="2" customWidth="1"/>
    <col min="2557" max="2557" width="22.33203125" style="2" customWidth="1"/>
    <col min="2558" max="2558" width="51.6640625" style="2" customWidth="1"/>
    <col min="2559" max="2559" width="67.6640625" style="2" customWidth="1"/>
    <col min="2560" max="2560" width="30.88671875" style="2" customWidth="1"/>
    <col min="2561" max="2561" width="27.44140625" style="2" customWidth="1"/>
    <col min="2562" max="2562" width="31.88671875" style="2" customWidth="1"/>
    <col min="2563" max="2563" width="0" style="2" hidden="1" customWidth="1"/>
    <col min="2564" max="2564" width="22.33203125" style="2" customWidth="1"/>
    <col min="2565" max="2565" width="15.44140625" style="2" bestFit="1" customWidth="1"/>
    <col min="2566" max="2811" width="11.5546875" style="2"/>
    <col min="2812" max="2812" width="8.33203125" style="2" customWidth="1"/>
    <col min="2813" max="2813" width="22.33203125" style="2" customWidth="1"/>
    <col min="2814" max="2814" width="51.6640625" style="2" customWidth="1"/>
    <col min="2815" max="2815" width="67.6640625" style="2" customWidth="1"/>
    <col min="2816" max="2816" width="30.88671875" style="2" customWidth="1"/>
    <col min="2817" max="2817" width="27.44140625" style="2" customWidth="1"/>
    <col min="2818" max="2818" width="31.88671875" style="2" customWidth="1"/>
    <col min="2819" max="2819" width="0" style="2" hidden="1" customWidth="1"/>
    <col min="2820" max="2820" width="22.33203125" style="2" customWidth="1"/>
    <col min="2821" max="2821" width="15.44140625" style="2" bestFit="1" customWidth="1"/>
    <col min="2822" max="3067" width="11.5546875" style="2"/>
    <col min="3068" max="3068" width="8.33203125" style="2" customWidth="1"/>
    <col min="3069" max="3069" width="22.33203125" style="2" customWidth="1"/>
    <col min="3070" max="3070" width="51.6640625" style="2" customWidth="1"/>
    <col min="3071" max="3071" width="67.6640625" style="2" customWidth="1"/>
    <col min="3072" max="3072" width="30.88671875" style="2" customWidth="1"/>
    <col min="3073" max="3073" width="27.44140625" style="2" customWidth="1"/>
    <col min="3074" max="3074" width="31.88671875" style="2" customWidth="1"/>
    <col min="3075" max="3075" width="0" style="2" hidden="1" customWidth="1"/>
    <col min="3076" max="3076" width="22.33203125" style="2" customWidth="1"/>
    <col min="3077" max="3077" width="15.44140625" style="2" bestFit="1" customWidth="1"/>
    <col min="3078" max="3323" width="11.5546875" style="2"/>
    <col min="3324" max="3324" width="8.33203125" style="2" customWidth="1"/>
    <col min="3325" max="3325" width="22.33203125" style="2" customWidth="1"/>
    <col min="3326" max="3326" width="51.6640625" style="2" customWidth="1"/>
    <col min="3327" max="3327" width="67.6640625" style="2" customWidth="1"/>
    <col min="3328" max="3328" width="30.88671875" style="2" customWidth="1"/>
    <col min="3329" max="3329" width="27.44140625" style="2" customWidth="1"/>
    <col min="3330" max="3330" width="31.88671875" style="2" customWidth="1"/>
    <col min="3331" max="3331" width="0" style="2" hidden="1" customWidth="1"/>
    <col min="3332" max="3332" width="22.33203125" style="2" customWidth="1"/>
    <col min="3333" max="3333" width="15.44140625" style="2" bestFit="1" customWidth="1"/>
    <col min="3334" max="3579" width="11.5546875" style="2"/>
    <col min="3580" max="3580" width="8.33203125" style="2" customWidth="1"/>
    <col min="3581" max="3581" width="22.33203125" style="2" customWidth="1"/>
    <col min="3582" max="3582" width="51.6640625" style="2" customWidth="1"/>
    <col min="3583" max="3583" width="67.6640625" style="2" customWidth="1"/>
    <col min="3584" max="3584" width="30.88671875" style="2" customWidth="1"/>
    <col min="3585" max="3585" width="27.44140625" style="2" customWidth="1"/>
    <col min="3586" max="3586" width="31.88671875" style="2" customWidth="1"/>
    <col min="3587" max="3587" width="0" style="2" hidden="1" customWidth="1"/>
    <col min="3588" max="3588" width="22.33203125" style="2" customWidth="1"/>
    <col min="3589" max="3589" width="15.44140625" style="2" bestFit="1" customWidth="1"/>
    <col min="3590" max="3835" width="11.5546875" style="2"/>
    <col min="3836" max="3836" width="8.33203125" style="2" customWidth="1"/>
    <col min="3837" max="3837" width="22.33203125" style="2" customWidth="1"/>
    <col min="3838" max="3838" width="51.6640625" style="2" customWidth="1"/>
    <col min="3839" max="3839" width="67.6640625" style="2" customWidth="1"/>
    <col min="3840" max="3840" width="30.88671875" style="2" customWidth="1"/>
    <col min="3841" max="3841" width="27.44140625" style="2" customWidth="1"/>
    <col min="3842" max="3842" width="31.88671875" style="2" customWidth="1"/>
    <col min="3843" max="3843" width="0" style="2" hidden="1" customWidth="1"/>
    <col min="3844" max="3844" width="22.33203125" style="2" customWidth="1"/>
    <col min="3845" max="3845" width="15.44140625" style="2" bestFit="1" customWidth="1"/>
    <col min="3846" max="4091" width="11.5546875" style="2"/>
    <col min="4092" max="4092" width="8.33203125" style="2" customWidth="1"/>
    <col min="4093" max="4093" width="22.33203125" style="2" customWidth="1"/>
    <col min="4094" max="4094" width="51.6640625" style="2" customWidth="1"/>
    <col min="4095" max="4095" width="67.6640625" style="2" customWidth="1"/>
    <col min="4096" max="4096" width="30.88671875" style="2" customWidth="1"/>
    <col min="4097" max="4097" width="27.44140625" style="2" customWidth="1"/>
    <col min="4098" max="4098" width="31.88671875" style="2" customWidth="1"/>
    <col min="4099" max="4099" width="0" style="2" hidden="1" customWidth="1"/>
    <col min="4100" max="4100" width="22.33203125" style="2" customWidth="1"/>
    <col min="4101" max="4101" width="15.44140625" style="2" bestFit="1" customWidth="1"/>
    <col min="4102" max="4347" width="11.5546875" style="2"/>
    <col min="4348" max="4348" width="8.33203125" style="2" customWidth="1"/>
    <col min="4349" max="4349" width="22.33203125" style="2" customWidth="1"/>
    <col min="4350" max="4350" width="51.6640625" style="2" customWidth="1"/>
    <col min="4351" max="4351" width="67.6640625" style="2" customWidth="1"/>
    <col min="4352" max="4352" width="30.88671875" style="2" customWidth="1"/>
    <col min="4353" max="4353" width="27.44140625" style="2" customWidth="1"/>
    <col min="4354" max="4354" width="31.88671875" style="2" customWidth="1"/>
    <col min="4355" max="4355" width="0" style="2" hidden="1" customWidth="1"/>
    <col min="4356" max="4356" width="22.33203125" style="2" customWidth="1"/>
    <col min="4357" max="4357" width="15.44140625" style="2" bestFit="1" customWidth="1"/>
    <col min="4358" max="4603" width="11.5546875" style="2"/>
    <col min="4604" max="4604" width="8.33203125" style="2" customWidth="1"/>
    <col min="4605" max="4605" width="22.33203125" style="2" customWidth="1"/>
    <col min="4606" max="4606" width="51.6640625" style="2" customWidth="1"/>
    <col min="4607" max="4607" width="67.6640625" style="2" customWidth="1"/>
    <col min="4608" max="4608" width="30.88671875" style="2" customWidth="1"/>
    <col min="4609" max="4609" width="27.44140625" style="2" customWidth="1"/>
    <col min="4610" max="4610" width="31.88671875" style="2" customWidth="1"/>
    <col min="4611" max="4611" width="0" style="2" hidden="1" customWidth="1"/>
    <col min="4612" max="4612" width="22.33203125" style="2" customWidth="1"/>
    <col min="4613" max="4613" width="15.44140625" style="2" bestFit="1" customWidth="1"/>
    <col min="4614" max="4859" width="11.5546875" style="2"/>
    <col min="4860" max="4860" width="8.33203125" style="2" customWidth="1"/>
    <col min="4861" max="4861" width="22.33203125" style="2" customWidth="1"/>
    <col min="4862" max="4862" width="51.6640625" style="2" customWidth="1"/>
    <col min="4863" max="4863" width="67.6640625" style="2" customWidth="1"/>
    <col min="4864" max="4864" width="30.88671875" style="2" customWidth="1"/>
    <col min="4865" max="4865" width="27.44140625" style="2" customWidth="1"/>
    <col min="4866" max="4866" width="31.88671875" style="2" customWidth="1"/>
    <col min="4867" max="4867" width="0" style="2" hidden="1" customWidth="1"/>
    <col min="4868" max="4868" width="22.33203125" style="2" customWidth="1"/>
    <col min="4869" max="4869" width="15.44140625" style="2" bestFit="1" customWidth="1"/>
    <col min="4870" max="5115" width="11.5546875" style="2"/>
    <col min="5116" max="5116" width="8.33203125" style="2" customWidth="1"/>
    <col min="5117" max="5117" width="22.33203125" style="2" customWidth="1"/>
    <col min="5118" max="5118" width="51.6640625" style="2" customWidth="1"/>
    <col min="5119" max="5119" width="67.6640625" style="2" customWidth="1"/>
    <col min="5120" max="5120" width="30.88671875" style="2" customWidth="1"/>
    <col min="5121" max="5121" width="27.44140625" style="2" customWidth="1"/>
    <col min="5122" max="5122" width="31.88671875" style="2" customWidth="1"/>
    <col min="5123" max="5123" width="0" style="2" hidden="1" customWidth="1"/>
    <col min="5124" max="5124" width="22.33203125" style="2" customWidth="1"/>
    <col min="5125" max="5125" width="15.44140625" style="2" bestFit="1" customWidth="1"/>
    <col min="5126" max="5371" width="11.5546875" style="2"/>
    <col min="5372" max="5372" width="8.33203125" style="2" customWidth="1"/>
    <col min="5373" max="5373" width="22.33203125" style="2" customWidth="1"/>
    <col min="5374" max="5374" width="51.6640625" style="2" customWidth="1"/>
    <col min="5375" max="5375" width="67.6640625" style="2" customWidth="1"/>
    <col min="5376" max="5376" width="30.88671875" style="2" customWidth="1"/>
    <col min="5377" max="5377" width="27.44140625" style="2" customWidth="1"/>
    <col min="5378" max="5378" width="31.88671875" style="2" customWidth="1"/>
    <col min="5379" max="5379" width="0" style="2" hidden="1" customWidth="1"/>
    <col min="5380" max="5380" width="22.33203125" style="2" customWidth="1"/>
    <col min="5381" max="5381" width="15.44140625" style="2" bestFit="1" customWidth="1"/>
    <col min="5382" max="5627" width="11.5546875" style="2"/>
    <col min="5628" max="5628" width="8.33203125" style="2" customWidth="1"/>
    <col min="5629" max="5629" width="22.33203125" style="2" customWidth="1"/>
    <col min="5630" max="5630" width="51.6640625" style="2" customWidth="1"/>
    <col min="5631" max="5631" width="67.6640625" style="2" customWidth="1"/>
    <col min="5632" max="5632" width="30.88671875" style="2" customWidth="1"/>
    <col min="5633" max="5633" width="27.44140625" style="2" customWidth="1"/>
    <col min="5634" max="5634" width="31.88671875" style="2" customWidth="1"/>
    <col min="5635" max="5635" width="0" style="2" hidden="1" customWidth="1"/>
    <col min="5636" max="5636" width="22.33203125" style="2" customWidth="1"/>
    <col min="5637" max="5637" width="15.44140625" style="2" bestFit="1" customWidth="1"/>
    <col min="5638" max="5883" width="11.5546875" style="2"/>
    <col min="5884" max="5884" width="8.33203125" style="2" customWidth="1"/>
    <col min="5885" max="5885" width="22.33203125" style="2" customWidth="1"/>
    <col min="5886" max="5886" width="51.6640625" style="2" customWidth="1"/>
    <col min="5887" max="5887" width="67.6640625" style="2" customWidth="1"/>
    <col min="5888" max="5888" width="30.88671875" style="2" customWidth="1"/>
    <col min="5889" max="5889" width="27.44140625" style="2" customWidth="1"/>
    <col min="5890" max="5890" width="31.88671875" style="2" customWidth="1"/>
    <col min="5891" max="5891" width="0" style="2" hidden="1" customWidth="1"/>
    <col min="5892" max="5892" width="22.33203125" style="2" customWidth="1"/>
    <col min="5893" max="5893" width="15.44140625" style="2" bestFit="1" customWidth="1"/>
    <col min="5894" max="6139" width="11.5546875" style="2"/>
    <col min="6140" max="6140" width="8.33203125" style="2" customWidth="1"/>
    <col min="6141" max="6141" width="22.33203125" style="2" customWidth="1"/>
    <col min="6142" max="6142" width="51.6640625" style="2" customWidth="1"/>
    <col min="6143" max="6143" width="67.6640625" style="2" customWidth="1"/>
    <col min="6144" max="6144" width="30.88671875" style="2" customWidth="1"/>
    <col min="6145" max="6145" width="27.44140625" style="2" customWidth="1"/>
    <col min="6146" max="6146" width="31.88671875" style="2" customWidth="1"/>
    <col min="6147" max="6147" width="0" style="2" hidden="1" customWidth="1"/>
    <col min="6148" max="6148" width="22.33203125" style="2" customWidth="1"/>
    <col min="6149" max="6149" width="15.44140625" style="2" bestFit="1" customWidth="1"/>
    <col min="6150" max="6395" width="11.5546875" style="2"/>
    <col min="6396" max="6396" width="8.33203125" style="2" customWidth="1"/>
    <col min="6397" max="6397" width="22.33203125" style="2" customWidth="1"/>
    <col min="6398" max="6398" width="51.6640625" style="2" customWidth="1"/>
    <col min="6399" max="6399" width="67.6640625" style="2" customWidth="1"/>
    <col min="6400" max="6400" width="30.88671875" style="2" customWidth="1"/>
    <col min="6401" max="6401" width="27.44140625" style="2" customWidth="1"/>
    <col min="6402" max="6402" width="31.88671875" style="2" customWidth="1"/>
    <col min="6403" max="6403" width="0" style="2" hidden="1" customWidth="1"/>
    <col min="6404" max="6404" width="22.33203125" style="2" customWidth="1"/>
    <col min="6405" max="6405" width="15.44140625" style="2" bestFit="1" customWidth="1"/>
    <col min="6406" max="6651" width="11.5546875" style="2"/>
    <col min="6652" max="6652" width="8.33203125" style="2" customWidth="1"/>
    <col min="6653" max="6653" width="22.33203125" style="2" customWidth="1"/>
    <col min="6654" max="6654" width="51.6640625" style="2" customWidth="1"/>
    <col min="6655" max="6655" width="67.6640625" style="2" customWidth="1"/>
    <col min="6656" max="6656" width="30.88671875" style="2" customWidth="1"/>
    <col min="6657" max="6657" width="27.44140625" style="2" customWidth="1"/>
    <col min="6658" max="6658" width="31.88671875" style="2" customWidth="1"/>
    <col min="6659" max="6659" width="0" style="2" hidden="1" customWidth="1"/>
    <col min="6660" max="6660" width="22.33203125" style="2" customWidth="1"/>
    <col min="6661" max="6661" width="15.44140625" style="2" bestFit="1" customWidth="1"/>
    <col min="6662" max="6907" width="11.5546875" style="2"/>
    <col min="6908" max="6908" width="8.33203125" style="2" customWidth="1"/>
    <col min="6909" max="6909" width="22.33203125" style="2" customWidth="1"/>
    <col min="6910" max="6910" width="51.6640625" style="2" customWidth="1"/>
    <col min="6911" max="6911" width="67.6640625" style="2" customWidth="1"/>
    <col min="6912" max="6912" width="30.88671875" style="2" customWidth="1"/>
    <col min="6913" max="6913" width="27.44140625" style="2" customWidth="1"/>
    <col min="6914" max="6914" width="31.88671875" style="2" customWidth="1"/>
    <col min="6915" max="6915" width="0" style="2" hidden="1" customWidth="1"/>
    <col min="6916" max="6916" width="22.33203125" style="2" customWidth="1"/>
    <col min="6917" max="6917" width="15.44140625" style="2" bestFit="1" customWidth="1"/>
    <col min="6918" max="7163" width="11.5546875" style="2"/>
    <col min="7164" max="7164" width="8.33203125" style="2" customWidth="1"/>
    <col min="7165" max="7165" width="22.33203125" style="2" customWidth="1"/>
    <col min="7166" max="7166" width="51.6640625" style="2" customWidth="1"/>
    <col min="7167" max="7167" width="67.6640625" style="2" customWidth="1"/>
    <col min="7168" max="7168" width="30.88671875" style="2" customWidth="1"/>
    <col min="7169" max="7169" width="27.44140625" style="2" customWidth="1"/>
    <col min="7170" max="7170" width="31.88671875" style="2" customWidth="1"/>
    <col min="7171" max="7171" width="0" style="2" hidden="1" customWidth="1"/>
    <col min="7172" max="7172" width="22.33203125" style="2" customWidth="1"/>
    <col min="7173" max="7173" width="15.44140625" style="2" bestFit="1" customWidth="1"/>
    <col min="7174" max="7419" width="11.5546875" style="2"/>
    <col min="7420" max="7420" width="8.33203125" style="2" customWidth="1"/>
    <col min="7421" max="7421" width="22.33203125" style="2" customWidth="1"/>
    <col min="7422" max="7422" width="51.6640625" style="2" customWidth="1"/>
    <col min="7423" max="7423" width="67.6640625" style="2" customWidth="1"/>
    <col min="7424" max="7424" width="30.88671875" style="2" customWidth="1"/>
    <col min="7425" max="7425" width="27.44140625" style="2" customWidth="1"/>
    <col min="7426" max="7426" width="31.88671875" style="2" customWidth="1"/>
    <col min="7427" max="7427" width="0" style="2" hidden="1" customWidth="1"/>
    <col min="7428" max="7428" width="22.33203125" style="2" customWidth="1"/>
    <col min="7429" max="7429" width="15.44140625" style="2" bestFit="1" customWidth="1"/>
    <col min="7430" max="7675" width="11.5546875" style="2"/>
    <col min="7676" max="7676" width="8.33203125" style="2" customWidth="1"/>
    <col min="7677" max="7677" width="22.33203125" style="2" customWidth="1"/>
    <col min="7678" max="7678" width="51.6640625" style="2" customWidth="1"/>
    <col min="7679" max="7679" width="67.6640625" style="2" customWidth="1"/>
    <col min="7680" max="7680" width="30.88671875" style="2" customWidth="1"/>
    <col min="7681" max="7681" width="27.44140625" style="2" customWidth="1"/>
    <col min="7682" max="7682" width="31.88671875" style="2" customWidth="1"/>
    <col min="7683" max="7683" width="0" style="2" hidden="1" customWidth="1"/>
    <col min="7684" max="7684" width="22.33203125" style="2" customWidth="1"/>
    <col min="7685" max="7685" width="15.44140625" style="2" bestFit="1" customWidth="1"/>
    <col min="7686" max="7931" width="11.5546875" style="2"/>
    <col min="7932" max="7932" width="8.33203125" style="2" customWidth="1"/>
    <col min="7933" max="7933" width="22.33203125" style="2" customWidth="1"/>
    <col min="7934" max="7934" width="51.6640625" style="2" customWidth="1"/>
    <col min="7935" max="7935" width="67.6640625" style="2" customWidth="1"/>
    <col min="7936" max="7936" width="30.88671875" style="2" customWidth="1"/>
    <col min="7937" max="7937" width="27.44140625" style="2" customWidth="1"/>
    <col min="7938" max="7938" width="31.88671875" style="2" customWidth="1"/>
    <col min="7939" max="7939" width="0" style="2" hidden="1" customWidth="1"/>
    <col min="7940" max="7940" width="22.33203125" style="2" customWidth="1"/>
    <col min="7941" max="7941" width="15.44140625" style="2" bestFit="1" customWidth="1"/>
    <col min="7942" max="8187" width="11.5546875" style="2"/>
    <col min="8188" max="8188" width="8.33203125" style="2" customWidth="1"/>
    <col min="8189" max="8189" width="22.33203125" style="2" customWidth="1"/>
    <col min="8190" max="8190" width="51.6640625" style="2" customWidth="1"/>
    <col min="8191" max="8191" width="67.6640625" style="2" customWidth="1"/>
    <col min="8192" max="8192" width="30.88671875" style="2" customWidth="1"/>
    <col min="8193" max="8193" width="27.44140625" style="2" customWidth="1"/>
    <col min="8194" max="8194" width="31.88671875" style="2" customWidth="1"/>
    <col min="8195" max="8195" width="0" style="2" hidden="1" customWidth="1"/>
    <col min="8196" max="8196" width="22.33203125" style="2" customWidth="1"/>
    <col min="8197" max="8197" width="15.44140625" style="2" bestFit="1" customWidth="1"/>
    <col min="8198" max="8443" width="11.5546875" style="2"/>
    <col min="8444" max="8444" width="8.33203125" style="2" customWidth="1"/>
    <col min="8445" max="8445" width="22.33203125" style="2" customWidth="1"/>
    <col min="8446" max="8446" width="51.6640625" style="2" customWidth="1"/>
    <col min="8447" max="8447" width="67.6640625" style="2" customWidth="1"/>
    <col min="8448" max="8448" width="30.88671875" style="2" customWidth="1"/>
    <col min="8449" max="8449" width="27.44140625" style="2" customWidth="1"/>
    <col min="8450" max="8450" width="31.88671875" style="2" customWidth="1"/>
    <col min="8451" max="8451" width="0" style="2" hidden="1" customWidth="1"/>
    <col min="8452" max="8452" width="22.33203125" style="2" customWidth="1"/>
    <col min="8453" max="8453" width="15.44140625" style="2" bestFit="1" customWidth="1"/>
    <col min="8454" max="8699" width="11.5546875" style="2"/>
    <col min="8700" max="8700" width="8.33203125" style="2" customWidth="1"/>
    <col min="8701" max="8701" width="22.33203125" style="2" customWidth="1"/>
    <col min="8702" max="8702" width="51.6640625" style="2" customWidth="1"/>
    <col min="8703" max="8703" width="67.6640625" style="2" customWidth="1"/>
    <col min="8704" max="8704" width="30.88671875" style="2" customWidth="1"/>
    <col min="8705" max="8705" width="27.44140625" style="2" customWidth="1"/>
    <col min="8706" max="8706" width="31.88671875" style="2" customWidth="1"/>
    <col min="8707" max="8707" width="0" style="2" hidden="1" customWidth="1"/>
    <col min="8708" max="8708" width="22.33203125" style="2" customWidth="1"/>
    <col min="8709" max="8709" width="15.44140625" style="2" bestFit="1" customWidth="1"/>
    <col min="8710" max="8955" width="11.5546875" style="2"/>
    <col min="8956" max="8956" width="8.33203125" style="2" customWidth="1"/>
    <col min="8957" max="8957" width="22.33203125" style="2" customWidth="1"/>
    <col min="8958" max="8958" width="51.6640625" style="2" customWidth="1"/>
    <col min="8959" max="8959" width="67.6640625" style="2" customWidth="1"/>
    <col min="8960" max="8960" width="30.88671875" style="2" customWidth="1"/>
    <col min="8961" max="8961" width="27.44140625" style="2" customWidth="1"/>
    <col min="8962" max="8962" width="31.88671875" style="2" customWidth="1"/>
    <col min="8963" max="8963" width="0" style="2" hidden="1" customWidth="1"/>
    <col min="8964" max="8964" width="22.33203125" style="2" customWidth="1"/>
    <col min="8965" max="8965" width="15.44140625" style="2" bestFit="1" customWidth="1"/>
    <col min="8966" max="9211" width="11.5546875" style="2"/>
    <col min="9212" max="9212" width="8.33203125" style="2" customWidth="1"/>
    <col min="9213" max="9213" width="22.33203125" style="2" customWidth="1"/>
    <col min="9214" max="9214" width="51.6640625" style="2" customWidth="1"/>
    <col min="9215" max="9215" width="67.6640625" style="2" customWidth="1"/>
    <col min="9216" max="9216" width="30.88671875" style="2" customWidth="1"/>
    <col min="9217" max="9217" width="27.44140625" style="2" customWidth="1"/>
    <col min="9218" max="9218" width="31.88671875" style="2" customWidth="1"/>
    <col min="9219" max="9219" width="0" style="2" hidden="1" customWidth="1"/>
    <col min="9220" max="9220" width="22.33203125" style="2" customWidth="1"/>
    <col min="9221" max="9221" width="15.44140625" style="2" bestFit="1" customWidth="1"/>
    <col min="9222" max="9467" width="11.5546875" style="2"/>
    <col min="9468" max="9468" width="8.33203125" style="2" customWidth="1"/>
    <col min="9469" max="9469" width="22.33203125" style="2" customWidth="1"/>
    <col min="9470" max="9470" width="51.6640625" style="2" customWidth="1"/>
    <col min="9471" max="9471" width="67.6640625" style="2" customWidth="1"/>
    <col min="9472" max="9472" width="30.88671875" style="2" customWidth="1"/>
    <col min="9473" max="9473" width="27.44140625" style="2" customWidth="1"/>
    <col min="9474" max="9474" width="31.88671875" style="2" customWidth="1"/>
    <col min="9475" max="9475" width="0" style="2" hidden="1" customWidth="1"/>
    <col min="9476" max="9476" width="22.33203125" style="2" customWidth="1"/>
    <col min="9477" max="9477" width="15.44140625" style="2" bestFit="1" customWidth="1"/>
    <col min="9478" max="9723" width="11.5546875" style="2"/>
    <col min="9724" max="9724" width="8.33203125" style="2" customWidth="1"/>
    <col min="9725" max="9725" width="22.33203125" style="2" customWidth="1"/>
    <col min="9726" max="9726" width="51.6640625" style="2" customWidth="1"/>
    <col min="9727" max="9727" width="67.6640625" style="2" customWidth="1"/>
    <col min="9728" max="9728" width="30.88671875" style="2" customWidth="1"/>
    <col min="9729" max="9729" width="27.44140625" style="2" customWidth="1"/>
    <col min="9730" max="9730" width="31.88671875" style="2" customWidth="1"/>
    <col min="9731" max="9731" width="0" style="2" hidden="1" customWidth="1"/>
    <col min="9732" max="9732" width="22.33203125" style="2" customWidth="1"/>
    <col min="9733" max="9733" width="15.44140625" style="2" bestFit="1" customWidth="1"/>
    <col min="9734" max="9979" width="11.5546875" style="2"/>
    <col min="9980" max="9980" width="8.33203125" style="2" customWidth="1"/>
    <col min="9981" max="9981" width="22.33203125" style="2" customWidth="1"/>
    <col min="9982" max="9982" width="51.6640625" style="2" customWidth="1"/>
    <col min="9983" max="9983" width="67.6640625" style="2" customWidth="1"/>
    <col min="9984" max="9984" width="30.88671875" style="2" customWidth="1"/>
    <col min="9985" max="9985" width="27.44140625" style="2" customWidth="1"/>
    <col min="9986" max="9986" width="31.88671875" style="2" customWidth="1"/>
    <col min="9987" max="9987" width="0" style="2" hidden="1" customWidth="1"/>
    <col min="9988" max="9988" width="22.33203125" style="2" customWidth="1"/>
    <col min="9989" max="9989" width="15.44140625" style="2" bestFit="1" customWidth="1"/>
    <col min="9990" max="10235" width="11.5546875" style="2"/>
    <col min="10236" max="10236" width="8.33203125" style="2" customWidth="1"/>
    <col min="10237" max="10237" width="22.33203125" style="2" customWidth="1"/>
    <col min="10238" max="10238" width="51.6640625" style="2" customWidth="1"/>
    <col min="10239" max="10239" width="67.6640625" style="2" customWidth="1"/>
    <col min="10240" max="10240" width="30.88671875" style="2" customWidth="1"/>
    <col min="10241" max="10241" width="27.44140625" style="2" customWidth="1"/>
    <col min="10242" max="10242" width="31.88671875" style="2" customWidth="1"/>
    <col min="10243" max="10243" width="0" style="2" hidden="1" customWidth="1"/>
    <col min="10244" max="10244" width="22.33203125" style="2" customWidth="1"/>
    <col min="10245" max="10245" width="15.44140625" style="2" bestFit="1" customWidth="1"/>
    <col min="10246" max="10491" width="11.5546875" style="2"/>
    <col min="10492" max="10492" width="8.33203125" style="2" customWidth="1"/>
    <col min="10493" max="10493" width="22.33203125" style="2" customWidth="1"/>
    <col min="10494" max="10494" width="51.6640625" style="2" customWidth="1"/>
    <col min="10495" max="10495" width="67.6640625" style="2" customWidth="1"/>
    <col min="10496" max="10496" width="30.88671875" style="2" customWidth="1"/>
    <col min="10497" max="10497" width="27.44140625" style="2" customWidth="1"/>
    <col min="10498" max="10498" width="31.88671875" style="2" customWidth="1"/>
    <col min="10499" max="10499" width="0" style="2" hidden="1" customWidth="1"/>
    <col min="10500" max="10500" width="22.33203125" style="2" customWidth="1"/>
    <col min="10501" max="10501" width="15.44140625" style="2" bestFit="1" customWidth="1"/>
    <col min="10502" max="10747" width="11.5546875" style="2"/>
    <col min="10748" max="10748" width="8.33203125" style="2" customWidth="1"/>
    <col min="10749" max="10749" width="22.33203125" style="2" customWidth="1"/>
    <col min="10750" max="10750" width="51.6640625" style="2" customWidth="1"/>
    <col min="10751" max="10751" width="67.6640625" style="2" customWidth="1"/>
    <col min="10752" max="10752" width="30.88671875" style="2" customWidth="1"/>
    <col min="10753" max="10753" width="27.44140625" style="2" customWidth="1"/>
    <col min="10754" max="10754" width="31.88671875" style="2" customWidth="1"/>
    <col min="10755" max="10755" width="0" style="2" hidden="1" customWidth="1"/>
    <col min="10756" max="10756" width="22.33203125" style="2" customWidth="1"/>
    <col min="10757" max="10757" width="15.44140625" style="2" bestFit="1" customWidth="1"/>
    <col min="10758" max="11003" width="11.5546875" style="2"/>
    <col min="11004" max="11004" width="8.33203125" style="2" customWidth="1"/>
    <col min="11005" max="11005" width="22.33203125" style="2" customWidth="1"/>
    <col min="11006" max="11006" width="51.6640625" style="2" customWidth="1"/>
    <col min="11007" max="11007" width="67.6640625" style="2" customWidth="1"/>
    <col min="11008" max="11008" width="30.88671875" style="2" customWidth="1"/>
    <col min="11009" max="11009" width="27.44140625" style="2" customWidth="1"/>
    <col min="11010" max="11010" width="31.88671875" style="2" customWidth="1"/>
    <col min="11011" max="11011" width="0" style="2" hidden="1" customWidth="1"/>
    <col min="11012" max="11012" width="22.33203125" style="2" customWidth="1"/>
    <col min="11013" max="11013" width="15.44140625" style="2" bestFit="1" customWidth="1"/>
    <col min="11014" max="11259" width="11.5546875" style="2"/>
    <col min="11260" max="11260" width="8.33203125" style="2" customWidth="1"/>
    <col min="11261" max="11261" width="22.33203125" style="2" customWidth="1"/>
    <col min="11262" max="11262" width="51.6640625" style="2" customWidth="1"/>
    <col min="11263" max="11263" width="67.6640625" style="2" customWidth="1"/>
    <col min="11264" max="11264" width="30.88671875" style="2" customWidth="1"/>
    <col min="11265" max="11265" width="27.44140625" style="2" customWidth="1"/>
    <col min="11266" max="11266" width="31.88671875" style="2" customWidth="1"/>
    <col min="11267" max="11267" width="0" style="2" hidden="1" customWidth="1"/>
    <col min="11268" max="11268" width="22.33203125" style="2" customWidth="1"/>
    <col min="11269" max="11269" width="15.44140625" style="2" bestFit="1" customWidth="1"/>
    <col min="11270" max="11515" width="11.5546875" style="2"/>
    <col min="11516" max="11516" width="8.33203125" style="2" customWidth="1"/>
    <col min="11517" max="11517" width="22.33203125" style="2" customWidth="1"/>
    <col min="11518" max="11518" width="51.6640625" style="2" customWidth="1"/>
    <col min="11519" max="11519" width="67.6640625" style="2" customWidth="1"/>
    <col min="11520" max="11520" width="30.88671875" style="2" customWidth="1"/>
    <col min="11521" max="11521" width="27.44140625" style="2" customWidth="1"/>
    <col min="11522" max="11522" width="31.88671875" style="2" customWidth="1"/>
    <col min="11523" max="11523" width="0" style="2" hidden="1" customWidth="1"/>
    <col min="11524" max="11524" width="22.33203125" style="2" customWidth="1"/>
    <col min="11525" max="11525" width="15.44140625" style="2" bestFit="1" customWidth="1"/>
    <col min="11526" max="11771" width="11.5546875" style="2"/>
    <col min="11772" max="11772" width="8.33203125" style="2" customWidth="1"/>
    <col min="11773" max="11773" width="22.33203125" style="2" customWidth="1"/>
    <col min="11774" max="11774" width="51.6640625" style="2" customWidth="1"/>
    <col min="11775" max="11775" width="67.6640625" style="2" customWidth="1"/>
    <col min="11776" max="11776" width="30.88671875" style="2" customWidth="1"/>
    <col min="11777" max="11777" width="27.44140625" style="2" customWidth="1"/>
    <col min="11778" max="11778" width="31.88671875" style="2" customWidth="1"/>
    <col min="11779" max="11779" width="0" style="2" hidden="1" customWidth="1"/>
    <col min="11780" max="11780" width="22.33203125" style="2" customWidth="1"/>
    <col min="11781" max="11781" width="15.44140625" style="2" bestFit="1" customWidth="1"/>
    <col min="11782" max="12027" width="11.5546875" style="2"/>
    <col min="12028" max="12028" width="8.33203125" style="2" customWidth="1"/>
    <col min="12029" max="12029" width="22.33203125" style="2" customWidth="1"/>
    <col min="12030" max="12030" width="51.6640625" style="2" customWidth="1"/>
    <col min="12031" max="12031" width="67.6640625" style="2" customWidth="1"/>
    <col min="12032" max="12032" width="30.88671875" style="2" customWidth="1"/>
    <col min="12033" max="12033" width="27.44140625" style="2" customWidth="1"/>
    <col min="12034" max="12034" width="31.88671875" style="2" customWidth="1"/>
    <col min="12035" max="12035" width="0" style="2" hidden="1" customWidth="1"/>
    <col min="12036" max="12036" width="22.33203125" style="2" customWidth="1"/>
    <col min="12037" max="12037" width="15.44140625" style="2" bestFit="1" customWidth="1"/>
    <col min="12038" max="12283" width="11.5546875" style="2"/>
    <col min="12284" max="12284" width="8.33203125" style="2" customWidth="1"/>
    <col min="12285" max="12285" width="22.33203125" style="2" customWidth="1"/>
    <col min="12286" max="12286" width="51.6640625" style="2" customWidth="1"/>
    <col min="12287" max="12287" width="67.6640625" style="2" customWidth="1"/>
    <col min="12288" max="12288" width="30.88671875" style="2" customWidth="1"/>
    <col min="12289" max="12289" width="27.44140625" style="2" customWidth="1"/>
    <col min="12290" max="12290" width="31.88671875" style="2" customWidth="1"/>
    <col min="12291" max="12291" width="0" style="2" hidden="1" customWidth="1"/>
    <col min="12292" max="12292" width="22.33203125" style="2" customWidth="1"/>
    <col min="12293" max="12293" width="15.44140625" style="2" bestFit="1" customWidth="1"/>
    <col min="12294" max="12539" width="11.5546875" style="2"/>
    <col min="12540" max="12540" width="8.33203125" style="2" customWidth="1"/>
    <col min="12541" max="12541" width="22.33203125" style="2" customWidth="1"/>
    <col min="12542" max="12542" width="51.6640625" style="2" customWidth="1"/>
    <col min="12543" max="12543" width="67.6640625" style="2" customWidth="1"/>
    <col min="12544" max="12544" width="30.88671875" style="2" customWidth="1"/>
    <col min="12545" max="12545" width="27.44140625" style="2" customWidth="1"/>
    <col min="12546" max="12546" width="31.88671875" style="2" customWidth="1"/>
    <col min="12547" max="12547" width="0" style="2" hidden="1" customWidth="1"/>
    <col min="12548" max="12548" width="22.33203125" style="2" customWidth="1"/>
    <col min="12549" max="12549" width="15.44140625" style="2" bestFit="1" customWidth="1"/>
    <col min="12550" max="12795" width="11.5546875" style="2"/>
    <col min="12796" max="12796" width="8.33203125" style="2" customWidth="1"/>
    <col min="12797" max="12797" width="22.33203125" style="2" customWidth="1"/>
    <col min="12798" max="12798" width="51.6640625" style="2" customWidth="1"/>
    <col min="12799" max="12799" width="67.6640625" style="2" customWidth="1"/>
    <col min="12800" max="12800" width="30.88671875" style="2" customWidth="1"/>
    <col min="12801" max="12801" width="27.44140625" style="2" customWidth="1"/>
    <col min="12802" max="12802" width="31.88671875" style="2" customWidth="1"/>
    <col min="12803" max="12803" width="0" style="2" hidden="1" customWidth="1"/>
    <col min="12804" max="12804" width="22.33203125" style="2" customWidth="1"/>
    <col min="12805" max="12805" width="15.44140625" style="2" bestFit="1" customWidth="1"/>
    <col min="12806" max="13051" width="11.5546875" style="2"/>
    <col min="13052" max="13052" width="8.33203125" style="2" customWidth="1"/>
    <col min="13053" max="13053" width="22.33203125" style="2" customWidth="1"/>
    <col min="13054" max="13054" width="51.6640625" style="2" customWidth="1"/>
    <col min="13055" max="13055" width="67.6640625" style="2" customWidth="1"/>
    <col min="13056" max="13056" width="30.88671875" style="2" customWidth="1"/>
    <col min="13057" max="13057" width="27.44140625" style="2" customWidth="1"/>
    <col min="13058" max="13058" width="31.88671875" style="2" customWidth="1"/>
    <col min="13059" max="13059" width="0" style="2" hidden="1" customWidth="1"/>
    <col min="13060" max="13060" width="22.33203125" style="2" customWidth="1"/>
    <col min="13061" max="13061" width="15.44140625" style="2" bestFit="1" customWidth="1"/>
    <col min="13062" max="13307" width="11.5546875" style="2"/>
    <col min="13308" max="13308" width="8.33203125" style="2" customWidth="1"/>
    <col min="13309" max="13309" width="22.33203125" style="2" customWidth="1"/>
    <col min="13310" max="13310" width="51.6640625" style="2" customWidth="1"/>
    <col min="13311" max="13311" width="67.6640625" style="2" customWidth="1"/>
    <col min="13312" max="13312" width="30.88671875" style="2" customWidth="1"/>
    <col min="13313" max="13313" width="27.44140625" style="2" customWidth="1"/>
    <col min="13314" max="13314" width="31.88671875" style="2" customWidth="1"/>
    <col min="13315" max="13315" width="0" style="2" hidden="1" customWidth="1"/>
    <col min="13316" max="13316" width="22.33203125" style="2" customWidth="1"/>
    <col min="13317" max="13317" width="15.44140625" style="2" bestFit="1" customWidth="1"/>
    <col min="13318" max="13563" width="11.5546875" style="2"/>
    <col min="13564" max="13564" width="8.33203125" style="2" customWidth="1"/>
    <col min="13565" max="13565" width="22.33203125" style="2" customWidth="1"/>
    <col min="13566" max="13566" width="51.6640625" style="2" customWidth="1"/>
    <col min="13567" max="13567" width="67.6640625" style="2" customWidth="1"/>
    <col min="13568" max="13568" width="30.88671875" style="2" customWidth="1"/>
    <col min="13569" max="13569" width="27.44140625" style="2" customWidth="1"/>
    <col min="13570" max="13570" width="31.88671875" style="2" customWidth="1"/>
    <col min="13571" max="13571" width="0" style="2" hidden="1" customWidth="1"/>
    <col min="13572" max="13572" width="22.33203125" style="2" customWidth="1"/>
    <col min="13573" max="13573" width="15.44140625" style="2" bestFit="1" customWidth="1"/>
    <col min="13574" max="13819" width="11.5546875" style="2"/>
    <col min="13820" max="13820" width="8.33203125" style="2" customWidth="1"/>
    <col min="13821" max="13821" width="22.33203125" style="2" customWidth="1"/>
    <col min="13822" max="13822" width="51.6640625" style="2" customWidth="1"/>
    <col min="13823" max="13823" width="67.6640625" style="2" customWidth="1"/>
    <col min="13824" max="13824" width="30.88671875" style="2" customWidth="1"/>
    <col min="13825" max="13825" width="27.44140625" style="2" customWidth="1"/>
    <col min="13826" max="13826" width="31.88671875" style="2" customWidth="1"/>
    <col min="13827" max="13827" width="0" style="2" hidden="1" customWidth="1"/>
    <col min="13828" max="13828" width="22.33203125" style="2" customWidth="1"/>
    <col min="13829" max="13829" width="15.44140625" style="2" bestFit="1" customWidth="1"/>
    <col min="13830" max="14075" width="11.5546875" style="2"/>
    <col min="14076" max="14076" width="8.33203125" style="2" customWidth="1"/>
    <col min="14077" max="14077" width="22.33203125" style="2" customWidth="1"/>
    <col min="14078" max="14078" width="51.6640625" style="2" customWidth="1"/>
    <col min="14079" max="14079" width="67.6640625" style="2" customWidth="1"/>
    <col min="14080" max="14080" width="30.88671875" style="2" customWidth="1"/>
    <col min="14081" max="14081" width="27.44140625" style="2" customWidth="1"/>
    <col min="14082" max="14082" width="31.88671875" style="2" customWidth="1"/>
    <col min="14083" max="14083" width="0" style="2" hidden="1" customWidth="1"/>
    <col min="14084" max="14084" width="22.33203125" style="2" customWidth="1"/>
    <col min="14085" max="14085" width="15.44140625" style="2" bestFit="1" customWidth="1"/>
    <col min="14086" max="14331" width="11.5546875" style="2"/>
    <col min="14332" max="14332" width="8.33203125" style="2" customWidth="1"/>
    <col min="14333" max="14333" width="22.33203125" style="2" customWidth="1"/>
    <col min="14334" max="14334" width="51.6640625" style="2" customWidth="1"/>
    <col min="14335" max="14335" width="67.6640625" style="2" customWidth="1"/>
    <col min="14336" max="14336" width="30.88671875" style="2" customWidth="1"/>
    <col min="14337" max="14337" width="27.44140625" style="2" customWidth="1"/>
    <col min="14338" max="14338" width="31.88671875" style="2" customWidth="1"/>
    <col min="14339" max="14339" width="0" style="2" hidden="1" customWidth="1"/>
    <col min="14340" max="14340" width="22.33203125" style="2" customWidth="1"/>
    <col min="14341" max="14341" width="15.44140625" style="2" bestFit="1" customWidth="1"/>
    <col min="14342" max="14587" width="11.5546875" style="2"/>
    <col min="14588" max="14588" width="8.33203125" style="2" customWidth="1"/>
    <col min="14589" max="14589" width="22.33203125" style="2" customWidth="1"/>
    <col min="14590" max="14590" width="51.6640625" style="2" customWidth="1"/>
    <col min="14591" max="14591" width="67.6640625" style="2" customWidth="1"/>
    <col min="14592" max="14592" width="30.88671875" style="2" customWidth="1"/>
    <col min="14593" max="14593" width="27.44140625" style="2" customWidth="1"/>
    <col min="14594" max="14594" width="31.88671875" style="2" customWidth="1"/>
    <col min="14595" max="14595" width="0" style="2" hidden="1" customWidth="1"/>
    <col min="14596" max="14596" width="22.33203125" style="2" customWidth="1"/>
    <col min="14597" max="14597" width="15.44140625" style="2" bestFit="1" customWidth="1"/>
    <col min="14598" max="14843" width="11.5546875" style="2"/>
    <col min="14844" max="14844" width="8.33203125" style="2" customWidth="1"/>
    <col min="14845" max="14845" width="22.33203125" style="2" customWidth="1"/>
    <col min="14846" max="14846" width="51.6640625" style="2" customWidth="1"/>
    <col min="14847" max="14847" width="67.6640625" style="2" customWidth="1"/>
    <col min="14848" max="14848" width="30.88671875" style="2" customWidth="1"/>
    <col min="14849" max="14849" width="27.44140625" style="2" customWidth="1"/>
    <col min="14850" max="14850" width="31.88671875" style="2" customWidth="1"/>
    <col min="14851" max="14851" width="0" style="2" hidden="1" customWidth="1"/>
    <col min="14852" max="14852" width="22.33203125" style="2" customWidth="1"/>
    <col min="14853" max="14853" width="15.44140625" style="2" bestFit="1" customWidth="1"/>
    <col min="14854" max="15099" width="11.5546875" style="2"/>
    <col min="15100" max="15100" width="8.33203125" style="2" customWidth="1"/>
    <col min="15101" max="15101" width="22.33203125" style="2" customWidth="1"/>
    <col min="15102" max="15102" width="51.6640625" style="2" customWidth="1"/>
    <col min="15103" max="15103" width="67.6640625" style="2" customWidth="1"/>
    <col min="15104" max="15104" width="30.88671875" style="2" customWidth="1"/>
    <col min="15105" max="15105" width="27.44140625" style="2" customWidth="1"/>
    <col min="15106" max="15106" width="31.88671875" style="2" customWidth="1"/>
    <col min="15107" max="15107" width="0" style="2" hidden="1" customWidth="1"/>
    <col min="15108" max="15108" width="22.33203125" style="2" customWidth="1"/>
    <col min="15109" max="15109" width="15.44140625" style="2" bestFit="1" customWidth="1"/>
    <col min="15110" max="15355" width="11.5546875" style="2"/>
    <col min="15356" max="15356" width="8.33203125" style="2" customWidth="1"/>
    <col min="15357" max="15357" width="22.33203125" style="2" customWidth="1"/>
    <col min="15358" max="15358" width="51.6640625" style="2" customWidth="1"/>
    <col min="15359" max="15359" width="67.6640625" style="2" customWidth="1"/>
    <col min="15360" max="15360" width="30.88671875" style="2" customWidth="1"/>
    <col min="15361" max="15361" width="27.44140625" style="2" customWidth="1"/>
    <col min="15362" max="15362" width="31.88671875" style="2" customWidth="1"/>
    <col min="15363" max="15363" width="0" style="2" hidden="1" customWidth="1"/>
    <col min="15364" max="15364" width="22.33203125" style="2" customWidth="1"/>
    <col min="15365" max="15365" width="15.44140625" style="2" bestFit="1" customWidth="1"/>
    <col min="15366" max="15611" width="11.5546875" style="2"/>
    <col min="15612" max="15612" width="8.33203125" style="2" customWidth="1"/>
    <col min="15613" max="15613" width="22.33203125" style="2" customWidth="1"/>
    <col min="15614" max="15614" width="51.6640625" style="2" customWidth="1"/>
    <col min="15615" max="15615" width="67.6640625" style="2" customWidth="1"/>
    <col min="15616" max="15616" width="30.88671875" style="2" customWidth="1"/>
    <col min="15617" max="15617" width="27.44140625" style="2" customWidth="1"/>
    <col min="15618" max="15618" width="31.88671875" style="2" customWidth="1"/>
    <col min="15619" max="15619" width="0" style="2" hidden="1" customWidth="1"/>
    <col min="15620" max="15620" width="22.33203125" style="2" customWidth="1"/>
    <col min="15621" max="15621" width="15.44140625" style="2" bestFit="1" customWidth="1"/>
    <col min="15622" max="15867" width="11.5546875" style="2"/>
    <col min="15868" max="15868" width="8.33203125" style="2" customWidth="1"/>
    <col min="15869" max="15869" width="22.33203125" style="2" customWidth="1"/>
    <col min="15870" max="15870" width="51.6640625" style="2" customWidth="1"/>
    <col min="15871" max="15871" width="67.6640625" style="2" customWidth="1"/>
    <col min="15872" max="15872" width="30.88671875" style="2" customWidth="1"/>
    <col min="15873" max="15873" width="27.44140625" style="2" customWidth="1"/>
    <col min="15874" max="15874" width="31.88671875" style="2" customWidth="1"/>
    <col min="15875" max="15875" width="0" style="2" hidden="1" customWidth="1"/>
    <col min="15876" max="15876" width="22.33203125" style="2" customWidth="1"/>
    <col min="15877" max="15877" width="15.44140625" style="2" bestFit="1" customWidth="1"/>
    <col min="15878" max="16123" width="11.5546875" style="2"/>
    <col min="16124" max="16124" width="8.33203125" style="2" customWidth="1"/>
    <col min="16125" max="16125" width="22.33203125" style="2" customWidth="1"/>
    <col min="16126" max="16126" width="51.6640625" style="2" customWidth="1"/>
    <col min="16127" max="16127" width="67.6640625" style="2" customWidth="1"/>
    <col min="16128" max="16128" width="30.88671875" style="2" customWidth="1"/>
    <col min="16129" max="16129" width="27.44140625" style="2" customWidth="1"/>
    <col min="16130" max="16130" width="31.88671875" style="2" customWidth="1"/>
    <col min="16131" max="16131" width="0" style="2" hidden="1" customWidth="1"/>
    <col min="16132" max="16132" width="22.33203125" style="2" customWidth="1"/>
    <col min="16133" max="16133" width="15.44140625" style="2" bestFit="1" customWidth="1"/>
    <col min="16134" max="16384" width="11.5546875" style="2"/>
  </cols>
  <sheetData>
    <row r="1" spans="1:7" x14ac:dyDescent="0.3">
      <c r="A1" s="1" t="s">
        <v>0</v>
      </c>
      <c r="B1" s="1"/>
      <c r="C1" s="1"/>
      <c r="D1" s="1"/>
      <c r="E1" s="17"/>
      <c r="F1" s="1"/>
    </row>
    <row r="2" spans="1:7" x14ac:dyDescent="0.3">
      <c r="A2" s="1" t="s">
        <v>9</v>
      </c>
      <c r="B2" s="1"/>
      <c r="C2" s="1"/>
      <c r="D2" s="1"/>
      <c r="E2" s="17"/>
      <c r="F2" s="1"/>
    </row>
    <row r="3" spans="1:7" x14ac:dyDescent="0.3">
      <c r="A3" s="3" t="s">
        <v>168</v>
      </c>
      <c r="B3" s="3"/>
      <c r="C3" s="3"/>
      <c r="D3" s="3"/>
      <c r="E3" s="17"/>
      <c r="F3" s="3"/>
    </row>
    <row r="4" spans="1:7" x14ac:dyDescent="0.3">
      <c r="A4" s="3" t="s">
        <v>14</v>
      </c>
      <c r="B4" s="3"/>
      <c r="C4" s="3"/>
      <c r="D4" s="3"/>
      <c r="E4" s="17"/>
      <c r="F4" s="3"/>
    </row>
    <row r="5" spans="1:7" x14ac:dyDescent="0.3">
      <c r="C5" s="6"/>
      <c r="D5" s="7"/>
    </row>
    <row r="6" spans="1:7" s="11" customFormat="1" ht="15" thickBot="1" x14ac:dyDescent="0.35">
      <c r="A6" s="9"/>
      <c r="B6" s="9"/>
      <c r="C6" s="9"/>
      <c r="D6" s="9"/>
      <c r="E6" s="19"/>
      <c r="F6" s="10"/>
    </row>
    <row r="7" spans="1:7" s="11" customFormat="1" ht="36" customHeight="1" thickTop="1" x14ac:dyDescent="0.3">
      <c r="A7" s="20" t="s">
        <v>2</v>
      </c>
      <c r="B7" s="21" t="s">
        <v>3</v>
      </c>
      <c r="C7" s="21" t="s">
        <v>4</v>
      </c>
      <c r="D7" s="21" t="s">
        <v>5</v>
      </c>
      <c r="E7" s="32" t="s">
        <v>10</v>
      </c>
      <c r="F7" s="22" t="s">
        <v>6</v>
      </c>
    </row>
    <row r="8" spans="1:7" s="12" customFormat="1" ht="57.6" x14ac:dyDescent="0.3">
      <c r="A8" s="34">
        <v>1</v>
      </c>
      <c r="B8" s="29" t="s">
        <v>169</v>
      </c>
      <c r="C8" s="30" t="s">
        <v>170</v>
      </c>
      <c r="D8" s="36" t="s">
        <v>171</v>
      </c>
      <c r="E8" s="31">
        <v>44419</v>
      </c>
      <c r="F8" s="44">
        <v>15019000</v>
      </c>
      <c r="G8" s="38"/>
    </row>
    <row r="9" spans="1:7" s="12" customFormat="1" ht="43.2" x14ac:dyDescent="0.3">
      <c r="A9" s="34">
        <v>2</v>
      </c>
      <c r="B9" s="39" t="s">
        <v>172</v>
      </c>
      <c r="C9" s="40" t="s">
        <v>173</v>
      </c>
      <c r="D9" s="41" t="s">
        <v>174</v>
      </c>
      <c r="E9" s="31">
        <v>44420</v>
      </c>
      <c r="F9" s="43">
        <v>565694033</v>
      </c>
      <c r="G9" s="38"/>
    </row>
    <row r="10" spans="1:7" s="12" customFormat="1" ht="28.8" x14ac:dyDescent="0.3">
      <c r="A10" s="34">
        <v>3</v>
      </c>
      <c r="B10" s="39" t="s">
        <v>175</v>
      </c>
      <c r="C10" s="40" t="s">
        <v>176</v>
      </c>
      <c r="D10" s="41" t="s">
        <v>177</v>
      </c>
      <c r="E10" s="31">
        <v>44439</v>
      </c>
      <c r="F10" s="43">
        <v>8047736032</v>
      </c>
      <c r="G10" s="38"/>
    </row>
    <row r="11" spans="1:7" s="12" customFormat="1" ht="15" thickBot="1" x14ac:dyDescent="0.35">
      <c r="A11" s="24"/>
      <c r="B11" s="25"/>
      <c r="C11" s="26"/>
      <c r="D11" s="27"/>
      <c r="E11" s="28"/>
      <c r="F11" s="33"/>
    </row>
    <row r="12" spans="1:7" ht="15" thickTop="1" x14ac:dyDescent="0.3"/>
    <row r="14" spans="1:7" x14ac:dyDescent="0.3">
      <c r="C14" s="13" t="s">
        <v>7</v>
      </c>
      <c r="D14" s="14">
        <f>+COUNT(A8:A11)</f>
        <v>3</v>
      </c>
    </row>
    <row r="16" spans="1:7" s="18" customFormat="1" x14ac:dyDescent="0.3">
      <c r="A16" s="4"/>
      <c r="B16" s="5"/>
      <c r="C16" s="13" t="s">
        <v>8</v>
      </c>
      <c r="D16" s="16">
        <f>SUM(F8:F11)</f>
        <v>8628449065</v>
      </c>
      <c r="F16" s="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USER</cp:lastModifiedBy>
  <cp:lastPrinted>2016-03-08T14:46:35Z</cp:lastPrinted>
  <dcterms:created xsi:type="dcterms:W3CDTF">2013-01-14T13:53:18Z</dcterms:created>
  <dcterms:modified xsi:type="dcterms:W3CDTF">2021-11-10T19:26:57Z</dcterms:modified>
</cp:coreProperties>
</file>