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E:\IDU\2021-325\Informes\Ley de transparencia\"/>
    </mc:Choice>
  </mc:AlternateContent>
  <xr:revisionPtr revIDLastSave="0" documentId="13_ncr:1_{DB8A7C6D-47AF-4A97-B398-DF5D4BE99EF8}" xr6:coauthVersionLast="47" xr6:coauthVersionMax="47" xr10:uidLastSave="{00000000-0000-0000-0000-000000000000}"/>
  <bookViews>
    <workbookView xWindow="-108" yWindow="-108" windowWidth="23256" windowHeight="13176" xr2:uid="{00000000-000D-0000-FFFF-FFFF00000000}"/>
  </bookViews>
  <sheets>
    <sheet name="ADJUDICADOS CONS" sheetId="4" r:id="rId1"/>
    <sheet name="ADJ ENERO" sheetId="5" r:id="rId2"/>
    <sheet name="ADJ FEBRERO" sheetId="6" r:id="rId3"/>
    <sheet name="ADJ MARZO" sheetId="7" r:id="rId4"/>
    <sheet name="ADJ ABRIL" sheetId="8" r:id="rId5"/>
    <sheet name="ADJ MAYO" sheetId="9" r:id="rId6"/>
    <sheet name="ADJ JUNIO" sheetId="10" r:id="rId7"/>
    <sheet name="ADJ JULIO" sheetId="1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1" l="1"/>
  <c r="D22" i="11"/>
  <c r="G14" i="10"/>
  <c r="D22" i="10" s="1"/>
  <c r="G44" i="4"/>
  <c r="D63" i="4" s="1"/>
  <c r="D20" i="10"/>
  <c r="D19" i="9"/>
  <c r="D17" i="9"/>
  <c r="D26" i="8" l="1"/>
  <c r="D24" i="8"/>
  <c r="D15" i="6"/>
  <c r="D22" i="7" l="1"/>
  <c r="D20" i="7"/>
  <c r="D13" i="6" l="1"/>
  <c r="D12" i="5" l="1"/>
  <c r="D14" i="5"/>
  <c r="D61" i="4" l="1"/>
</calcChain>
</file>

<file path=xl/sharedStrings.xml><?xml version="1.0" encoding="utf-8"?>
<sst xmlns="http://schemas.openxmlformats.org/spreadsheetml/2006/main" count="398" uniqueCount="168">
  <si>
    <t xml:space="preserve"> </t>
  </si>
  <si>
    <t>PROCESOS DE SELECCIÓN ADJUDICADOS</t>
  </si>
  <si>
    <t>ID</t>
  </si>
  <si>
    <t>PROCESO DE SELECCIÓN</t>
  </si>
  <si>
    <t>OBJETO</t>
  </si>
  <si>
    <t>ADJUDICADO A:</t>
  </si>
  <si>
    <t>VALOR ADJUDICADO</t>
  </si>
  <si>
    <t>TOTAL DE PROCESOS ADJUDICADOS</t>
  </si>
  <si>
    <t>VALOR TOTAL ADJUDICADO</t>
  </si>
  <si>
    <t>DIRECCIÓN TÉCNICA DE PROCESOS SELECTIVOS</t>
  </si>
  <si>
    <t>FECHA DE ADJUDICACIÓN</t>
  </si>
  <si>
    <t>PROCESOS DE SELECCIÓN ADJUDICADOS ENERO</t>
  </si>
  <si>
    <t>PROCESOS DE SELECCIÓN ADJUDICADOS FEBRERO</t>
  </si>
  <si>
    <t>PROCESOS DE SELECCIÓN ADJUDICADOS MARZO</t>
  </si>
  <si>
    <t>AÑO 2021</t>
  </si>
  <si>
    <t>IDU-CMA-SGDU-041-2020</t>
  </si>
  <si>
    <t xml:space="preserve">ESTUDIOS Y DISEÑOS PARA LA CONEXIÓN DE LA ALAMEDA EL PORVENIR CON AV. TERREROS – BICIPUENTE SOBRE LA QUEBRADA TIBANICA, SOACHA, BOGOTÁ </t>
  </si>
  <si>
    <t>CONSORCIO CONSULTORES SXXI (ARQUITECTURA Y URBANISMO SXXI S.A.S.; HACER DE COLOMBIA LTDA)</t>
  </si>
  <si>
    <t>IDU-LP-DTC-027-2020</t>
  </si>
  <si>
    <t>EJECUCIÓN DE LAS ACTIVIDADES NECESARIAS PARA LA FINALIZACIÓN DE LA CONSTRUCCIÓN DE LAS OBRAS DE ESPACIO PÚBLICO GRUPO 1 EN BOGOTÁ D.C.</t>
  </si>
  <si>
    <t>CONSORCIO ESPACIO PUBLICO GAMA (GAMA INGENIEROS ARQUITECTOS S.A.S,  JOSE GUILLERMO GALAN GOMEZ)</t>
  </si>
  <si>
    <t>IDU-CMA-DTC-045-2020</t>
  </si>
  <si>
    <t>INTERVENTORÍA INTEGRAL PARA LA EJECUCIÓN DE LAS ACTIVIDADES NECESARIAS PARA LA FINALIZACIÓN DE LA CONSTRUCCIÓN DE LAS OBRAS DE ESPACIO PÚBLICO GRUPO 1 EN BOGOTÁ D.C.</t>
  </si>
  <si>
    <t>MAB DE INGENIERÍA DE VALOR S.A.</t>
  </si>
  <si>
    <t>IDU-LP-SGDU-016-2020</t>
  </si>
  <si>
    <t>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t>
  </si>
  <si>
    <t>CONSORCIO F&amp;H 2021 (FAISMON S.A.S.; HACE INGENIEROS S.A.S.)</t>
  </si>
  <si>
    <t>IDU-MC10%-DTAF-001-2021</t>
  </si>
  <si>
    <t>RENOVAR EL SOPORTE Y LA GARANTÍA DEL SOFTWARE DE CONTROL DE IMPRESIÓN NDDPRINT DEL IDU</t>
  </si>
  <si>
    <t>SUMIMAS SAS</t>
  </si>
  <si>
    <t>IDU-MC10%-SGGC-003-2021</t>
  </si>
  <si>
    <t>CONTRATAR LOS SERVICIOS PARA REALIZAR ESTUDIOS DE SEGURIDAD Y CONFIABILIDAD A TRAVÉS DE LA APLICACIÓN DE PRUEBAS DE POLIGRAFÍA A LOS FUNCIONARIOS Y COLABORADORES DEL INSTITUTO DE DESARROLLO URBANO, PARA SALVAGUARDAR LOS BIENES DE LA ENTIDAD EN DESARROLLO DEL SUBSISTEMA DE GESTIÓN ANTISOBORNO</t>
  </si>
  <si>
    <t xml:space="preserve">PROCESOS INTEGRALES VISITAR S.A.S </t>
  </si>
  <si>
    <t>IDU-MC10%-DTAF-002-2021</t>
  </si>
  <si>
    <t>PRESTAR EL SERVICIO DE MANTENIMIENTO PREVENTIVO Y CORRECTIVO, CON SUMINISTRO DE REPUESTOS, DE LOS SISTEMAS BIOMÉTRICOS MARCA SUPREMA, REFERENCIA “BEWM-OC BIOENTRY W” DE CONTROL DE ACCESO EN LAS SEDES DEL IDU</t>
  </si>
  <si>
    <t xml:space="preserve">SAUTECH LTDA </t>
  </si>
  <si>
    <t>IDU-CMA-SGDU-005-2021</t>
  </si>
  <si>
    <t>INTERVENTORÍA INTEGRAL A LOS ESTUDIOS Y DISEÑOS PARA LA CONEXIÓN DE LA ALAMEDA EL PORVENIR CON AV. TERREROS – BICIPUENTE SOBRE LA QUEBRADA TIBANICA, SOACHA, BOGOTÁ</t>
  </si>
  <si>
    <t>CONSORCIO DISEÑO BICIPUENTE 2021 (PROES INGENIERIA S.A.S.; CELQO S.A.S.)</t>
  </si>
  <si>
    <t>IDU-CMA-SGDU-006-2021</t>
  </si>
  <si>
    <t>ESTUDIOS Y DISEÑOS PARA LA ACTUALIZACIÓN SÍSMICA, REFORZAMIENTO ESTRUCTURAL, REHABILITACIÓN Y MANTENIMIENTO DEL PUENTE PEATONAL ATIRANTADO LOCALIZADO EN LA CALLE 174 POR AV. PASEO DE LOS LIBERTADORES, EN BOGOTÁ D.C.</t>
  </si>
  <si>
    <t>CONSORCIO PUENTES IDU (JAM INGENIERIA Y MEDIO AMBIENTE SAS; IV INGENIEROS CONSULTORES SUCURSAL COLOMBIA S.A.)</t>
  </si>
  <si>
    <t>IDU-SASI-DTAF-001-2021</t>
  </si>
  <si>
    <t>CONTRATAR EL FORTALECIMIENTO, RENOVACIÓN DE LICENCIAMIENTO Y SOPORTE DE LA PLATAFORMA DEL TIPO NEXT GENERATION - SECURITY INFORMATION AND EVENT MANAGER (SIEM)</t>
  </si>
  <si>
    <t>WEXLER S.A.S.</t>
  </si>
  <si>
    <t>IDU-CMA-SGDU-007-2021</t>
  </si>
  <si>
    <t>INTERVENTORÍA INTEGRAL A LOS ESTUDIOS Y DISEÑOS PARA LA ACTUALIZACIÓN SÍSMICA, REFORZAMIENTO ESTRUCTURAL, REHABILITACIÓN Y MANTENIMIENTO DEL PUENTE PEATONAL ATIRANTADO LOCALIZADO EN LA CALLE 174 POR AV. PASEO DE LOS LIBERTADORES, EN BOGOTÁ D.C.</t>
  </si>
  <si>
    <t>MAB INGENIERIA DE VALOR S.A.</t>
  </si>
  <si>
    <t>PROCESOS DE SELECCIÓN ADJUDICADOS ABRIL</t>
  </si>
  <si>
    <t>IDU-SAMC-DTAF-002-2021</t>
  </si>
  <si>
    <t>CONTRATAR LOS SERVICIOS DE MANTENIMIENTO Y PERSONALIZACIÓN PARA LOS SISTEMAS DE INFORMACIÓN IMPLEMENTADOS EN PLATAFORMA DELPHI, JAVA Y PHP, DE ACUERDO CON LAS ESPECIFICACIONES TÉCNICAS SEÑALADAS</t>
  </si>
  <si>
    <t>IDU-CMA-SGDU-001-2021</t>
  </si>
  <si>
    <t xml:space="preserve">INTERVENTORÍA TÉCNICA,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t>
  </si>
  <si>
    <t>IDU-SAMC-DTAF-003-2021</t>
  </si>
  <si>
    <t>SERVICIOS DE ORGANIZACIÓN, ADMINISTRACIÓN, EJECUCIÓN Y DEMÁS ACCIONES NECESARIAS PARA LA REALIZACIÓN DE EVENTOS Y REUNIONES QUE REQUIERA EL IDU.</t>
  </si>
  <si>
    <t>IDU-SASI-DTAF-003-2021</t>
  </si>
  <si>
    <t>RENOVAR EL SOPORTE Y LA GARANTÍA DEL SOFTWARE ESPECIALIZADO VARONIS</t>
  </si>
  <si>
    <t>IDU-MC10%-DTAF-005-2021</t>
  </si>
  <si>
    <t>PRESTAR EL SERVICIO DE MANTENIMIENTO AL CABLEADO ESTRUCTURADO DE LAS INSTALACIONES DEL INSTITUTO DE DESARROLLO URBANO - IDU</t>
  </si>
  <si>
    <t>IDU-SASI-DTAF-002-2021</t>
  </si>
  <si>
    <t>PRESTAR LOS SERVICIOS DE SOPORTE TÉCNICO ESPECIALIZADO DE LOS PRODUCTOS ORACLE INSTALADOS ACTUALMENTE EN EL INSTITUTO DE DESARROLLO URBANO – IDU</t>
  </si>
  <si>
    <t>IDU-SAMC-DTC-001-2021</t>
  </si>
  <si>
    <t>CONSTRUCCIÓN DE LAS OBRAS DE RECUPERACIÓN, ESTABILIZACIÓN Y OBRAS COMPLEMENTARIAS POR LA PÉRDIDA DE LA BANCA EN EL KM 4+350 CARRERA 15 ESTE CON CALLE 80 SUR DE LA AVENIDA CIRCUNVALAR DE ORIENTE, EN LA LOCALIDAD DE USME, EN BOGOTÁ, D.C</t>
  </si>
  <si>
    <t>IDU-CMA-SGDU-008-2021</t>
  </si>
  <si>
    <t xml:space="preserve">ANALIZAR SI LOS DISEÑOS DE LAS ESTACIONES DE LA EXTENSIÓN DE LA TRONCAL CARACAS (DANUBIO Y MOLINOS) CUMPLEN CON UNA NORMA DE SEGURIDAD HUMANA Y PROTECCIÓN CONTRA INCENDIOS L&amp;FS INTERNACIONALMENTE ACEPTADA Y REALIZAR UNA EVALUACIÓN BASADA EN RIESGOS PARA LAS ESTACIONES CONSTRUIDAS EN EL SISTEMA TRANSMICABLE </t>
  </si>
  <si>
    <t>IDU-CMA-SGDU-050-2020</t>
  </si>
  <si>
    <t>ELABORACIÓN DE LOS ESTUDIOS Y DISEÑOS, PARA EL CORREDOR VERDE DE LA CARRERA 7 DESDE LA CALLE 26 HASTA LA CALLE 32, RAMAL DE LA CARRERA 6 DESDE LA CARRERA 7 HASTA LA CALLE 27 Y ACTUALIZACIÓN, COMPLEMENTACIÓN Y AJUSTES DE LOS ESTUDIOS Y DISEÑOS EXISTENTES DE LA CONEXIÓN OPERACIONAL CALLE 26 Y DEMÁS OBRAS COMPLEMENTARIAS, EN BOGOTÁ D.C.</t>
  </si>
  <si>
    <t>IDU-CMA-SGDU-048-2020</t>
  </si>
  <si>
    <t>ACTUALIZACIÓN, COMPLEMENTACIÓN, AJUSTES DE LOS ESTUDIOS Y DISEÑOS EXISTENTES, Y/O ELABORACIÓN DE LOS ESTUDIOS Y DISEÑOS, PARA EL CORREDOR VERDE DE LA CARRERA 7 DESDE LA CALLE 32 HASTA LA CALLE 93A, RAMAL DE LA CALLE 72 ENTRE CARRERA 7 Y CARRERA 13 Y DEMÁS OBRAS COMPLEMENTARIAS, EN BOGOTÁ D.C.</t>
  </si>
  <si>
    <t>IDU-CMA-SGDU-049-2020</t>
  </si>
  <si>
    <t>ACTUALIZACIÓN, COMPLEMENTACIÓN, AJUSTES DE LOS ESTUDIOS Y DISEÑOS EXISTENTES, Y/O ELABORACIÓN DE LOS ESTUDIOS Y DISEÑOS, PARA EL CORREDOR VERDE DE LA CARRERA 7 DESDE LA CALLE 93A HASTA LA CALLE 200, PATIO PORTAL CALLE 200, CONEXIONES OPERACIONALES CALLE 100, CALLE 170 Y DEMÁS OBRAS COMPLEMENTARIAS, EN BOGOTÁ D.C.</t>
  </si>
  <si>
    <t>IDU-SAMC-DTAF-004-2021</t>
  </si>
  <si>
    <t>PRESTAR EL SERVICIO DE PRUEBAS DE HACKING ÉTICO A LA INFRAESTRUCTURA TECNOLÓGICA, Y DE INGENIERÍA SOCIAL AL PERSONAL DEL INSTITUTO DE DESARROLLO URBANO - IDU</t>
  </si>
  <si>
    <t>IDU-MC10%-DTAF-006-2021</t>
  </si>
  <si>
    <t xml:space="preserve">PRESTAR EL SERVICIO DE MANTENIMIENTO PREVENTIVO Y CORRECTIVO DE UPS´s CON SUMINISTRO DE INSUMOS Y/O PARTES </t>
  </si>
  <si>
    <t xml:space="preserve">TODOSISTEMAS SOLUCIONES DE TECNOLOGIA DE INFORMACION SAS </t>
  </si>
  <si>
    <t>CONSORCIO DEMOLICIÓN INGENIEROS (BALER INGENIERÍA SAS; CLEMENTE ALFREDO BUITRAGO AMARILLO)</t>
  </si>
  <si>
    <t>UT A&amp;E 2021 (ESPECIALISTAS EN EVENTOS S.A.S; EXCURSIONES AMISTAD S.A.S. Y/O ADESCUBRIR TRAVEL &amp; ADVENTURE S.A.S)</t>
  </si>
  <si>
    <t>GLOBAL TECHNOLOGY SERVICES GTS S.A.</t>
  </si>
  <si>
    <t>COMERCIALIZADORA SOLUCIONES INTELIGENTES SAS</t>
  </si>
  <si>
    <t>UNION TEMPORAL SOPORTE ESPECIALIZADO 2021  (DB SYSTEM S.A.S; NEPHIX SOLUCIONES INTEGRALES)</t>
  </si>
  <si>
    <t>URIBE ARQUITECTOS CONSTRUCTORES UAC S.A.S.</t>
  </si>
  <si>
    <t>AGNIS S.A.S.</t>
  </si>
  <si>
    <t>CONSORCIO CORREDOR VERDE SEPTIMA (SEG GEOTECNIA Y CONTROL DE CALIDAD S.A.S.; SERINCO COLOMBIA; PEYCO COLOMBIA)</t>
  </si>
  <si>
    <t>CONSORCIO CORREDOR VIAL VP (VELNEC S.A.;  PROGIN COLOMBIA)</t>
  </si>
  <si>
    <t>CONSORCIO CPS-GOC 2021 (CPS INFRAESTRUCTURAS MOVILIDAD Y MEDIOAMBIENTE SL SUCURSAL COLOMBIA; GOC INGENIERIA SAS)</t>
  </si>
  <si>
    <t>ALINA TECH SAS</t>
  </si>
  <si>
    <t>SUBE INGENIERÍA S.A.S.</t>
  </si>
  <si>
    <t>PROCESOS DE SELECCIÓN ADJUDICADOS MAYO</t>
  </si>
  <si>
    <t>IDU-CMA-SGDU-010-2021</t>
  </si>
  <si>
    <t>ESTIMACIÓN DE DEMANDA POTENCIAL DEL TRANSPORTE Y EL RECAUDO ESPERADO PARA LOS DIFERENTES PROYECTOS DEL BORDE OCCIDENTAL Y SABANA DE OCCIDENTE</t>
  </si>
  <si>
    <t>STEER DAVIES &amp; GLEAVE LIMITED SUCURSAL COLOMBIA</t>
  </si>
  <si>
    <t>IDU-MC10%-DTAF-007-2021</t>
  </si>
  <si>
    <t>SUMINISTRAR A PRECIOS UNITARIOS FIJOS Y A MONTO AGOTABLE MATERIALES PARA ADECUACIONES Y/O EL MANTENIMIENTO LOCATIVO DE LAS SEDES DONDE FUNCIONA EL INSTITUTO DE DESARROLLO URBANO – IDU</t>
  </si>
  <si>
    <t>COMERCIALIZADORA ELECTROCON SAS.</t>
  </si>
  <si>
    <t>IDU-MC10%-DTAF-009-2021</t>
  </si>
  <si>
    <t>PRESTAR LOS SERVICIOS DE SOPORTE Y ACTUALIZACIÓN DEL SOFTWARE MEGA-HOPEX DE REPOSITORIO PARA LA ARQUITECTURA EMPRESARIAL DEL INSTITUTO</t>
  </si>
  <si>
    <t>GROW DATA SAS.</t>
  </si>
  <si>
    <t>IDU-MC10%-SGGC-004-2021</t>
  </si>
  <si>
    <t>SERVICIO DE MONITOREO DE LA INFORMACIÓN QUE SE PUBLICA EN LOS DIFERENTES MEDIOS DE COMUNICACIÓN, RELACIONADA CON LA ENTIDAD Y EN GENERAL DEL SECTOR MOVILIDAD-ADMINISTRACIÓN DISTRITAL</t>
  </si>
  <si>
    <t>GLOBALNEWS GROUP COLOMBIA SAS</t>
  </si>
  <si>
    <t>IDU-CMA-DTC-009-2021</t>
  </si>
  <si>
    <t>INTERVENTORÍA INTEGRAL A LA CONSTRUCCIÓN DE LAS OBRAS DE RECUPERACIÓN, ESTABILIZACIÓN Y OBRAS COMPLEMENTARIAS POR LA PÉRDIDA DE LA BANCA EN EL KM 4+350 CARRERA 15 ESTE CON CALLE 80 SUR DE LA AVENIDA CIRCUNVALAR DE ORIENTE, EN LA LOCALIDAD DE USME, EN BOGOTÁ, D.C.</t>
  </si>
  <si>
    <t>ORGANIZACION VICAN S.A.S.</t>
  </si>
  <si>
    <t>IDU-SASI-DTAF-005-2021</t>
  </si>
  <si>
    <t>ADQUISICIÓN, INSTALACIÓN Y CONFIGURACIÓN DE UNA SOLUCIÓN TECNOLÓGICA PARA LA DETECCIÓN Y RESPUESTA A AMENAZAS MEDIANTE LA AUTOMATIZACIÓN DE LAS TAREAS RUTINARIAS DE SEGURIDAD – SOAR</t>
  </si>
  <si>
    <t>WEXLER SAS</t>
  </si>
  <si>
    <t>IDU-SASI-DTAF-006-2021</t>
  </si>
  <si>
    <t>ADQUIRIR LA AMPLIACIÓN DEL ENTORNO DE ALMACENAMIENTO DIGITAL ESCALABLE DE INFORMACIÓN SAN / NAS</t>
  </si>
  <si>
    <t>IDU-LP-SGDU-001-2021</t>
  </si>
  <si>
    <t>DEMOLICIÓN, LIMPIEZA, CERRAMIENTO Y MANTENIMIENTO DE PREDIOS ADQUIRIDOS POR EL INSTITUTO DE DESARROLLO URBANO – IDU, PARA LA EJECUCIÓN DE LAS TRONCALES ALIMENTADORAS AVENIDA 68 Y AVENIDA CIUDAD DE CALI, EN BOGOTÁ D.C.</t>
  </si>
  <si>
    <t>CONSORCIO INFRADEMOL TRONCALES (YAMILL MONTENEGRO CALDERÓN; INFRAESTRUCTURA NACIONAL LTDA)</t>
  </si>
  <si>
    <t>IDU-MC10%-DTAF-011-2021</t>
  </si>
  <si>
    <t>ADQUIRIR A PRECIOS UNITARIOS Y A MONTO AGOTABLE CHALECOS PARA LA IDENTIFICACIÓN DEL PERSONAL QUE DESEMPEÑA ACTIVIDADES DE COORDINADORES DE EVACUACIÓN, COMITÉ COPASST, CONDUCTORES Y PERSONAL DE MANTENIMIENTO DEL INSTITUTO DE DESARROLLO URBANO - IDU</t>
  </si>
  <si>
    <t>FEC Suministros y Servicios SAS</t>
  </si>
  <si>
    <t>IDU-CMA-SGDU-014-2021</t>
  </si>
  <si>
    <t>INTERVENTORIA INTEGRAL A LA ACTUALIZACIÓN, COMPLEMENTACIÓN, AJUSTES DE LOS ESTUDIOS Y DISEÑOS EXISTENTES, Y/O ELABORACIÓN DE LOS ESTUDIOS Y DISEÑOS, PARA EL CORREDOR VERDE DE LA CARRERA 7 DESDE LA CALLE 32 HASTA LA CALLE 93A, RAMAL DE LA CALLE 72 ENTRE CARRERA 7 Y CARRERA 13 Y DEMÁS OBRAS COMPLEMENTARIAS, EN BOGOTÁ D.C.</t>
  </si>
  <si>
    <t>CONSORCIO CORREDOR VERDE AID (ALEPH INGENIERÍA Y CONSULTORÍA SAS; INGENIEROS CONSULTORES S.A.-INCOL S.A.; DPC INGENIEROS SAS)</t>
  </si>
  <si>
    <t>IDU-CMA-SGDU-015-2021</t>
  </si>
  <si>
    <t>INTERVENTORÍA INTEGRAL A LA ACTUALIZACIÓN, COMPLEMENTACIÓN, AJUSTES DE LOS ESTUDIOS Y DISEÑOS EXISTENTES, Y/O ELABORACIÓN DE LOS ESTUDIOS Y DISEÑOS, PARA EL CORREDOR VERDE DE LA CARRERA 7 DESDE LA CALLE 93A HASTA LA CALLE 200, PATIO PORTAL CALLE 200, CONEXIONES OPERACIONALES CALLE 100, CALLE 170 Y DEMÁS OBRAS COMPLEMENTARIAS, EN BOGOTÁ D.C.</t>
  </si>
  <si>
    <t>CONSORCIO PROYECTOS AIRCPT 2021 (COMPAÑIA DE PROYECTOS TECNICOS CPT S.A.; AIRTIFICIAL INTELLIGENCE STRUCTURES SA SUCURSAL EN COLOMBIA)</t>
  </si>
  <si>
    <t>IDU-CMA-SGDU-013-2021</t>
  </si>
  <si>
    <t xml:space="preserve">INTERVENTORIA INTEGRAL A LA ELABORACIÓN DE LOS ESTUDIOS Y DISEÑOS, PARA EL CORREDOR VERDE DE LA CARRERA 7 DESDE LA CALLE 26 HASTA LA CALLE 32, RAMAL DE LA CARRERA 6 DESDE LA CARRERA 7 HASTA LA CALLE 27 Y ACTUALIZACIÓN, COMPLEMENTACIÓN Y AJUSTES DE LOS ESTUDIOS Y DISEÑOS EXISTENTES DE LA CONEXIÓN OPERACIONAL CALLE 26 Y DEMÁS OBRAS COMPLEMENTARIAS, EN BOGOTÁ D.C </t>
  </si>
  <si>
    <t>CONSORCIO CORREDOR VERDE (GERMAN ALFREDO BAZZANI PRADERE; ARQUITECTURA Y URBANISMO SXXI SAS)</t>
  </si>
  <si>
    <t>IDU-LP-SGGC-005-2021</t>
  </si>
  <si>
    <t>CONTRATAR EL PROGRAMA DE SEGUROS QUE AMPARE LOS INTERESES PATRIMONIALES ACTUALES Y FUTUROS, ASÍ COMO LOS BIENES DE PROPIEDAD DEL INSTITUTO DE DESARROLLO URBANO - IDU, QUE ESTÉN BAJO SU RESPONSABILIDAD Y CUSTODIA Y AQUELLOS QUE SEAN ADQUIRIDOS PARA DESARROLLAR LAS FUNCIONES INHERENTES A SU ACTIVIDAD, DE ACUERDO CON LAS CONDICIONES CONTENIDAS EN EL PLIEGO</t>
  </si>
  <si>
    <t xml:space="preserve"> G1: DESIERTO
G3: Unión Temporal - La Previsora S.A. – Axa Colpatria Seguros S.A. y Mapfre Seguros Generales de Colombia S.A.
G4: Unión Temporal - La Previsora S.A. – Axa Colpatria Seguros S.A. y Mapfre Seguros Generales de Colombia S.A.
G5: Unión Temporal - La Previsora S.A. – Axa Colpatria Seguros S.A. y Mapfre Seguros Generales de Colombia S.A.</t>
  </si>
  <si>
    <t>IDU-LP-SGDU-003-2021</t>
  </si>
  <si>
    <t>PRESTACIÓN DEL SERVICIO DE VIGILANCIA Y SEGURIDAD PRIVADA EN LA MODALIDAD DE VIGILANCIA MÓVIL, PARA LOS PREDIOS ADQUIRIDOS POR EL INSTITUTO DE DESARROLLO URBANO – IDU, PARA LA EJECUCIÓN DE PROYECTOS VIALES Y DE ESPACIO PÚBLICO QUE SE ENCUENTRAN EN ADMINISTRACIÓN A CARGO DE LA DIRECCIÓN TÉCNICA DE PREDIOS – PROYECTOS VARIOS, EN BOGOTÁ D.C.</t>
  </si>
  <si>
    <t xml:space="preserve">COLVISEG COLOMBIANA DE VIGILANCIA Y SEGURIDAD LIMITADA
</t>
  </si>
  <si>
    <t>IDU-SASI-DTAF-008-2021</t>
  </si>
  <si>
    <t>PRESTAR LOS SERVICIOS DE CUSTODIA, COMPENSACIÓN, LIQUIDACIÓN DE OPERACIONES Y ADMINISTRACIÓN DE DERECHOS PATRIMONIALES DE LOS VALORES QUE CONFORMAN EL PORTAFOLIO DE INVERSIONES DEL INSTITUTO DE DESARROLLO URBANO, EN LAS CONDICIONES ESTABLECIDAS EN EL DECRETO 2555 DE 2010, “POR EL CUAL SE RECOGEN Y EXPIDEN LAS NORMAS EN MATERIA DEL SECTOR FINANCIERO, ASEGURADOR Y DEL MERCADO DE VALORES Y SE DICTAN OTRAS DISPOSICIONES”</t>
  </si>
  <si>
    <t>SANTANDER CACEIS COLOMBIA SA. SOCIEDAD
FIDUCIARIA</t>
  </si>
  <si>
    <t>G1: DESIERTO
G2: $ 5.234.060.927
G3: $ 1.155.168.806
G4: $ 1.379.523.200
G5: $ 113.902.834</t>
  </si>
  <si>
    <t>PROCESOS DE SELECCIÓN ADJUDICADOS JUNIO</t>
  </si>
  <si>
    <t>PROCESOS DE SELECCIÓN ADJUDICADOS JULIO</t>
  </si>
  <si>
    <t>IDU-LP-SGDU-002-2021</t>
  </si>
  <si>
    <t>DEMOLICIÓN, LIMPIEZA, CERRAMIENTO Y MANTENIMIENTO DE PREDIOS ADQUIRIDOS POR EL INSTITUTO DE DESARROLLO URBANO – IDU, PARA LA EJECUCIÓN DEL PROYECTO DE LA PRIMERA LÍNEA DE METRO PARA BOGOTÁ D.C.</t>
  </si>
  <si>
    <t>UNION TEMPORAL DEMOLER 016 (GESTION VIAL INTEGRAL SAS; PYV INGENIERIA SAS)</t>
  </si>
  <si>
    <t>IDU-SASI-SGGC-007-2021</t>
  </si>
  <si>
    <t>ADQUISICIÓN DE LA RENOVACIÓN, ACTUALIZACIÓN, SOPORTE Y MANTENIMIENTO DEL LICENCIAMIENTO PARA LA PLATAFORMA DE SEGURIDAD DEL IDU</t>
  </si>
  <si>
    <t>IDU-SASI-DTAF-004-2021</t>
  </si>
  <si>
    <t>PRESTAR EL SERVICIO DE TRANSPORTE TERRESTRE AUTOMOTOR ESPECIAL, INCLUIDOS TODOS LOS GASTOS INHERENTES AL MISMO, PARA LA EJECUCIÓN DE LOS PROYECTOS DE INFRAESTRUCTURA DE LOS SISTEMAS DE MOVILIDAD Y DE ESPACIO PÚBLICO ADELANTADOS POR LA DIRECCIÓN TÉCNICA DE PREDIOS</t>
  </si>
  <si>
    <t xml:space="preserve">SERVICIO ESPECIAL DE TRANSPORTE ESCOLAR Y DE TURISMO S.A.S SETCOLTUR S.A.S. </t>
  </si>
  <si>
    <t>IDU-CMA-SGDU-012-2021</t>
  </si>
  <si>
    <t>REALIZAR EL LEVANTAMIENTO E INVESTIGACIÓN DE REDES ELÉCTRICAS, TELECOMUNICACIONES, TELEMÁTICAS Y DE GAS NATURAL REQUERIDA PARA LA INFRAESTRUCTURA EXISTENTE EN EL ÁREA DE INTERVENCIÓN DEL ALCANCE DE LOS PROYECTOS A CARGO DEL INSTITUTO DE DESARROLLO URBANO - IDU EN LA CIUDAD DE BOGOTÁ D.C.</t>
  </si>
  <si>
    <t xml:space="preserve">SOLUCIONES GEOESPACIALES S.A.S. </t>
  </si>
  <si>
    <t>IDU-SAMC-SGDU-006-2021</t>
  </si>
  <si>
    <t>ADELANTAR LA TOMA DE INFORMACIÓN DE CAMPO MEDIANTE VIDEO Y DIGITACIÓN DE INFORMACIÓN, RELACIONADA CON EL VOLUMEN DEL TRÁNSITO DE VEHÍCULOS, CICLISTAS Y PEATONES PARA LOS PROYECTOS A CARGO DEL INSTITUTO DE DESARROLLO URBANO EN LA CIUDAD DE BOGOTA D.C.</t>
  </si>
  <si>
    <t>CORPORACION INTEGRAL PARA EL DESARROLLO DE LAS REGIONES - COINDERE</t>
  </si>
  <si>
    <t>IDU-CMA-SGDU-003-2021</t>
  </si>
  <si>
    <t>INTERVENTORÍA TÉCNICA, ADMINISTRATIVA, FINANCIERA, LEGAL, SOCIAL Y SST – SGA PARA LA DEMOLICIÓN, LIMPIEZA, CERRAMIENTO Y MANTENIMIENTO DE PREDIOS ADQUIRIDOS POR EL INSTITUTO DE DESARROLLO URBANO – IDU, PARA LA EJECUCIÓN DE LAS TRONCALES ALIMENTADORAS AVENIDA 68 Y AVENIDA CIUDAD DE CALI, EN BOGOTÁ D.C.</t>
  </si>
  <si>
    <t>CONSORCIO INTERVIAL URBANO (IAR PROYECTOS SAS y BATEMAN INGENIERIA SAS)</t>
  </si>
  <si>
    <t>IDU-SA-SGGC-001-2021</t>
  </si>
  <si>
    <t>CONTRATAR EL PROGRAMA DE SEGUROS QUE AMPARE LOS INTERESES PATRIMONIALES ACTUALES Y FUTUROS, ASÍ COMO LOS BIENES DE PROPIEDAD DEL INSTITUTO DE DESARROLLO URBANO, QUE ESTÉN BAJO SU RESPONSABILIDAD Y CUSTODIA Y AQUELLOS QUE SEAN ADQUIRIDOS PARA DESARROLLAR LAS FUNCIONES INHERENTES A SU ACTIVIDAD, DE ACUERDO CON LAS CONDICIONES CONTENIDAS EN EL PLIEGO</t>
  </si>
  <si>
    <t>UNIÓN TEMPORAL- SBS – CHUBB – PREVISORA – AXA – HDI (SBS SEGUROS COLOMBIA S.A; CHUBB SEGUROS COLOMBIA S.A.; LA PREVISORA S.A. COMPAÑÍA DE SEGUROS; AXA COLPATRIA SEGUROS S.A; HDI SEGUROS S.A)</t>
  </si>
  <si>
    <t>IDU-MC10%-DTAF-012-2021</t>
  </si>
  <si>
    <t>PRESTAR EL SERVICIO DE MANTENIMIENTO, RECARGA DE EXTINTORES, SUMINISTRO DE EXTINTORES Y DEMÁS ELEMENTOS COMPLEMENTARIOS, PARA LAS SEDES Y VEHÍCULOS DEL IDU</t>
  </si>
  <si>
    <t>PROCOLDEXT S.A.S</t>
  </si>
  <si>
    <t>IDU-MC10%-DTAF-014-2021</t>
  </si>
  <si>
    <t>REALIZAR EL MANTENIMIENTO PREVENTIVO Y CORRECTIVO DE LAS PLANTAS ELÉCTRICAS DE EMERGENCIA UBICADAS EN LAS SEDES DEL IDU, INCLUIDO EL SUMINISTRO DE INSUMOS Y REPUESTOS</t>
  </si>
  <si>
    <t>ABSICOL S.A.S.</t>
  </si>
  <si>
    <t>IDU-SASI-DTAF-011-2021</t>
  </si>
  <si>
    <t>RENOVACIÓN DEL SOPORTE Y GARANTÍA DE LOS EQUIPOS BIG-IP F5 Y ADQUISICIÓN DE UN NUEVO BLADE PARA EL INSTITUTO DE DESARROLLO URBANO</t>
  </si>
  <si>
    <t xml:space="preserve">GLOBAL TECHNOLOGY SERVICES GTS S.A </t>
  </si>
  <si>
    <t>IDU-CMA-SGDU-002-2021</t>
  </si>
  <si>
    <t>INTERVENTORÍA TÉCNICA, ADMINISTRATIVA, FINANCIERA, LEGAL, SOCIAL Y SSTSGA PARA LA DEMOLICIÓN, LIMPIEZA, CERRAMIENTO Y MANTENIMIENTO DE PREDIOS ADQUIRIDOS POR EL INSTITUTO DE DESARROLLO URBANO – IDU, PARA LA EJECUCIÓN DEL PROYECTO DE LA PRIMERA LÍNEA DE METRO PARA BOGOTÁ D.C.</t>
  </si>
  <si>
    <t>VELNEC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</si>
</sst>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7" x14ac:knownFonts="1">
    <font>
      <sz val="11"/>
      <color theme="1"/>
      <name val="Calibri"/>
      <family val="2"/>
      <scheme val="minor"/>
    </font>
    <font>
      <b/>
      <sz val="11"/>
      <name val="Arial"/>
      <family val="2"/>
    </font>
    <font>
      <sz val="11"/>
      <name val="Arial"/>
      <family val="2"/>
    </font>
    <font>
      <b/>
      <sz val="11"/>
      <color indexed="1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3">
    <xf numFmtId="0" fontId="0" fillId="0" borderId="0"/>
    <xf numFmtId="164" fontId="4" fillId="0" borderId="0" applyFont="0" applyFill="0" applyBorder="0" applyAlignment="0" applyProtection="0"/>
    <xf numFmtId="42" fontId="4" fillId="0" borderId="0" applyFont="0" applyFill="0" applyBorder="0" applyAlignment="0" applyProtection="0"/>
  </cellStyleXfs>
  <cellXfs count="45">
    <xf numFmtId="0" fontId="0" fillId="0" borderId="0" xfId="0"/>
    <xf numFmtId="0" fontId="1" fillId="0" borderId="0" xfId="0" applyFont="1" applyAlignment="1">
      <alignment horizontal="centerContinuous" vertical="center"/>
    </xf>
    <xf numFmtId="0" fontId="0" fillId="0" borderId="0" xfId="0" applyFont="1"/>
    <xf numFmtId="165"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165" fontId="0" fillId="0" borderId="0" xfId="0" applyNumberFormat="1" applyFont="1" applyAlignment="1">
      <alignment horizontal="center"/>
    </xf>
    <xf numFmtId="0" fontId="1"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wrapText="1"/>
    </xf>
    <xf numFmtId="0" fontId="0" fillId="0" borderId="0" xfId="0" applyFont="1" applyFill="1" applyAlignment="1">
      <alignment horizontal="justify" vertical="center"/>
    </xf>
    <xf numFmtId="0" fontId="0" fillId="0" borderId="0" xfId="0" applyFont="1" applyFill="1"/>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Font="1" applyAlignment="1">
      <alignment horizontal="center"/>
    </xf>
    <xf numFmtId="168" fontId="1" fillId="0" borderId="0"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3" fillId="0" borderId="9" xfId="0" applyFont="1" applyFill="1" applyBorder="1" applyAlignment="1">
      <alignment horizontal="center" vertical="center" wrapText="1"/>
    </xf>
    <xf numFmtId="0" fontId="0" fillId="0" borderId="9" xfId="0" applyFont="1" applyBorder="1" applyAlignment="1">
      <alignment wrapText="1"/>
    </xf>
    <xf numFmtId="0" fontId="2" fillId="0" borderId="9" xfId="0" applyFont="1" applyFill="1" applyBorder="1" applyAlignment="1">
      <alignment horizontal="center" vertical="center" wrapText="1"/>
    </xf>
    <xf numFmtId="168" fontId="0" fillId="0" borderId="9" xfId="0" applyNumberFormat="1" applyFont="1" applyBorder="1"/>
    <xf numFmtId="0" fontId="0" fillId="0" borderId="2" xfId="0" applyBorder="1" applyAlignment="1">
      <alignment vertical="center"/>
    </xf>
    <xf numFmtId="0" fontId="0" fillId="0" borderId="2" xfId="0" applyBorder="1" applyAlignment="1">
      <alignment horizontal="justify" vertical="center" wrapText="1"/>
    </xf>
    <xf numFmtId="14" fontId="0" fillId="3" borderId="2" xfId="0" applyNumberFormat="1" applyFill="1" applyBorder="1" applyAlignment="1">
      <alignment horizontal="center" vertical="center"/>
    </xf>
    <xf numFmtId="0" fontId="1" fillId="2" borderId="4" xfId="0" applyNumberFormat="1" applyFont="1" applyFill="1" applyBorder="1" applyAlignment="1">
      <alignment horizontal="center" vertical="center" wrapText="1"/>
    </xf>
    <xf numFmtId="167" fontId="2" fillId="0" borderId="10" xfId="0" applyNumberFormat="1" applyFont="1" applyFill="1" applyBorder="1" applyAlignment="1">
      <alignment horizontal="right" vertical="center" wrapText="1"/>
    </xf>
    <xf numFmtId="0" fontId="2" fillId="0" borderId="11" xfId="0" applyFont="1" applyFill="1" applyBorder="1" applyAlignment="1">
      <alignment horizontal="center" vertical="center"/>
    </xf>
    <xf numFmtId="0" fontId="6" fillId="0" borderId="0" xfId="0" applyFont="1" applyFill="1"/>
    <xf numFmtId="0" fontId="5" fillId="0" borderId="2" xfId="0" applyFont="1" applyBorder="1" applyAlignment="1">
      <alignment horizontal="center" vertical="center" wrapText="1"/>
    </xf>
    <xf numFmtId="169" fontId="0" fillId="3" borderId="7" xfId="1" applyNumberFormat="1" applyFont="1" applyFill="1" applyBorder="1" applyAlignment="1">
      <alignment horizontal="center" vertical="center" wrapText="1"/>
    </xf>
    <xf numFmtId="0" fontId="6" fillId="0" borderId="0" xfId="0" applyFont="1" applyFill="1" applyAlignment="1">
      <alignment wrapText="1"/>
    </xf>
    <xf numFmtId="0" fontId="0" fillId="0" borderId="12" xfId="0" applyBorder="1" applyAlignment="1">
      <alignment vertical="center"/>
    </xf>
    <xf numFmtId="0" fontId="0" fillId="0" borderId="12" xfId="0" applyBorder="1" applyAlignment="1">
      <alignment horizontal="justify" vertical="center" wrapText="1"/>
    </xf>
    <xf numFmtId="0" fontId="5" fillId="0" borderId="12" xfId="0" applyFont="1" applyBorder="1" applyAlignment="1">
      <alignment horizontal="center" vertical="center" wrapText="1"/>
    </xf>
    <xf numFmtId="14" fontId="0" fillId="3" borderId="12" xfId="0" applyNumberFormat="1" applyFill="1" applyBorder="1" applyAlignment="1">
      <alignment horizontal="center" vertical="center"/>
    </xf>
    <xf numFmtId="169" fontId="0" fillId="3" borderId="13" xfId="1" applyNumberFormat="1" applyFont="1" applyFill="1" applyBorder="1" applyAlignment="1">
      <alignment horizontal="center" vertical="center" wrapText="1"/>
    </xf>
    <xf numFmtId="42" fontId="0" fillId="3" borderId="7" xfId="2" applyFont="1" applyFill="1" applyBorder="1" applyAlignment="1">
      <alignment horizontal="center" vertical="center" wrapText="1"/>
    </xf>
  </cellXfs>
  <cellStyles count="3">
    <cellStyle name="Moneda" xfId="1" builtinId="4"/>
    <cellStyle name="Moneda [0]" xfId="2" builtinId="7"/>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6</xdr:col>
      <xdr:colOff>0</xdr:colOff>
      <xdr:row>57</xdr:row>
      <xdr:rowOff>0</xdr:rowOff>
    </xdr:from>
    <xdr:to>
      <xdr:col>6</xdr:col>
      <xdr:colOff>0</xdr:colOff>
      <xdr:row>57</xdr:row>
      <xdr:rowOff>0</xdr:rowOff>
    </xdr:to>
    <xdr:sp macro="" textlink="">
      <xdr:nvSpPr>
        <xdr:cNvPr id="3" name="AutoShape 155">
          <a:extLst>
            <a:ext uri="{FF2B5EF4-FFF2-40B4-BE49-F238E27FC236}">
              <a16:creationId xmlns:a16="http://schemas.microsoft.com/office/drawing/2014/main" id="{00000000-0008-0000-0000-000003000000}"/>
            </a:ext>
          </a:extLst>
        </xdr:cNvPr>
        <xdr:cNvSpPr>
          <a:spLocks noChangeArrowheads="1"/>
        </xdr:cNvSpPr>
      </xdr:nvSpPr>
      <xdr:spPr bwMode="auto">
        <a:xfrm>
          <a:off x="16297275" y="230505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8</xdr:row>
      <xdr:rowOff>0</xdr:rowOff>
    </xdr:from>
    <xdr:to>
      <xdr:col>6</xdr:col>
      <xdr:colOff>0</xdr:colOff>
      <xdr:row>8</xdr:row>
      <xdr:rowOff>0</xdr:rowOff>
    </xdr:to>
    <xdr:sp macro="" textlink="">
      <xdr:nvSpPr>
        <xdr:cNvPr id="3" name="AutoShape 155">
          <a:extLst>
            <a:ext uri="{FF2B5EF4-FFF2-40B4-BE49-F238E27FC236}">
              <a16:creationId xmlns:a16="http://schemas.microsoft.com/office/drawing/2014/main" id="{00000000-0008-0000-0100-000003000000}"/>
            </a:ext>
          </a:extLst>
        </xdr:cNvPr>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9</xdr:row>
      <xdr:rowOff>0</xdr:rowOff>
    </xdr:from>
    <xdr:to>
      <xdr:col>6</xdr:col>
      <xdr:colOff>0</xdr:colOff>
      <xdr:row>9</xdr:row>
      <xdr:rowOff>0</xdr:rowOff>
    </xdr:to>
    <xdr:sp macro="" textlink="">
      <xdr:nvSpPr>
        <xdr:cNvPr id="3" name="AutoShape 155">
          <a:extLst>
            <a:ext uri="{FF2B5EF4-FFF2-40B4-BE49-F238E27FC236}">
              <a16:creationId xmlns:a16="http://schemas.microsoft.com/office/drawing/2014/main" id="{00000000-0008-0000-0200-000003000000}"/>
            </a:ext>
          </a:extLst>
        </xdr:cNvPr>
        <xdr:cNvSpPr>
          <a:spLocks noChangeArrowheads="1"/>
        </xdr:cNvSpPr>
      </xdr:nvSpPr>
      <xdr:spPr bwMode="auto">
        <a:xfrm>
          <a:off x="18783300" y="506730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16</xdr:row>
      <xdr:rowOff>0</xdr:rowOff>
    </xdr:from>
    <xdr:to>
      <xdr:col>6</xdr:col>
      <xdr:colOff>0</xdr:colOff>
      <xdr:row>16</xdr:row>
      <xdr:rowOff>0</xdr:rowOff>
    </xdr:to>
    <xdr:sp macro="" textlink="">
      <xdr:nvSpPr>
        <xdr:cNvPr id="3" name="AutoShape 155">
          <a:extLst>
            <a:ext uri="{FF2B5EF4-FFF2-40B4-BE49-F238E27FC236}">
              <a16:creationId xmlns:a16="http://schemas.microsoft.com/office/drawing/2014/main" id="{00000000-0008-0000-0300-000003000000}"/>
            </a:ext>
          </a:extLst>
        </xdr:cNvPr>
        <xdr:cNvSpPr>
          <a:spLocks noChangeArrowheads="1"/>
        </xdr:cNvSpPr>
      </xdr:nvSpPr>
      <xdr:spPr bwMode="auto">
        <a:xfrm>
          <a:off x="18783300" y="784860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20</xdr:row>
      <xdr:rowOff>0</xdr:rowOff>
    </xdr:from>
    <xdr:to>
      <xdr:col>6</xdr:col>
      <xdr:colOff>0</xdr:colOff>
      <xdr:row>20</xdr:row>
      <xdr:rowOff>0</xdr:rowOff>
    </xdr:to>
    <xdr:sp macro="" textlink="">
      <xdr:nvSpPr>
        <xdr:cNvPr id="3" name="AutoShape 155">
          <a:extLst>
            <a:ext uri="{FF2B5EF4-FFF2-40B4-BE49-F238E27FC236}">
              <a16:creationId xmlns:a16="http://schemas.microsoft.com/office/drawing/2014/main" id="{00000000-0008-0000-0400-000003000000}"/>
            </a:ext>
          </a:extLst>
        </xdr:cNvPr>
        <xdr:cNvSpPr>
          <a:spLocks noChangeArrowheads="1"/>
        </xdr:cNvSpPr>
      </xdr:nvSpPr>
      <xdr:spPr bwMode="auto">
        <a:xfrm>
          <a:off x="19309080" y="59512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13</xdr:row>
      <xdr:rowOff>0</xdr:rowOff>
    </xdr:from>
    <xdr:to>
      <xdr:col>6</xdr:col>
      <xdr:colOff>0</xdr:colOff>
      <xdr:row>13</xdr:row>
      <xdr:rowOff>0</xdr:rowOff>
    </xdr:to>
    <xdr:sp macro="" textlink="">
      <xdr:nvSpPr>
        <xdr:cNvPr id="3" name="AutoShape 155">
          <a:extLst>
            <a:ext uri="{FF2B5EF4-FFF2-40B4-BE49-F238E27FC236}">
              <a16:creationId xmlns:a16="http://schemas.microsoft.com/office/drawing/2014/main" id="{00000000-0008-0000-0500-000003000000}"/>
            </a:ext>
          </a:extLst>
        </xdr:cNvPr>
        <xdr:cNvSpPr>
          <a:spLocks noChangeArrowheads="1"/>
        </xdr:cNvSpPr>
      </xdr:nvSpPr>
      <xdr:spPr bwMode="auto">
        <a:xfrm>
          <a:off x="18783300" y="884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A733F183-E0E0-4EFD-8893-F16D6169CA0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16</xdr:row>
      <xdr:rowOff>0</xdr:rowOff>
    </xdr:from>
    <xdr:to>
      <xdr:col>6</xdr:col>
      <xdr:colOff>0</xdr:colOff>
      <xdr:row>16</xdr:row>
      <xdr:rowOff>0</xdr:rowOff>
    </xdr:to>
    <xdr:sp macro="" textlink="">
      <xdr:nvSpPr>
        <xdr:cNvPr id="3" name="AutoShape 155">
          <a:extLst>
            <a:ext uri="{FF2B5EF4-FFF2-40B4-BE49-F238E27FC236}">
              <a16:creationId xmlns:a16="http://schemas.microsoft.com/office/drawing/2014/main" id="{6CE99471-B468-4BE3-BBB6-D40EEC1DFE25}"/>
            </a:ext>
          </a:extLst>
        </xdr:cNvPr>
        <xdr:cNvSpPr>
          <a:spLocks noChangeArrowheads="1"/>
        </xdr:cNvSpPr>
      </xdr:nvSpPr>
      <xdr:spPr bwMode="auto">
        <a:xfrm>
          <a:off x="19309080" y="41224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85DAC140-67AA-48FD-93E5-19E0F4B7162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18</xdr:row>
      <xdr:rowOff>0</xdr:rowOff>
    </xdr:from>
    <xdr:to>
      <xdr:col>6</xdr:col>
      <xdr:colOff>0</xdr:colOff>
      <xdr:row>18</xdr:row>
      <xdr:rowOff>0</xdr:rowOff>
    </xdr:to>
    <xdr:sp macro="" textlink="">
      <xdr:nvSpPr>
        <xdr:cNvPr id="3" name="AutoShape 155">
          <a:extLst>
            <a:ext uri="{FF2B5EF4-FFF2-40B4-BE49-F238E27FC236}">
              <a16:creationId xmlns:a16="http://schemas.microsoft.com/office/drawing/2014/main" id="{2813A570-0239-41D3-B7D6-5E60ED6F03D4}"/>
            </a:ext>
          </a:extLst>
        </xdr:cNvPr>
        <xdr:cNvSpPr>
          <a:spLocks noChangeArrowheads="1"/>
        </xdr:cNvSpPr>
      </xdr:nvSpPr>
      <xdr:spPr bwMode="auto">
        <a:xfrm>
          <a:off x="19309080" y="77800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3"/>
  <sheetViews>
    <sheetView tabSelected="1" topLeftCell="B48" zoomScale="80" zoomScaleNormal="80" workbookViewId="0">
      <selection activeCell="D63" sqref="D63"/>
    </sheetView>
  </sheetViews>
  <sheetFormatPr baseColWidth="10" defaultRowHeight="14.4" x14ac:dyDescent="0.3"/>
  <cols>
    <col min="1" max="1" width="6.6640625" style="4" customWidth="1"/>
    <col min="2" max="2" width="31.109375" style="5" bestFit="1" customWidth="1"/>
    <col min="3" max="3" width="95.6640625" style="15" customWidth="1"/>
    <col min="4" max="4" width="67.109375" style="2" customWidth="1"/>
    <col min="5" max="5" width="24.4414062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1</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23">
        <v>1</v>
      </c>
      <c r="B8" s="29" t="s">
        <v>15</v>
      </c>
      <c r="C8" s="30" t="s">
        <v>16</v>
      </c>
      <c r="D8" s="36" t="s">
        <v>17</v>
      </c>
      <c r="E8" s="31">
        <v>44243</v>
      </c>
      <c r="F8" s="37">
        <v>1368760836</v>
      </c>
      <c r="G8" s="35"/>
    </row>
    <row r="9" spans="1:7" s="12" customFormat="1" ht="28.8" x14ac:dyDescent="0.3">
      <c r="A9" s="34">
        <v>2</v>
      </c>
      <c r="B9" s="39" t="s">
        <v>18</v>
      </c>
      <c r="C9" s="40" t="s">
        <v>19</v>
      </c>
      <c r="D9" s="41" t="s">
        <v>20</v>
      </c>
      <c r="E9" s="42">
        <v>44250</v>
      </c>
      <c r="F9" s="43">
        <v>10468731474</v>
      </c>
      <c r="G9" s="38"/>
    </row>
    <row r="10" spans="1:7" s="12" customFormat="1" ht="28.8" x14ac:dyDescent="0.3">
      <c r="A10" s="34">
        <v>3</v>
      </c>
      <c r="B10" s="29" t="s">
        <v>21</v>
      </c>
      <c r="C10" s="30" t="s">
        <v>22</v>
      </c>
      <c r="D10" s="36" t="s">
        <v>23</v>
      </c>
      <c r="E10" s="31">
        <v>44257</v>
      </c>
      <c r="F10" s="44">
        <v>1659836592</v>
      </c>
      <c r="G10" s="38"/>
    </row>
    <row r="11" spans="1:7" s="12" customFormat="1" ht="57.6" x14ac:dyDescent="0.3">
      <c r="A11" s="34">
        <v>4</v>
      </c>
      <c r="B11" s="39" t="s">
        <v>24</v>
      </c>
      <c r="C11" s="40" t="s">
        <v>25</v>
      </c>
      <c r="D11" s="41" t="s">
        <v>26</v>
      </c>
      <c r="E11" s="42">
        <v>44260</v>
      </c>
      <c r="F11" s="43">
        <v>5428983704</v>
      </c>
      <c r="G11" s="38"/>
    </row>
    <row r="12" spans="1:7" s="12" customFormat="1" x14ac:dyDescent="0.3">
      <c r="A12" s="34">
        <v>5</v>
      </c>
      <c r="B12" s="39" t="s">
        <v>27</v>
      </c>
      <c r="C12" s="40" t="s">
        <v>28</v>
      </c>
      <c r="D12" s="41" t="s">
        <v>29</v>
      </c>
      <c r="E12" s="42">
        <v>44266</v>
      </c>
      <c r="F12" s="43">
        <v>54999420</v>
      </c>
      <c r="G12" s="38"/>
    </row>
    <row r="13" spans="1:7" s="12" customFormat="1" ht="57.6" x14ac:dyDescent="0.3">
      <c r="A13" s="34">
        <v>6</v>
      </c>
      <c r="B13" s="39" t="s">
        <v>30</v>
      </c>
      <c r="C13" s="40" t="s">
        <v>31</v>
      </c>
      <c r="D13" s="41" t="s">
        <v>32</v>
      </c>
      <c r="E13" s="42">
        <v>44270</v>
      </c>
      <c r="F13" s="43">
        <v>28560000</v>
      </c>
      <c r="G13" s="38"/>
    </row>
    <row r="14" spans="1:7" s="12" customFormat="1" ht="204.75" customHeight="1" x14ac:dyDescent="0.3">
      <c r="A14" s="34">
        <v>7</v>
      </c>
      <c r="B14" s="39" t="s">
        <v>33</v>
      </c>
      <c r="C14" s="40" t="s">
        <v>34</v>
      </c>
      <c r="D14" s="41" t="s">
        <v>35</v>
      </c>
      <c r="E14" s="42">
        <v>44270</v>
      </c>
      <c r="F14" s="43">
        <v>15522127</v>
      </c>
      <c r="G14" s="38"/>
    </row>
    <row r="15" spans="1:7" s="12" customFormat="1" ht="28.8" x14ac:dyDescent="0.3">
      <c r="A15" s="34">
        <v>8</v>
      </c>
      <c r="B15" s="39" t="s">
        <v>36</v>
      </c>
      <c r="C15" s="40" t="s">
        <v>37</v>
      </c>
      <c r="D15" s="41" t="s">
        <v>38</v>
      </c>
      <c r="E15" s="42">
        <v>44274</v>
      </c>
      <c r="F15" s="43">
        <v>469748071</v>
      </c>
      <c r="G15" s="38"/>
    </row>
    <row r="16" spans="1:7" s="12" customFormat="1" ht="43.2" x14ac:dyDescent="0.3">
      <c r="A16" s="34">
        <v>9</v>
      </c>
      <c r="B16" s="39" t="s">
        <v>39</v>
      </c>
      <c r="C16" s="40" t="s">
        <v>40</v>
      </c>
      <c r="D16" s="41" t="s">
        <v>41</v>
      </c>
      <c r="E16" s="42">
        <v>44281</v>
      </c>
      <c r="F16" s="43">
        <v>1358540777</v>
      </c>
      <c r="G16" s="38"/>
    </row>
    <row r="17" spans="1:7" s="12" customFormat="1" ht="28.8" x14ac:dyDescent="0.3">
      <c r="A17" s="34">
        <v>10</v>
      </c>
      <c r="B17" s="39" t="s">
        <v>42</v>
      </c>
      <c r="C17" s="40" t="s">
        <v>43</v>
      </c>
      <c r="D17" s="41" t="s">
        <v>44</v>
      </c>
      <c r="E17" s="42">
        <v>44284</v>
      </c>
      <c r="F17" s="43">
        <v>450992745</v>
      </c>
      <c r="G17" s="38"/>
    </row>
    <row r="18" spans="1:7" s="12" customFormat="1" ht="43.2" x14ac:dyDescent="0.3">
      <c r="A18" s="34">
        <v>11</v>
      </c>
      <c r="B18" s="39" t="s">
        <v>45</v>
      </c>
      <c r="C18" s="40" t="s">
        <v>46</v>
      </c>
      <c r="D18" s="41" t="s">
        <v>47</v>
      </c>
      <c r="E18" s="42">
        <v>44285</v>
      </c>
      <c r="F18" s="43">
        <v>699041260</v>
      </c>
      <c r="G18" s="38"/>
    </row>
    <row r="19" spans="1:7" s="12" customFormat="1" ht="43.2" x14ac:dyDescent="0.3">
      <c r="A19" s="34">
        <v>12</v>
      </c>
      <c r="B19" s="29" t="s">
        <v>49</v>
      </c>
      <c r="C19" s="30" t="s">
        <v>50</v>
      </c>
      <c r="D19" s="36" t="s">
        <v>75</v>
      </c>
      <c r="E19" s="31">
        <v>44299</v>
      </c>
      <c r="F19" s="44">
        <v>327649773</v>
      </c>
      <c r="G19" s="38"/>
    </row>
    <row r="20" spans="1:7" s="12" customFormat="1" ht="57.6" x14ac:dyDescent="0.3">
      <c r="A20" s="34">
        <v>13</v>
      </c>
      <c r="B20" s="39" t="s">
        <v>51</v>
      </c>
      <c r="C20" s="40" t="s">
        <v>52</v>
      </c>
      <c r="D20" s="41" t="s">
        <v>76</v>
      </c>
      <c r="E20" s="42">
        <v>44300</v>
      </c>
      <c r="F20" s="43">
        <v>397675263</v>
      </c>
      <c r="G20" s="38"/>
    </row>
    <row r="21" spans="1:7" s="12" customFormat="1" ht="28.8" x14ac:dyDescent="0.3">
      <c r="A21" s="34">
        <v>14</v>
      </c>
      <c r="B21" s="39" t="s">
        <v>53</v>
      </c>
      <c r="C21" s="40" t="s">
        <v>54</v>
      </c>
      <c r="D21" s="41" t="s">
        <v>77</v>
      </c>
      <c r="E21" s="42">
        <v>44302</v>
      </c>
      <c r="F21" s="43">
        <v>500000000</v>
      </c>
      <c r="G21" s="38"/>
    </row>
    <row r="22" spans="1:7" s="12" customFormat="1" x14ac:dyDescent="0.3">
      <c r="A22" s="34">
        <v>15</v>
      </c>
      <c r="B22" s="39" t="s">
        <v>55</v>
      </c>
      <c r="C22" s="40" t="s">
        <v>56</v>
      </c>
      <c r="D22" s="41" t="s">
        <v>78</v>
      </c>
      <c r="E22" s="42">
        <v>44302</v>
      </c>
      <c r="F22" s="43">
        <v>327649773</v>
      </c>
      <c r="G22" s="38"/>
    </row>
    <row r="23" spans="1:7" s="12" customFormat="1" ht="28.8" x14ac:dyDescent="0.3">
      <c r="A23" s="34">
        <v>16</v>
      </c>
      <c r="B23" s="39" t="s">
        <v>57</v>
      </c>
      <c r="C23" s="40" t="s">
        <v>58</v>
      </c>
      <c r="D23" s="41" t="s">
        <v>79</v>
      </c>
      <c r="E23" s="42">
        <v>44305</v>
      </c>
      <c r="F23" s="43">
        <v>30547598</v>
      </c>
      <c r="G23" s="38"/>
    </row>
    <row r="24" spans="1:7" s="12" customFormat="1" ht="28.8" x14ac:dyDescent="0.3">
      <c r="A24" s="34">
        <v>17</v>
      </c>
      <c r="B24" s="39" t="s">
        <v>59</v>
      </c>
      <c r="C24" s="40" t="s">
        <v>60</v>
      </c>
      <c r="D24" s="41" t="s">
        <v>80</v>
      </c>
      <c r="E24" s="42">
        <v>44309</v>
      </c>
      <c r="F24" s="43">
        <v>120000000</v>
      </c>
      <c r="G24" s="38"/>
    </row>
    <row r="25" spans="1:7" s="12" customFormat="1" ht="43.2" x14ac:dyDescent="0.3">
      <c r="A25" s="34">
        <v>18</v>
      </c>
      <c r="B25" s="39" t="s">
        <v>61</v>
      </c>
      <c r="C25" s="40" t="s">
        <v>62</v>
      </c>
      <c r="D25" s="41" t="s">
        <v>81</v>
      </c>
      <c r="E25" s="42">
        <v>44315</v>
      </c>
      <c r="F25" s="43">
        <v>875005843</v>
      </c>
      <c r="G25" s="38"/>
    </row>
    <row r="26" spans="1:7" s="12" customFormat="1" ht="57.6" x14ac:dyDescent="0.3">
      <c r="A26" s="34">
        <v>19</v>
      </c>
      <c r="B26" s="39" t="s">
        <v>63</v>
      </c>
      <c r="C26" s="40" t="s">
        <v>64</v>
      </c>
      <c r="D26" s="41" t="s">
        <v>82</v>
      </c>
      <c r="E26" s="42">
        <v>44315</v>
      </c>
      <c r="F26" s="43">
        <v>161797566</v>
      </c>
      <c r="G26" s="38"/>
    </row>
    <row r="27" spans="1:7" s="12" customFormat="1" ht="57.6" x14ac:dyDescent="0.3">
      <c r="A27" s="34">
        <v>20</v>
      </c>
      <c r="B27" s="39" t="s">
        <v>65</v>
      </c>
      <c r="C27" s="40" t="s">
        <v>66</v>
      </c>
      <c r="D27" s="41" t="s">
        <v>83</v>
      </c>
      <c r="E27" s="42">
        <v>44315</v>
      </c>
      <c r="F27" s="43">
        <v>1392218522</v>
      </c>
      <c r="G27" s="38"/>
    </row>
    <row r="28" spans="1:7" s="12" customFormat="1" ht="57.6" x14ac:dyDescent="0.3">
      <c r="A28" s="34">
        <v>21</v>
      </c>
      <c r="B28" s="39" t="s">
        <v>67</v>
      </c>
      <c r="C28" s="40" t="s">
        <v>68</v>
      </c>
      <c r="D28" s="41" t="s">
        <v>84</v>
      </c>
      <c r="E28" s="42">
        <v>44315</v>
      </c>
      <c r="F28" s="43">
        <v>4225011783</v>
      </c>
      <c r="G28" s="38"/>
    </row>
    <row r="29" spans="1:7" s="12" customFormat="1" ht="57.6" x14ac:dyDescent="0.3">
      <c r="A29" s="34">
        <v>22</v>
      </c>
      <c r="B29" s="39" t="s">
        <v>69</v>
      </c>
      <c r="C29" s="40" t="s">
        <v>70</v>
      </c>
      <c r="D29" s="41" t="s">
        <v>85</v>
      </c>
      <c r="E29" s="42">
        <v>44316</v>
      </c>
      <c r="F29" s="43">
        <v>5373042774</v>
      </c>
      <c r="G29" s="38"/>
    </row>
    <row r="30" spans="1:7" s="12" customFormat="1" ht="28.8" x14ac:dyDescent="0.3">
      <c r="A30" s="34">
        <v>23</v>
      </c>
      <c r="B30" s="39" t="s">
        <v>71</v>
      </c>
      <c r="C30" s="40" t="s">
        <v>72</v>
      </c>
      <c r="D30" s="41" t="s">
        <v>86</v>
      </c>
      <c r="E30" s="42">
        <v>44316</v>
      </c>
      <c r="F30" s="43">
        <v>208988800</v>
      </c>
      <c r="G30" s="38"/>
    </row>
    <row r="31" spans="1:7" s="12" customFormat="1" ht="28.8" x14ac:dyDescent="0.3">
      <c r="A31" s="34">
        <v>24</v>
      </c>
      <c r="B31" s="39" t="s">
        <v>73</v>
      </c>
      <c r="C31" s="40" t="s">
        <v>74</v>
      </c>
      <c r="D31" s="41" t="s">
        <v>87</v>
      </c>
      <c r="E31" s="42">
        <v>44316</v>
      </c>
      <c r="F31" s="43">
        <v>23160398</v>
      </c>
      <c r="G31" s="38"/>
    </row>
    <row r="32" spans="1:7" s="12" customFormat="1" ht="28.8" x14ac:dyDescent="0.3">
      <c r="A32" s="34">
        <v>25</v>
      </c>
      <c r="B32" s="29" t="s">
        <v>89</v>
      </c>
      <c r="C32" s="30" t="s">
        <v>90</v>
      </c>
      <c r="D32" s="36" t="s">
        <v>91</v>
      </c>
      <c r="E32" s="31">
        <v>44320</v>
      </c>
      <c r="F32" s="44">
        <v>603655019</v>
      </c>
      <c r="G32" s="38"/>
    </row>
    <row r="33" spans="1:7" s="12" customFormat="1" ht="28.8" x14ac:dyDescent="0.3">
      <c r="A33" s="34">
        <v>26</v>
      </c>
      <c r="B33" s="39" t="s">
        <v>92</v>
      </c>
      <c r="C33" s="40" t="s">
        <v>93</v>
      </c>
      <c r="D33" s="41" t="s">
        <v>94</v>
      </c>
      <c r="E33" s="42">
        <v>44321</v>
      </c>
      <c r="F33" s="43">
        <v>90000000</v>
      </c>
      <c r="G33" s="38"/>
    </row>
    <row r="34" spans="1:7" s="12" customFormat="1" ht="28.8" x14ac:dyDescent="0.3">
      <c r="A34" s="34">
        <v>27</v>
      </c>
      <c r="B34" s="39" t="s">
        <v>95</v>
      </c>
      <c r="C34" s="40" t="s">
        <v>96</v>
      </c>
      <c r="D34" s="41" t="s">
        <v>97</v>
      </c>
      <c r="E34" s="42">
        <v>44321</v>
      </c>
      <c r="F34" s="43">
        <v>20999930</v>
      </c>
      <c r="G34" s="38"/>
    </row>
    <row r="35" spans="1:7" s="12" customFormat="1" ht="43.2" x14ac:dyDescent="0.3">
      <c r="A35" s="34">
        <v>28</v>
      </c>
      <c r="B35" s="39" t="s">
        <v>98</v>
      </c>
      <c r="C35" s="40" t="s">
        <v>99</v>
      </c>
      <c r="D35" s="41" t="s">
        <v>100</v>
      </c>
      <c r="E35" s="42">
        <v>44336</v>
      </c>
      <c r="F35" s="43">
        <v>39698400</v>
      </c>
      <c r="G35" s="38"/>
    </row>
    <row r="36" spans="1:7" s="12" customFormat="1" ht="43.2" x14ac:dyDescent="0.3">
      <c r="A36" s="34">
        <v>29</v>
      </c>
      <c r="B36" s="39" t="s">
        <v>101</v>
      </c>
      <c r="C36" s="40" t="s">
        <v>102</v>
      </c>
      <c r="D36" s="41" t="s">
        <v>103</v>
      </c>
      <c r="E36" s="42">
        <v>44342</v>
      </c>
      <c r="F36" s="43">
        <v>364377740</v>
      </c>
      <c r="G36" s="38"/>
    </row>
    <row r="37" spans="1:7" s="12" customFormat="1" ht="28.8" x14ac:dyDescent="0.3">
      <c r="A37" s="34">
        <v>30</v>
      </c>
      <c r="B37" s="39" t="s">
        <v>104</v>
      </c>
      <c r="C37" s="40" t="s">
        <v>105</v>
      </c>
      <c r="D37" s="41" t="s">
        <v>106</v>
      </c>
      <c r="E37" s="42">
        <v>44342</v>
      </c>
      <c r="F37" s="43">
        <v>684482327</v>
      </c>
      <c r="G37" s="38"/>
    </row>
    <row r="38" spans="1:7" s="12" customFormat="1" ht="28.8" x14ac:dyDescent="0.3">
      <c r="A38" s="34">
        <v>31</v>
      </c>
      <c r="B38" s="29" t="s">
        <v>107</v>
      </c>
      <c r="C38" s="30" t="s">
        <v>108</v>
      </c>
      <c r="D38" s="36" t="s">
        <v>78</v>
      </c>
      <c r="E38" s="31">
        <v>44348</v>
      </c>
      <c r="F38" s="44">
        <v>941718305</v>
      </c>
      <c r="G38" s="38"/>
    </row>
    <row r="39" spans="1:7" s="12" customFormat="1" ht="43.2" x14ac:dyDescent="0.3">
      <c r="A39" s="34">
        <v>32</v>
      </c>
      <c r="B39" s="39" t="s">
        <v>109</v>
      </c>
      <c r="C39" s="40" t="s">
        <v>110</v>
      </c>
      <c r="D39" s="41" t="s">
        <v>111</v>
      </c>
      <c r="E39" s="31">
        <v>44349</v>
      </c>
      <c r="F39" s="43">
        <v>27259450816</v>
      </c>
      <c r="G39" s="38"/>
    </row>
    <row r="40" spans="1:7" s="12" customFormat="1" ht="43.2" x14ac:dyDescent="0.3">
      <c r="A40" s="34">
        <v>33</v>
      </c>
      <c r="B40" s="39" t="s">
        <v>112</v>
      </c>
      <c r="C40" s="40" t="s">
        <v>113</v>
      </c>
      <c r="D40" s="41" t="s">
        <v>114</v>
      </c>
      <c r="E40" s="31">
        <v>44356</v>
      </c>
      <c r="F40" s="43">
        <v>6265350</v>
      </c>
      <c r="G40" s="38"/>
    </row>
    <row r="41" spans="1:7" s="12" customFormat="1" ht="57.6" x14ac:dyDescent="0.3">
      <c r="A41" s="34">
        <v>34</v>
      </c>
      <c r="B41" s="39" t="s">
        <v>115</v>
      </c>
      <c r="C41" s="40" t="s">
        <v>116</v>
      </c>
      <c r="D41" s="41" t="s">
        <v>117</v>
      </c>
      <c r="E41" s="31">
        <v>44357</v>
      </c>
      <c r="F41" s="43">
        <v>1329116061</v>
      </c>
      <c r="G41" s="38"/>
    </row>
    <row r="42" spans="1:7" s="12" customFormat="1" ht="57.6" x14ac:dyDescent="0.3">
      <c r="A42" s="34">
        <v>35</v>
      </c>
      <c r="B42" s="39" t="s">
        <v>118</v>
      </c>
      <c r="C42" s="40" t="s">
        <v>119</v>
      </c>
      <c r="D42" s="41" t="s">
        <v>120</v>
      </c>
      <c r="E42" s="31">
        <v>44357</v>
      </c>
      <c r="F42" s="43">
        <v>1611888577</v>
      </c>
      <c r="G42" s="38"/>
    </row>
    <row r="43" spans="1:7" s="12" customFormat="1" ht="57.6" x14ac:dyDescent="0.3">
      <c r="A43" s="34">
        <v>36</v>
      </c>
      <c r="B43" s="39" t="s">
        <v>121</v>
      </c>
      <c r="C43" s="40" t="s">
        <v>122</v>
      </c>
      <c r="D43" s="41" t="s">
        <v>123</v>
      </c>
      <c r="E43" s="31">
        <v>44357</v>
      </c>
      <c r="F43" s="43">
        <v>725462204</v>
      </c>
      <c r="G43" s="38"/>
    </row>
    <row r="44" spans="1:7" s="12" customFormat="1" ht="100.8" x14ac:dyDescent="0.3">
      <c r="A44" s="34">
        <v>37</v>
      </c>
      <c r="B44" s="39" t="s">
        <v>124</v>
      </c>
      <c r="C44" s="40" t="s">
        <v>125</v>
      </c>
      <c r="D44" s="41" t="s">
        <v>126</v>
      </c>
      <c r="E44" s="31">
        <v>44358</v>
      </c>
      <c r="F44" s="43" t="s">
        <v>133</v>
      </c>
      <c r="G44" s="38">
        <f>5234060927+1155168806+1379523200+113902834</f>
        <v>7882655767</v>
      </c>
    </row>
    <row r="45" spans="1:7" s="12" customFormat="1" ht="57.6" x14ac:dyDescent="0.3">
      <c r="A45" s="34">
        <v>38</v>
      </c>
      <c r="B45" s="39" t="s">
        <v>127</v>
      </c>
      <c r="C45" s="40" t="s">
        <v>128</v>
      </c>
      <c r="D45" s="41" t="s">
        <v>129</v>
      </c>
      <c r="E45" s="31">
        <v>44369</v>
      </c>
      <c r="F45" s="43">
        <v>1406160159</v>
      </c>
      <c r="G45" s="38"/>
    </row>
    <row r="46" spans="1:7" s="12" customFormat="1" ht="72" x14ac:dyDescent="0.3">
      <c r="A46" s="34">
        <v>39</v>
      </c>
      <c r="B46" s="39" t="s">
        <v>130</v>
      </c>
      <c r="C46" s="40" t="s">
        <v>131</v>
      </c>
      <c r="D46" s="41" t="s">
        <v>132</v>
      </c>
      <c r="E46" s="31">
        <v>44377</v>
      </c>
      <c r="F46" s="43">
        <v>398146949</v>
      </c>
      <c r="G46" s="38"/>
    </row>
    <row r="47" spans="1:7" s="12" customFormat="1" ht="43.2" x14ac:dyDescent="0.3">
      <c r="A47" s="34">
        <v>40</v>
      </c>
      <c r="B47" s="29" t="s">
        <v>136</v>
      </c>
      <c r="C47" s="30" t="s">
        <v>137</v>
      </c>
      <c r="D47" s="36" t="s">
        <v>138</v>
      </c>
      <c r="E47" s="31">
        <v>44378</v>
      </c>
      <c r="F47" s="44">
        <v>5434379701</v>
      </c>
      <c r="G47" s="38"/>
    </row>
    <row r="48" spans="1:7" s="12" customFormat="1" ht="28.8" x14ac:dyDescent="0.3">
      <c r="A48" s="34">
        <v>41</v>
      </c>
      <c r="B48" s="39" t="s">
        <v>139</v>
      </c>
      <c r="C48" s="40" t="s">
        <v>140</v>
      </c>
      <c r="D48" s="41" t="s">
        <v>44</v>
      </c>
      <c r="E48" s="31">
        <v>44384</v>
      </c>
      <c r="F48" s="43">
        <v>1803725840</v>
      </c>
      <c r="G48" s="38"/>
    </row>
    <row r="49" spans="1:7" s="12" customFormat="1" ht="43.2" x14ac:dyDescent="0.3">
      <c r="A49" s="34">
        <v>42</v>
      </c>
      <c r="B49" s="39" t="s">
        <v>141</v>
      </c>
      <c r="C49" s="40" t="s">
        <v>142</v>
      </c>
      <c r="D49" s="41" t="s">
        <v>143</v>
      </c>
      <c r="E49" s="31">
        <v>44385</v>
      </c>
      <c r="F49" s="43">
        <v>270054911</v>
      </c>
      <c r="G49" s="38"/>
    </row>
    <row r="50" spans="1:7" s="12" customFormat="1" ht="57.6" x14ac:dyDescent="0.3">
      <c r="A50" s="34">
        <v>43</v>
      </c>
      <c r="B50" s="39" t="s">
        <v>144</v>
      </c>
      <c r="C50" s="40" t="s">
        <v>145</v>
      </c>
      <c r="D50" s="41" t="s">
        <v>146</v>
      </c>
      <c r="E50" s="31">
        <v>44386</v>
      </c>
      <c r="F50" s="43">
        <v>1370538697</v>
      </c>
      <c r="G50" s="38"/>
    </row>
    <row r="51" spans="1:7" s="12" customFormat="1" ht="43.2" x14ac:dyDescent="0.3">
      <c r="A51" s="34">
        <v>44</v>
      </c>
      <c r="B51" s="39" t="s">
        <v>147</v>
      </c>
      <c r="C51" s="40" t="s">
        <v>148</v>
      </c>
      <c r="D51" s="41" t="s">
        <v>149</v>
      </c>
      <c r="E51" s="31">
        <v>44390</v>
      </c>
      <c r="F51" s="43">
        <v>98880467</v>
      </c>
      <c r="G51" s="38"/>
    </row>
    <row r="52" spans="1:7" s="12" customFormat="1" ht="57.6" x14ac:dyDescent="0.3">
      <c r="A52" s="34">
        <v>45</v>
      </c>
      <c r="B52" s="39" t="s">
        <v>150</v>
      </c>
      <c r="C52" s="40" t="s">
        <v>151</v>
      </c>
      <c r="D52" s="41" t="s">
        <v>152</v>
      </c>
      <c r="E52" s="31">
        <v>44391</v>
      </c>
      <c r="F52" s="43">
        <v>811889208</v>
      </c>
      <c r="G52" s="38"/>
    </row>
    <row r="53" spans="1:7" s="12" customFormat="1" ht="57.6" x14ac:dyDescent="0.3">
      <c r="A53" s="34">
        <v>46</v>
      </c>
      <c r="B53" s="39" t="s">
        <v>153</v>
      </c>
      <c r="C53" s="40" t="s">
        <v>154</v>
      </c>
      <c r="D53" s="41" t="s">
        <v>155</v>
      </c>
      <c r="E53" s="31">
        <v>44392</v>
      </c>
      <c r="F53" s="43">
        <v>32624490278</v>
      </c>
      <c r="G53" s="38"/>
    </row>
    <row r="54" spans="1:7" s="12" customFormat="1" ht="28.8" x14ac:dyDescent="0.3">
      <c r="A54" s="34">
        <v>47</v>
      </c>
      <c r="B54" s="39" t="s">
        <v>156</v>
      </c>
      <c r="C54" s="40" t="s">
        <v>157</v>
      </c>
      <c r="D54" s="41" t="s">
        <v>158</v>
      </c>
      <c r="E54" s="31">
        <v>44398</v>
      </c>
      <c r="F54" s="43">
        <v>73616108</v>
      </c>
      <c r="G54" s="38"/>
    </row>
    <row r="55" spans="1:7" s="12" customFormat="1" ht="28.8" x14ac:dyDescent="0.3">
      <c r="A55" s="34">
        <v>48</v>
      </c>
      <c r="B55" s="39" t="s">
        <v>159</v>
      </c>
      <c r="C55" s="40" t="s">
        <v>160</v>
      </c>
      <c r="D55" s="41" t="s">
        <v>161</v>
      </c>
      <c r="E55" s="31">
        <v>44405</v>
      </c>
      <c r="F55" s="43">
        <v>19152891</v>
      </c>
      <c r="G55" s="38"/>
    </row>
    <row r="56" spans="1:7" s="12" customFormat="1" ht="28.8" x14ac:dyDescent="0.3">
      <c r="A56" s="34">
        <v>49</v>
      </c>
      <c r="B56" s="39" t="s">
        <v>162</v>
      </c>
      <c r="C56" s="40" t="s">
        <v>163</v>
      </c>
      <c r="D56" s="41" t="s">
        <v>164</v>
      </c>
      <c r="E56" s="31">
        <v>44407</v>
      </c>
      <c r="F56" s="43">
        <v>1274549500</v>
      </c>
      <c r="G56" s="38"/>
    </row>
    <row r="57" spans="1:7" s="12" customFormat="1" ht="43.2" x14ac:dyDescent="0.3">
      <c r="A57" s="34">
        <v>50</v>
      </c>
      <c r="B57" s="39" t="s">
        <v>165</v>
      </c>
      <c r="C57" s="40" t="s">
        <v>166</v>
      </c>
      <c r="D57" s="41" t="s">
        <v>167</v>
      </c>
      <c r="E57" s="31">
        <v>44407</v>
      </c>
      <c r="F57" s="43">
        <v>479573275</v>
      </c>
      <c r="G57" s="38"/>
    </row>
    <row r="58" spans="1:7" s="12" customFormat="1" ht="15" thickBot="1" x14ac:dyDescent="0.35">
      <c r="A58" s="24"/>
      <c r="B58" s="25"/>
      <c r="C58" s="26"/>
      <c r="D58" s="27"/>
      <c r="E58" s="28"/>
      <c r="F58" s="33"/>
    </row>
    <row r="59" spans="1:7" ht="15" thickTop="1" x14ac:dyDescent="0.3"/>
    <row r="61" spans="1:7" x14ac:dyDescent="0.3">
      <c r="C61" s="13" t="s">
        <v>7</v>
      </c>
      <c r="D61" s="14">
        <f>+COUNT(A8:A58)</f>
        <v>50</v>
      </c>
    </row>
    <row r="63" spans="1:7" s="18" customFormat="1" x14ac:dyDescent="0.3">
      <c r="A63" s="4"/>
      <c r="B63" s="5"/>
      <c r="C63" s="13" t="s">
        <v>8</v>
      </c>
      <c r="D63" s="16">
        <f>SUM(F8:F58)+G44</f>
        <v>123591393579</v>
      </c>
      <c r="F63"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zoomScale="70" zoomScaleNormal="70" workbookViewId="0">
      <selection activeCell="A9" sqref="A9"/>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11</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31.2" customHeight="1" x14ac:dyDescent="0.3">
      <c r="A8" s="34"/>
      <c r="B8" s="29"/>
      <c r="C8" s="30"/>
      <c r="D8" s="36"/>
      <c r="E8" s="31"/>
      <c r="F8" s="37"/>
      <c r="G8" s="35"/>
    </row>
    <row r="9" spans="1:7" s="12" customFormat="1" ht="15" thickBot="1" x14ac:dyDescent="0.35">
      <c r="A9" s="24"/>
      <c r="B9" s="25"/>
      <c r="C9" s="26"/>
      <c r="D9" s="27"/>
      <c r="E9" s="28"/>
      <c r="F9" s="33"/>
    </row>
    <row r="10" spans="1:7" ht="15" thickTop="1" x14ac:dyDescent="0.3"/>
    <row r="12" spans="1:7" x14ac:dyDescent="0.3">
      <c r="C12" s="13" t="s">
        <v>7</v>
      </c>
      <c r="D12" s="14">
        <f>+COUNT(A8:A8)</f>
        <v>0</v>
      </c>
    </row>
    <row r="14" spans="1:7" s="18" customFormat="1" x14ac:dyDescent="0.3">
      <c r="A14" s="4"/>
      <c r="B14" s="5"/>
      <c r="C14" s="13" t="s">
        <v>8</v>
      </c>
      <c r="D14" s="16">
        <f>SUM(F8:F8)+G8</f>
        <v>0</v>
      </c>
      <c r="F14" s="8"/>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
  <sheetViews>
    <sheetView zoomScale="70" zoomScaleNormal="70" workbookViewId="0">
      <selection activeCell="B8" sqref="B8:F9"/>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12</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34">
        <v>1</v>
      </c>
      <c r="B8" s="29" t="s">
        <v>15</v>
      </c>
      <c r="C8" s="30" t="s">
        <v>16</v>
      </c>
      <c r="D8" s="36" t="s">
        <v>17</v>
      </c>
      <c r="E8" s="31">
        <v>44243</v>
      </c>
      <c r="F8" s="37">
        <v>1368760836</v>
      </c>
      <c r="G8" s="38"/>
    </row>
    <row r="9" spans="1:7" s="12" customFormat="1" ht="28.8" x14ac:dyDescent="0.3">
      <c r="A9" s="34">
        <v>2</v>
      </c>
      <c r="B9" s="39" t="s">
        <v>18</v>
      </c>
      <c r="C9" s="40" t="s">
        <v>19</v>
      </c>
      <c r="D9" s="41" t="s">
        <v>20</v>
      </c>
      <c r="E9" s="42">
        <v>44250</v>
      </c>
      <c r="F9" s="43">
        <v>10468731474</v>
      </c>
      <c r="G9" s="38"/>
    </row>
    <row r="10" spans="1:7" s="12" customFormat="1" ht="15" thickBot="1" x14ac:dyDescent="0.35">
      <c r="A10" s="24"/>
      <c r="B10" s="25"/>
      <c r="C10" s="26"/>
      <c r="D10" s="27"/>
      <c r="E10" s="28"/>
      <c r="F10" s="33"/>
    </row>
    <row r="11" spans="1:7" ht="15" thickTop="1" x14ac:dyDescent="0.3"/>
    <row r="13" spans="1:7" x14ac:dyDescent="0.3">
      <c r="C13" s="13" t="s">
        <v>7</v>
      </c>
      <c r="D13" s="14">
        <f>+COUNT(A8:A10)</f>
        <v>2</v>
      </c>
    </row>
    <row r="15" spans="1:7" s="18" customFormat="1" x14ac:dyDescent="0.3">
      <c r="A15" s="4"/>
      <c r="B15" s="5"/>
      <c r="C15" s="13" t="s">
        <v>8</v>
      </c>
      <c r="D15" s="16">
        <f>SUM(F8:F10)</f>
        <v>11837492310</v>
      </c>
      <c r="F15" s="8"/>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
  <sheetViews>
    <sheetView zoomScale="70" zoomScaleNormal="70" workbookViewId="0">
      <selection activeCell="B16" sqref="B16"/>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13</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34">
        <v>1</v>
      </c>
      <c r="B8" s="29" t="s">
        <v>21</v>
      </c>
      <c r="C8" s="30" t="s">
        <v>22</v>
      </c>
      <c r="D8" s="36" t="s">
        <v>23</v>
      </c>
      <c r="E8" s="31">
        <v>44257</v>
      </c>
      <c r="F8" s="44">
        <v>1659836592</v>
      </c>
      <c r="G8" s="38"/>
    </row>
    <row r="9" spans="1:7" s="12" customFormat="1" ht="57.6" x14ac:dyDescent="0.3">
      <c r="A9" s="34">
        <v>2</v>
      </c>
      <c r="B9" s="39" t="s">
        <v>24</v>
      </c>
      <c r="C9" s="40" t="s">
        <v>25</v>
      </c>
      <c r="D9" s="41" t="s">
        <v>26</v>
      </c>
      <c r="E9" s="42">
        <v>44260</v>
      </c>
      <c r="F9" s="43">
        <v>5428983704</v>
      </c>
      <c r="G9" s="38"/>
    </row>
    <row r="10" spans="1:7" s="12" customFormat="1" x14ac:dyDescent="0.3">
      <c r="A10" s="34">
        <v>3</v>
      </c>
      <c r="B10" s="39" t="s">
        <v>27</v>
      </c>
      <c r="C10" s="40" t="s">
        <v>28</v>
      </c>
      <c r="D10" s="41" t="s">
        <v>29</v>
      </c>
      <c r="E10" s="42">
        <v>44266</v>
      </c>
      <c r="F10" s="43">
        <v>54999420</v>
      </c>
      <c r="G10" s="38"/>
    </row>
    <row r="11" spans="1:7" s="12" customFormat="1" ht="57.6" x14ac:dyDescent="0.3">
      <c r="A11" s="34">
        <v>4</v>
      </c>
      <c r="B11" s="39" t="s">
        <v>30</v>
      </c>
      <c r="C11" s="40" t="s">
        <v>31</v>
      </c>
      <c r="D11" s="41" t="s">
        <v>32</v>
      </c>
      <c r="E11" s="42">
        <v>44270</v>
      </c>
      <c r="F11" s="43">
        <v>28560000</v>
      </c>
      <c r="G11" s="38"/>
    </row>
    <row r="12" spans="1:7" s="12" customFormat="1" ht="43.2" x14ac:dyDescent="0.3">
      <c r="A12" s="34">
        <v>5</v>
      </c>
      <c r="B12" s="39" t="s">
        <v>33</v>
      </c>
      <c r="C12" s="40" t="s">
        <v>34</v>
      </c>
      <c r="D12" s="41" t="s">
        <v>35</v>
      </c>
      <c r="E12" s="42">
        <v>44270</v>
      </c>
      <c r="F12" s="43">
        <v>15522127</v>
      </c>
      <c r="G12" s="38"/>
    </row>
    <row r="13" spans="1:7" s="12" customFormat="1" ht="28.8" x14ac:dyDescent="0.3">
      <c r="A13" s="34">
        <v>6</v>
      </c>
      <c r="B13" s="39" t="s">
        <v>36</v>
      </c>
      <c r="C13" s="40" t="s">
        <v>37</v>
      </c>
      <c r="D13" s="41" t="s">
        <v>38</v>
      </c>
      <c r="E13" s="42">
        <v>44274</v>
      </c>
      <c r="F13" s="43">
        <v>469748071</v>
      </c>
      <c r="G13" s="38"/>
    </row>
    <row r="14" spans="1:7" s="12" customFormat="1" ht="43.2" x14ac:dyDescent="0.3">
      <c r="A14" s="34">
        <v>7</v>
      </c>
      <c r="B14" s="39" t="s">
        <v>39</v>
      </c>
      <c r="C14" s="40" t="s">
        <v>40</v>
      </c>
      <c r="D14" s="41" t="s">
        <v>41</v>
      </c>
      <c r="E14" s="42">
        <v>44281</v>
      </c>
      <c r="F14" s="43">
        <v>1358540777</v>
      </c>
      <c r="G14" s="38"/>
    </row>
    <row r="15" spans="1:7" s="12" customFormat="1" ht="28.8" x14ac:dyDescent="0.3">
      <c r="A15" s="34">
        <v>8</v>
      </c>
      <c r="B15" s="39" t="s">
        <v>42</v>
      </c>
      <c r="C15" s="40" t="s">
        <v>43</v>
      </c>
      <c r="D15" s="41" t="s">
        <v>44</v>
      </c>
      <c r="E15" s="42">
        <v>44284</v>
      </c>
      <c r="F15" s="43">
        <v>450992745</v>
      </c>
      <c r="G15" s="38"/>
    </row>
    <row r="16" spans="1:7" s="12" customFormat="1" ht="43.2" x14ac:dyDescent="0.3">
      <c r="A16" s="34">
        <v>9</v>
      </c>
      <c r="B16" s="39" t="s">
        <v>45</v>
      </c>
      <c r="C16" s="40" t="s">
        <v>46</v>
      </c>
      <c r="D16" s="41" t="s">
        <v>47</v>
      </c>
      <c r="E16" s="42">
        <v>44285</v>
      </c>
      <c r="F16" s="43">
        <v>699041260</v>
      </c>
      <c r="G16" s="38"/>
    </row>
    <row r="17" spans="1:6" s="12" customFormat="1" ht="15" thickBot="1" x14ac:dyDescent="0.35">
      <c r="A17" s="24"/>
      <c r="B17" s="25"/>
      <c r="C17" s="26"/>
      <c r="D17" s="27"/>
      <c r="E17" s="28"/>
      <c r="F17" s="33"/>
    </row>
    <row r="18" spans="1:6" ht="15" thickTop="1" x14ac:dyDescent="0.3"/>
    <row r="20" spans="1:6" x14ac:dyDescent="0.3">
      <c r="C20" s="13" t="s">
        <v>7</v>
      </c>
      <c r="D20" s="14">
        <f>+COUNT(A8:A17)</f>
        <v>9</v>
      </c>
    </row>
    <row r="22" spans="1:6" s="18" customFormat="1" x14ac:dyDescent="0.3">
      <c r="A22" s="4"/>
      <c r="B22" s="5"/>
      <c r="C22" s="13" t="s">
        <v>8</v>
      </c>
      <c r="D22" s="16">
        <f>SUM(F8:F17)</f>
        <v>10166224696</v>
      </c>
      <c r="F22" s="8"/>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6"/>
  <sheetViews>
    <sheetView topLeftCell="A7" zoomScale="70" zoomScaleNormal="70" workbookViewId="0">
      <selection activeCell="B8" sqref="B8:F20"/>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48</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43.2" x14ac:dyDescent="0.3">
      <c r="A8" s="34">
        <v>1</v>
      </c>
      <c r="B8" s="29" t="s">
        <v>49</v>
      </c>
      <c r="C8" s="30" t="s">
        <v>50</v>
      </c>
      <c r="D8" s="36" t="s">
        <v>75</v>
      </c>
      <c r="E8" s="31">
        <v>44299</v>
      </c>
      <c r="F8" s="44">
        <v>327649773</v>
      </c>
      <c r="G8" s="38"/>
    </row>
    <row r="9" spans="1:7" s="12" customFormat="1" ht="57.6" x14ac:dyDescent="0.3">
      <c r="A9" s="34">
        <v>2</v>
      </c>
      <c r="B9" s="39" t="s">
        <v>51</v>
      </c>
      <c r="C9" s="40" t="s">
        <v>52</v>
      </c>
      <c r="D9" s="41" t="s">
        <v>76</v>
      </c>
      <c r="E9" s="42">
        <v>44300</v>
      </c>
      <c r="F9" s="43">
        <v>397675263</v>
      </c>
      <c r="G9" s="38"/>
    </row>
    <row r="10" spans="1:7" s="12" customFormat="1" ht="28.8" x14ac:dyDescent="0.3">
      <c r="A10" s="34">
        <v>3</v>
      </c>
      <c r="B10" s="39" t="s">
        <v>53</v>
      </c>
      <c r="C10" s="40" t="s">
        <v>54</v>
      </c>
      <c r="D10" s="41" t="s">
        <v>77</v>
      </c>
      <c r="E10" s="42">
        <v>44302</v>
      </c>
      <c r="F10" s="43">
        <v>500000000</v>
      </c>
      <c r="G10" s="38"/>
    </row>
    <row r="11" spans="1:7" s="12" customFormat="1" x14ac:dyDescent="0.3">
      <c r="A11" s="34">
        <v>4</v>
      </c>
      <c r="B11" s="39" t="s">
        <v>55</v>
      </c>
      <c r="C11" s="40" t="s">
        <v>56</v>
      </c>
      <c r="D11" s="41" t="s">
        <v>78</v>
      </c>
      <c r="E11" s="42">
        <v>44302</v>
      </c>
      <c r="F11" s="43">
        <v>327649773</v>
      </c>
      <c r="G11" s="38"/>
    </row>
    <row r="12" spans="1:7" s="12" customFormat="1" ht="28.8" x14ac:dyDescent="0.3">
      <c r="A12" s="34">
        <v>5</v>
      </c>
      <c r="B12" s="39" t="s">
        <v>57</v>
      </c>
      <c r="C12" s="40" t="s">
        <v>58</v>
      </c>
      <c r="D12" s="41" t="s">
        <v>79</v>
      </c>
      <c r="E12" s="42">
        <v>44305</v>
      </c>
      <c r="F12" s="43">
        <v>30547598</v>
      </c>
      <c r="G12" s="38"/>
    </row>
    <row r="13" spans="1:7" s="12" customFormat="1" ht="28.8" x14ac:dyDescent="0.3">
      <c r="A13" s="34">
        <v>6</v>
      </c>
      <c r="B13" s="39" t="s">
        <v>59</v>
      </c>
      <c r="C13" s="40" t="s">
        <v>60</v>
      </c>
      <c r="D13" s="41" t="s">
        <v>80</v>
      </c>
      <c r="E13" s="42">
        <v>44309</v>
      </c>
      <c r="F13" s="43">
        <v>120000000</v>
      </c>
      <c r="G13" s="38"/>
    </row>
    <row r="14" spans="1:7" s="12" customFormat="1" ht="43.2" x14ac:dyDescent="0.3">
      <c r="A14" s="34">
        <v>7</v>
      </c>
      <c r="B14" s="39" t="s">
        <v>61</v>
      </c>
      <c r="C14" s="40" t="s">
        <v>62</v>
      </c>
      <c r="D14" s="41" t="s">
        <v>81</v>
      </c>
      <c r="E14" s="42">
        <v>44315</v>
      </c>
      <c r="F14" s="43">
        <v>875005843</v>
      </c>
      <c r="G14" s="38"/>
    </row>
    <row r="15" spans="1:7" s="12" customFormat="1" ht="57.6" x14ac:dyDescent="0.3">
      <c r="A15" s="34">
        <v>8</v>
      </c>
      <c r="B15" s="39" t="s">
        <v>63</v>
      </c>
      <c r="C15" s="40" t="s">
        <v>64</v>
      </c>
      <c r="D15" s="41" t="s">
        <v>82</v>
      </c>
      <c r="E15" s="42">
        <v>44315</v>
      </c>
      <c r="F15" s="43">
        <v>161797566</v>
      </c>
      <c r="G15" s="38"/>
    </row>
    <row r="16" spans="1:7" s="12" customFormat="1" ht="57.6" x14ac:dyDescent="0.3">
      <c r="A16" s="34">
        <v>9</v>
      </c>
      <c r="B16" s="39" t="s">
        <v>65</v>
      </c>
      <c r="C16" s="40" t="s">
        <v>66</v>
      </c>
      <c r="D16" s="41" t="s">
        <v>83</v>
      </c>
      <c r="E16" s="42">
        <v>44315</v>
      </c>
      <c r="F16" s="43">
        <v>1392218522</v>
      </c>
      <c r="G16" s="38"/>
    </row>
    <row r="17" spans="1:7" s="12" customFormat="1" ht="43.2" x14ac:dyDescent="0.3">
      <c r="A17" s="34">
        <v>10</v>
      </c>
      <c r="B17" s="39" t="s">
        <v>67</v>
      </c>
      <c r="C17" s="40" t="s">
        <v>68</v>
      </c>
      <c r="D17" s="41" t="s">
        <v>84</v>
      </c>
      <c r="E17" s="42">
        <v>44315</v>
      </c>
      <c r="F17" s="43">
        <v>4225011783</v>
      </c>
      <c r="G17" s="38"/>
    </row>
    <row r="18" spans="1:7" s="12" customFormat="1" ht="57.6" x14ac:dyDescent="0.3">
      <c r="A18" s="34">
        <v>11</v>
      </c>
      <c r="B18" s="39" t="s">
        <v>69</v>
      </c>
      <c r="C18" s="40" t="s">
        <v>70</v>
      </c>
      <c r="D18" s="41" t="s">
        <v>85</v>
      </c>
      <c r="E18" s="42">
        <v>44316</v>
      </c>
      <c r="F18" s="43">
        <v>5373042774</v>
      </c>
      <c r="G18" s="38"/>
    </row>
    <row r="19" spans="1:7" s="12" customFormat="1" ht="28.8" x14ac:dyDescent="0.3">
      <c r="A19" s="34">
        <v>12</v>
      </c>
      <c r="B19" s="39" t="s">
        <v>71</v>
      </c>
      <c r="C19" s="40" t="s">
        <v>72</v>
      </c>
      <c r="D19" s="41" t="s">
        <v>86</v>
      </c>
      <c r="E19" s="42">
        <v>44316</v>
      </c>
      <c r="F19" s="43">
        <v>208988800</v>
      </c>
      <c r="G19" s="38"/>
    </row>
    <row r="20" spans="1:7" s="12" customFormat="1" ht="28.8" x14ac:dyDescent="0.3">
      <c r="A20" s="34">
        <v>13</v>
      </c>
      <c r="B20" s="39" t="s">
        <v>73</v>
      </c>
      <c r="C20" s="40" t="s">
        <v>74</v>
      </c>
      <c r="D20" s="41" t="s">
        <v>87</v>
      </c>
      <c r="E20" s="42">
        <v>44316</v>
      </c>
      <c r="F20" s="43">
        <v>23160398</v>
      </c>
      <c r="G20" s="38"/>
    </row>
    <row r="21" spans="1:7" s="12" customFormat="1" ht="15" thickBot="1" x14ac:dyDescent="0.35">
      <c r="A21" s="24"/>
      <c r="B21" s="25"/>
      <c r="C21" s="26"/>
      <c r="D21" s="27"/>
      <c r="E21" s="28"/>
      <c r="F21" s="33"/>
    </row>
    <row r="22" spans="1:7" ht="15" thickTop="1" x14ac:dyDescent="0.3"/>
    <row r="24" spans="1:7" x14ac:dyDescent="0.3">
      <c r="C24" s="13" t="s">
        <v>7</v>
      </c>
      <c r="D24" s="14">
        <f>+COUNT(A8:A21)</f>
        <v>13</v>
      </c>
    </row>
    <row r="26" spans="1:7" s="18" customFormat="1" x14ac:dyDescent="0.3">
      <c r="A26" s="4"/>
      <c r="B26" s="5"/>
      <c r="C26" s="13" t="s">
        <v>8</v>
      </c>
      <c r="D26" s="16">
        <f>SUM(F8:F21)</f>
        <v>13962748093</v>
      </c>
      <c r="F26" s="8"/>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9"/>
  <sheetViews>
    <sheetView zoomScale="70" zoomScaleNormal="70" workbookViewId="0">
      <selection activeCell="B8" sqref="B8:F13"/>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88</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34">
        <v>1</v>
      </c>
      <c r="B8" s="29" t="s">
        <v>89</v>
      </c>
      <c r="C8" s="30" t="s">
        <v>90</v>
      </c>
      <c r="D8" s="36" t="s">
        <v>91</v>
      </c>
      <c r="E8" s="31">
        <v>44320</v>
      </c>
      <c r="F8" s="44">
        <v>603655019</v>
      </c>
      <c r="G8" s="38"/>
    </row>
    <row r="9" spans="1:7" s="12" customFormat="1" ht="28.8" x14ac:dyDescent="0.3">
      <c r="A9" s="34">
        <v>2</v>
      </c>
      <c r="B9" s="39" t="s">
        <v>92</v>
      </c>
      <c r="C9" s="40" t="s">
        <v>93</v>
      </c>
      <c r="D9" s="41" t="s">
        <v>94</v>
      </c>
      <c r="E9" s="42">
        <v>44321</v>
      </c>
      <c r="F9" s="43">
        <v>90000000</v>
      </c>
      <c r="G9" s="38"/>
    </row>
    <row r="10" spans="1:7" s="12" customFormat="1" ht="28.8" x14ac:dyDescent="0.3">
      <c r="A10" s="34">
        <v>3</v>
      </c>
      <c r="B10" s="39" t="s">
        <v>95</v>
      </c>
      <c r="C10" s="40" t="s">
        <v>96</v>
      </c>
      <c r="D10" s="41" t="s">
        <v>97</v>
      </c>
      <c r="E10" s="42">
        <v>44321</v>
      </c>
      <c r="F10" s="43">
        <v>20999930</v>
      </c>
      <c r="G10" s="38"/>
    </row>
    <row r="11" spans="1:7" s="12" customFormat="1" ht="43.2" x14ac:dyDescent="0.3">
      <c r="A11" s="34">
        <v>4</v>
      </c>
      <c r="B11" s="39" t="s">
        <v>98</v>
      </c>
      <c r="C11" s="40" t="s">
        <v>99</v>
      </c>
      <c r="D11" s="41" t="s">
        <v>100</v>
      </c>
      <c r="E11" s="42">
        <v>44336</v>
      </c>
      <c r="F11" s="43">
        <v>39698400</v>
      </c>
      <c r="G11" s="38"/>
    </row>
    <row r="12" spans="1:7" s="12" customFormat="1" ht="43.2" x14ac:dyDescent="0.3">
      <c r="A12" s="34">
        <v>5</v>
      </c>
      <c r="B12" s="39" t="s">
        <v>101</v>
      </c>
      <c r="C12" s="40" t="s">
        <v>102</v>
      </c>
      <c r="D12" s="41" t="s">
        <v>103</v>
      </c>
      <c r="E12" s="42">
        <v>44342</v>
      </c>
      <c r="F12" s="43">
        <v>364377740</v>
      </c>
      <c r="G12" s="38"/>
    </row>
    <row r="13" spans="1:7" s="12" customFormat="1" ht="28.8" x14ac:dyDescent="0.3">
      <c r="A13" s="34">
        <v>6</v>
      </c>
      <c r="B13" s="39" t="s">
        <v>104</v>
      </c>
      <c r="C13" s="40" t="s">
        <v>105</v>
      </c>
      <c r="D13" s="41" t="s">
        <v>106</v>
      </c>
      <c r="E13" s="42">
        <v>44342</v>
      </c>
      <c r="F13" s="43">
        <v>684482327</v>
      </c>
      <c r="G13" s="38"/>
    </row>
    <row r="14" spans="1:7" s="12" customFormat="1" ht="15" thickBot="1" x14ac:dyDescent="0.35">
      <c r="A14" s="24"/>
      <c r="B14" s="25"/>
      <c r="C14" s="26"/>
      <c r="D14" s="27"/>
      <c r="E14" s="28"/>
      <c r="F14" s="33"/>
    </row>
    <row r="15" spans="1:7" ht="15" thickTop="1" x14ac:dyDescent="0.3"/>
    <row r="17" spans="1:6" x14ac:dyDescent="0.3">
      <c r="C17" s="13" t="s">
        <v>7</v>
      </c>
      <c r="D17" s="14">
        <f>+COUNT(A8:A14)</f>
        <v>6</v>
      </c>
    </row>
    <row r="19" spans="1:6" s="18" customFormat="1" x14ac:dyDescent="0.3">
      <c r="A19" s="4"/>
      <c r="B19" s="5"/>
      <c r="C19" s="13" t="s">
        <v>8</v>
      </c>
      <c r="D19" s="16">
        <f>SUM(F8:F14)</f>
        <v>1803213416</v>
      </c>
      <c r="F19" s="8"/>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1332C-9EA7-4624-B25B-E58A7039DE46}">
  <dimension ref="A1:G22"/>
  <sheetViews>
    <sheetView zoomScale="70" zoomScaleNormal="70" workbookViewId="0">
      <selection activeCell="A4" sqref="A4"/>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134</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34">
        <v>1</v>
      </c>
      <c r="B8" s="29" t="s">
        <v>107</v>
      </c>
      <c r="C8" s="30" t="s">
        <v>108</v>
      </c>
      <c r="D8" s="36" t="s">
        <v>78</v>
      </c>
      <c r="E8" s="31">
        <v>44348</v>
      </c>
      <c r="F8" s="44">
        <v>941718305</v>
      </c>
      <c r="G8" s="38"/>
    </row>
    <row r="9" spans="1:7" s="12" customFormat="1" ht="43.2" x14ac:dyDescent="0.3">
      <c r="A9" s="34">
        <v>2</v>
      </c>
      <c r="B9" s="39" t="s">
        <v>109</v>
      </c>
      <c r="C9" s="40" t="s">
        <v>110</v>
      </c>
      <c r="D9" s="41" t="s">
        <v>111</v>
      </c>
      <c r="E9" s="31">
        <v>44349</v>
      </c>
      <c r="F9" s="43">
        <v>27259450816</v>
      </c>
      <c r="G9" s="38"/>
    </row>
    <row r="10" spans="1:7" s="12" customFormat="1" ht="43.2" x14ac:dyDescent="0.3">
      <c r="A10" s="34">
        <v>3</v>
      </c>
      <c r="B10" s="39" t="s">
        <v>112</v>
      </c>
      <c r="C10" s="40" t="s">
        <v>113</v>
      </c>
      <c r="D10" s="41" t="s">
        <v>114</v>
      </c>
      <c r="E10" s="31">
        <v>44356</v>
      </c>
      <c r="F10" s="43">
        <v>6265350</v>
      </c>
      <c r="G10" s="38"/>
    </row>
    <row r="11" spans="1:7" s="12" customFormat="1" ht="57.6" x14ac:dyDescent="0.3">
      <c r="A11" s="34">
        <v>4</v>
      </c>
      <c r="B11" s="39" t="s">
        <v>115</v>
      </c>
      <c r="C11" s="40" t="s">
        <v>116</v>
      </c>
      <c r="D11" s="41" t="s">
        <v>117</v>
      </c>
      <c r="E11" s="31">
        <v>44357</v>
      </c>
      <c r="F11" s="43">
        <v>1329116061</v>
      </c>
      <c r="G11" s="38"/>
    </row>
    <row r="12" spans="1:7" s="12" customFormat="1" ht="57.6" x14ac:dyDescent="0.3">
      <c r="A12" s="34">
        <v>5</v>
      </c>
      <c r="B12" s="39" t="s">
        <v>118</v>
      </c>
      <c r="C12" s="40" t="s">
        <v>119</v>
      </c>
      <c r="D12" s="41" t="s">
        <v>120</v>
      </c>
      <c r="E12" s="31">
        <v>44357</v>
      </c>
      <c r="F12" s="43">
        <v>1611888577</v>
      </c>
      <c r="G12" s="38"/>
    </row>
    <row r="13" spans="1:7" s="12" customFormat="1" ht="57.6" x14ac:dyDescent="0.3">
      <c r="A13" s="34">
        <v>6</v>
      </c>
      <c r="B13" s="39" t="s">
        <v>121</v>
      </c>
      <c r="C13" s="40" t="s">
        <v>122</v>
      </c>
      <c r="D13" s="41" t="s">
        <v>123</v>
      </c>
      <c r="E13" s="31">
        <v>44357</v>
      </c>
      <c r="F13" s="43">
        <v>725462204</v>
      </c>
      <c r="G13" s="38"/>
    </row>
    <row r="14" spans="1:7" s="12" customFormat="1" ht="72" x14ac:dyDescent="0.3">
      <c r="A14" s="34">
        <v>7</v>
      </c>
      <c r="B14" s="39" t="s">
        <v>124</v>
      </c>
      <c r="C14" s="40" t="s">
        <v>125</v>
      </c>
      <c r="D14" s="41" t="s">
        <v>126</v>
      </c>
      <c r="E14" s="31">
        <v>44358</v>
      </c>
      <c r="F14" s="43" t="s">
        <v>133</v>
      </c>
      <c r="G14" s="38">
        <f>5234060927+1155168806+1379523200+113902834</f>
        <v>7882655767</v>
      </c>
    </row>
    <row r="15" spans="1:7" s="12" customFormat="1" ht="57.6" x14ac:dyDescent="0.3">
      <c r="A15" s="34">
        <v>8</v>
      </c>
      <c r="B15" s="39" t="s">
        <v>127</v>
      </c>
      <c r="C15" s="40" t="s">
        <v>128</v>
      </c>
      <c r="D15" s="41" t="s">
        <v>129</v>
      </c>
      <c r="E15" s="31">
        <v>44369</v>
      </c>
      <c r="F15" s="43">
        <v>1406160159</v>
      </c>
      <c r="G15" s="38"/>
    </row>
    <row r="16" spans="1:7" s="12" customFormat="1" ht="72" x14ac:dyDescent="0.3">
      <c r="A16" s="34">
        <v>9</v>
      </c>
      <c r="B16" s="39" t="s">
        <v>130</v>
      </c>
      <c r="C16" s="40" t="s">
        <v>131</v>
      </c>
      <c r="D16" s="41" t="s">
        <v>132</v>
      </c>
      <c r="E16" s="31">
        <v>44377</v>
      </c>
      <c r="F16" s="43">
        <v>398146949</v>
      </c>
      <c r="G16" s="38"/>
    </row>
    <row r="17" spans="1:6" s="12" customFormat="1" ht="15" thickBot="1" x14ac:dyDescent="0.35">
      <c r="A17" s="24"/>
      <c r="B17" s="25"/>
      <c r="C17" s="26"/>
      <c r="D17" s="27"/>
      <c r="E17" s="28"/>
      <c r="F17" s="33"/>
    </row>
    <row r="18" spans="1:6" ht="15" thickTop="1" x14ac:dyDescent="0.3"/>
    <row r="20" spans="1:6" x14ac:dyDescent="0.3">
      <c r="C20" s="13" t="s">
        <v>7</v>
      </c>
      <c r="D20" s="14">
        <f>+COUNT(A8:A17)</f>
        <v>9</v>
      </c>
    </row>
    <row r="22" spans="1:6" s="18" customFormat="1" x14ac:dyDescent="0.3">
      <c r="A22" s="4"/>
      <c r="B22" s="5"/>
      <c r="C22" s="13" t="s">
        <v>8</v>
      </c>
      <c r="D22" s="16">
        <f>SUM(F8:F17)+G14</f>
        <v>41560864188</v>
      </c>
      <c r="F22" s="8"/>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1A3AB-6C88-41B8-85DD-10B50D2ADEBC}">
  <dimension ref="A1:G24"/>
  <sheetViews>
    <sheetView topLeftCell="A9" zoomScale="70" zoomScaleNormal="70" workbookViewId="0">
      <selection activeCell="B15" sqref="B15:F18"/>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135</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43.2" x14ac:dyDescent="0.3">
      <c r="A8" s="34">
        <v>1</v>
      </c>
      <c r="B8" s="29" t="s">
        <v>136</v>
      </c>
      <c r="C8" s="30" t="s">
        <v>137</v>
      </c>
      <c r="D8" s="36" t="s">
        <v>138</v>
      </c>
      <c r="E8" s="31">
        <v>44378</v>
      </c>
      <c r="F8" s="44">
        <v>5434379701</v>
      </c>
      <c r="G8" s="38"/>
    </row>
    <row r="9" spans="1:7" s="12" customFormat="1" ht="28.8" x14ac:dyDescent="0.3">
      <c r="A9" s="34">
        <v>2</v>
      </c>
      <c r="B9" s="39" t="s">
        <v>139</v>
      </c>
      <c r="C9" s="40" t="s">
        <v>140</v>
      </c>
      <c r="D9" s="41" t="s">
        <v>44</v>
      </c>
      <c r="E9" s="31">
        <v>44384</v>
      </c>
      <c r="F9" s="43">
        <v>1803725840</v>
      </c>
      <c r="G9" s="38"/>
    </row>
    <row r="10" spans="1:7" s="12" customFormat="1" ht="43.2" x14ac:dyDescent="0.3">
      <c r="A10" s="34">
        <v>3</v>
      </c>
      <c r="B10" s="39" t="s">
        <v>141</v>
      </c>
      <c r="C10" s="40" t="s">
        <v>142</v>
      </c>
      <c r="D10" s="41" t="s">
        <v>143</v>
      </c>
      <c r="E10" s="31">
        <v>44385</v>
      </c>
      <c r="F10" s="43">
        <v>270054911</v>
      </c>
      <c r="G10" s="38"/>
    </row>
    <row r="11" spans="1:7" s="12" customFormat="1" ht="57.6" x14ac:dyDescent="0.3">
      <c r="A11" s="34">
        <v>4</v>
      </c>
      <c r="B11" s="39" t="s">
        <v>144</v>
      </c>
      <c r="C11" s="40" t="s">
        <v>145</v>
      </c>
      <c r="D11" s="41" t="s">
        <v>146</v>
      </c>
      <c r="E11" s="31">
        <v>44386</v>
      </c>
      <c r="F11" s="43">
        <v>1370538697</v>
      </c>
      <c r="G11" s="38"/>
    </row>
    <row r="12" spans="1:7" s="12" customFormat="1" ht="43.2" x14ac:dyDescent="0.3">
      <c r="A12" s="34">
        <v>5</v>
      </c>
      <c r="B12" s="39" t="s">
        <v>147</v>
      </c>
      <c r="C12" s="40" t="s">
        <v>148</v>
      </c>
      <c r="D12" s="41" t="s">
        <v>149</v>
      </c>
      <c r="E12" s="31">
        <v>44390</v>
      </c>
      <c r="F12" s="43">
        <v>98880467</v>
      </c>
      <c r="G12" s="38"/>
    </row>
    <row r="13" spans="1:7" s="12" customFormat="1" ht="57.6" x14ac:dyDescent="0.3">
      <c r="A13" s="34">
        <v>6</v>
      </c>
      <c r="B13" s="39" t="s">
        <v>150</v>
      </c>
      <c r="C13" s="40" t="s">
        <v>151</v>
      </c>
      <c r="D13" s="41" t="s">
        <v>152</v>
      </c>
      <c r="E13" s="31">
        <v>44391</v>
      </c>
      <c r="F13" s="43">
        <v>811889208</v>
      </c>
      <c r="G13" s="38"/>
    </row>
    <row r="14" spans="1:7" s="12" customFormat="1" ht="57.6" x14ac:dyDescent="0.3">
      <c r="A14" s="34">
        <v>7</v>
      </c>
      <c r="B14" s="39" t="s">
        <v>153</v>
      </c>
      <c r="C14" s="40" t="s">
        <v>154</v>
      </c>
      <c r="D14" s="41" t="s">
        <v>155</v>
      </c>
      <c r="E14" s="31">
        <v>44392</v>
      </c>
      <c r="F14" s="43">
        <v>32624490278</v>
      </c>
      <c r="G14" s="38"/>
    </row>
    <row r="15" spans="1:7" s="12" customFormat="1" ht="28.8" x14ac:dyDescent="0.3">
      <c r="A15" s="34">
        <v>8</v>
      </c>
      <c r="B15" s="39" t="s">
        <v>156</v>
      </c>
      <c r="C15" s="40" t="s">
        <v>157</v>
      </c>
      <c r="D15" s="41" t="s">
        <v>158</v>
      </c>
      <c r="E15" s="31">
        <v>44398</v>
      </c>
      <c r="F15" s="43">
        <v>73616108</v>
      </c>
      <c r="G15" s="38"/>
    </row>
    <row r="16" spans="1:7" s="12" customFormat="1" ht="28.8" x14ac:dyDescent="0.3">
      <c r="A16" s="34">
        <v>9</v>
      </c>
      <c r="B16" s="39" t="s">
        <v>159</v>
      </c>
      <c r="C16" s="40" t="s">
        <v>160</v>
      </c>
      <c r="D16" s="41" t="s">
        <v>161</v>
      </c>
      <c r="E16" s="31">
        <v>44405</v>
      </c>
      <c r="F16" s="43">
        <v>19152891</v>
      </c>
      <c r="G16" s="38"/>
    </row>
    <row r="17" spans="1:7" s="12" customFormat="1" ht="28.8" x14ac:dyDescent="0.3">
      <c r="A17" s="34">
        <v>10</v>
      </c>
      <c r="B17" s="39" t="s">
        <v>162</v>
      </c>
      <c r="C17" s="40" t="s">
        <v>163</v>
      </c>
      <c r="D17" s="41" t="s">
        <v>164</v>
      </c>
      <c r="E17" s="31">
        <v>44407</v>
      </c>
      <c r="F17" s="43">
        <v>1274549500</v>
      </c>
      <c r="G17" s="38"/>
    </row>
    <row r="18" spans="1:7" s="12" customFormat="1" ht="43.2" x14ac:dyDescent="0.3">
      <c r="A18" s="34">
        <v>11</v>
      </c>
      <c r="B18" s="39" t="s">
        <v>165</v>
      </c>
      <c r="C18" s="40" t="s">
        <v>166</v>
      </c>
      <c r="D18" s="41" t="s">
        <v>167</v>
      </c>
      <c r="E18" s="31">
        <v>44407</v>
      </c>
      <c r="F18" s="43">
        <v>479573275</v>
      </c>
      <c r="G18" s="38"/>
    </row>
    <row r="19" spans="1:7" s="12" customFormat="1" ht="15" thickBot="1" x14ac:dyDescent="0.35">
      <c r="A19" s="24"/>
      <c r="B19" s="25"/>
      <c r="C19" s="26"/>
      <c r="D19" s="27"/>
      <c r="E19" s="28"/>
      <c r="F19" s="33"/>
    </row>
    <row r="20" spans="1:7" ht="15" thickTop="1" x14ac:dyDescent="0.3"/>
    <row r="22" spans="1:7" x14ac:dyDescent="0.3">
      <c r="C22" s="13" t="s">
        <v>7</v>
      </c>
      <c r="D22" s="14">
        <f>+COUNT(A8:A19)</f>
        <v>11</v>
      </c>
    </row>
    <row r="24" spans="1:7" s="18" customFormat="1" x14ac:dyDescent="0.3">
      <c r="A24" s="4"/>
      <c r="B24" s="5"/>
      <c r="C24" s="13" t="s">
        <v>8</v>
      </c>
      <c r="D24" s="16">
        <f>SUM(F8:F19)</f>
        <v>44260850876</v>
      </c>
      <c r="F24" s="8"/>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ADJUDICADOS CONS</vt:lpstr>
      <vt:lpstr>ADJ ENERO</vt:lpstr>
      <vt:lpstr>ADJ FEBRERO</vt:lpstr>
      <vt:lpstr>ADJ MARZO</vt:lpstr>
      <vt:lpstr>ADJ ABRIL</vt:lpstr>
      <vt:lpstr>ADJ MAYO</vt:lpstr>
      <vt:lpstr>ADJ JUNIO</vt:lpstr>
      <vt:lpstr>ADJ JULIO</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Oramas;DIEGO ALEXANDER GALEANO PERDOMO</dc:creator>
  <cp:lastModifiedBy>USER</cp:lastModifiedBy>
  <cp:lastPrinted>2016-03-08T14:46:35Z</cp:lastPrinted>
  <dcterms:created xsi:type="dcterms:W3CDTF">2013-01-14T13:53:18Z</dcterms:created>
  <dcterms:modified xsi:type="dcterms:W3CDTF">2021-08-02T18:09:38Z</dcterms:modified>
</cp:coreProperties>
</file>