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wsalama1\Documents\BackupMauricioSalamanca\EJS 2019\Históricos\4 - Ejecuciones en Excel Predis 2009 a 2019\2019\"/>
    </mc:Choice>
  </mc:AlternateContent>
  <bookViews>
    <workbookView xWindow="0" yWindow="0" windowWidth="28800" windowHeight="11835"/>
  </bookViews>
  <sheets>
    <sheet name="EJEC INGRESOS MAY 2019" sheetId="3" r:id="rId1"/>
    <sheet name="EJEC GASTOS MAY 2019" sheetId="1" r:id="rId2"/>
    <sheet name="EJEC RESERVAS MAY 2019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43" i="4" l="1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11" i="4"/>
  <c r="F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11" i="4"/>
  <c r="J21" i="4" l="1"/>
  <c r="J37" i="4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F22" i="4"/>
  <c r="J22" i="4" s="1"/>
  <c r="F23" i="4"/>
  <c r="J23" i="4" s="1"/>
  <c r="F24" i="4"/>
  <c r="J24" i="4" s="1"/>
  <c r="F25" i="4"/>
  <c r="J25" i="4" s="1"/>
  <c r="F26" i="4"/>
  <c r="J26" i="4" s="1"/>
  <c r="F27" i="4"/>
  <c r="J27" i="4" s="1"/>
  <c r="F28" i="4"/>
  <c r="J28" i="4" s="1"/>
  <c r="F29" i="4"/>
  <c r="J29" i="4" s="1"/>
  <c r="F30" i="4"/>
  <c r="J30" i="4" s="1"/>
  <c r="F31" i="4"/>
  <c r="J31" i="4" s="1"/>
  <c r="F32" i="4"/>
  <c r="J32" i="4" s="1"/>
  <c r="F33" i="4"/>
  <c r="J33" i="4" s="1"/>
  <c r="F34" i="4"/>
  <c r="J34" i="4" s="1"/>
  <c r="F35" i="4"/>
  <c r="J35" i="4" s="1"/>
  <c r="F36" i="4"/>
  <c r="J36" i="4" s="1"/>
  <c r="F37" i="4"/>
  <c r="F38" i="4"/>
  <c r="J38" i="4" s="1"/>
  <c r="F39" i="4"/>
  <c r="J39" i="4" s="1"/>
  <c r="F40" i="4"/>
  <c r="J40" i="4" s="1"/>
  <c r="F41" i="4"/>
  <c r="J41" i="4" s="1"/>
  <c r="F42" i="4"/>
  <c r="J42" i="4" s="1"/>
  <c r="J11" i="4"/>
</calcChain>
</file>

<file path=xl/sharedStrings.xml><?xml version="1.0" encoding="utf-8"?>
<sst xmlns="http://schemas.openxmlformats.org/spreadsheetml/2006/main" count="604" uniqueCount="547">
  <si>
    <t>3</t>
  </si>
  <si>
    <t>3-1</t>
  </si>
  <si>
    <t>3-1-1</t>
  </si>
  <si>
    <t>3-1-1-01</t>
  </si>
  <si>
    <t>3-1-1-01-01</t>
  </si>
  <si>
    <t>3-1-2</t>
  </si>
  <si>
    <t>3-1-2-01</t>
  </si>
  <si>
    <t>3-1-2-02</t>
  </si>
  <si>
    <t>3-1-2-02-01</t>
  </si>
  <si>
    <t>3-1-2-02-02</t>
  </si>
  <si>
    <t>3-3</t>
  </si>
  <si>
    <t>3-3-1</t>
  </si>
  <si>
    <t>3-3-1-15</t>
  </si>
  <si>
    <t>3-3-1-15-02</t>
  </si>
  <si>
    <t>3-3-1-15-02-18</t>
  </si>
  <si>
    <t>3-3-1-15-02-18-1059</t>
  </si>
  <si>
    <t>3-3-1-15-02-18-1059-147</t>
  </si>
  <si>
    <t>3-3-1-15-02-18-1061</t>
  </si>
  <si>
    <t>3-3-1-15-02-18-1061-145</t>
  </si>
  <si>
    <t>3-3-1-15-02-18-1062</t>
  </si>
  <si>
    <t>3-3-1-15-02-18-1062-143</t>
  </si>
  <si>
    <t>3-3-1-15-02-18-1063</t>
  </si>
  <si>
    <t>3-3-1-15-02-18-1063-143</t>
  </si>
  <si>
    <t>3-3-1-15-07</t>
  </si>
  <si>
    <t>3-3-1-15-07-43</t>
  </si>
  <si>
    <t>3-3-1-15-07-43-1047</t>
  </si>
  <si>
    <t>3-3-1-15-07-43-1047-190</t>
  </si>
  <si>
    <t>SISTEMA DE PRESUPUESTO DISTRITAL - PREDIS</t>
  </si>
  <si>
    <t xml:space="preserve"> </t>
  </si>
  <si>
    <t>ENTIDAD:</t>
  </si>
  <si>
    <t>204-INSTITUTO DE DESARROLLO URBANO - IDU</t>
  </si>
  <si>
    <t>MES:</t>
  </si>
  <si>
    <t>UNIDAD EJECUTORA</t>
  </si>
  <si>
    <t>01 - UNIDAD 01</t>
  </si>
  <si>
    <t>VIGENCIA FISCAL</t>
  </si>
  <si>
    <t>RUBRO PRESUPUESTAL</t>
  </si>
  <si>
    <t>APROPIACION</t>
  </si>
  <si>
    <t>COMPROMISOS</t>
  </si>
  <si>
    <t>EJECUC
PRESUP.
(11=10/8)</t>
  </si>
  <si>
    <t>AUTORIZACION DE GIRO</t>
  </si>
  <si>
    <t>EJEC.
AUT.GIRO
(14=13/8)</t>
  </si>
  <si>
    <t>CODIGO
1</t>
  </si>
  <si>
    <t>NOMBRE 
2</t>
  </si>
  <si>
    <t>INICIAL
3</t>
  </si>
  <si>
    <t>MODIFICACIONES</t>
  </si>
  <si>
    <t>VIGENTE
6=(3+5)</t>
  </si>
  <si>
    <t>SUSPENSIÓN
7</t>
  </si>
  <si>
    <t>DISPONIBLE
8=(6+7)</t>
  </si>
  <si>
    <t>MES
9</t>
  </si>
  <si>
    <t>ACUMULADO
10</t>
  </si>
  <si>
    <t>MES
12</t>
  </si>
  <si>
    <t>ACUMULADO
13</t>
  </si>
  <si>
    <t>MES
4</t>
  </si>
  <si>
    <t>ACUMULADO
5</t>
  </si>
  <si>
    <t>GASTOS</t>
  </si>
  <si>
    <t>GASTOS DE FUNCIONAMIENTO</t>
  </si>
  <si>
    <t>SERVICIOS PERSONALES</t>
  </si>
  <si>
    <t>Prima Semestral</t>
  </si>
  <si>
    <t>Prima Técnica</t>
  </si>
  <si>
    <t>Prima Secretarial</t>
  </si>
  <si>
    <t>SERVICIOS PERSONALES INDIRECTOS</t>
  </si>
  <si>
    <t>GASTOS GENERALES</t>
  </si>
  <si>
    <t>Energía</t>
  </si>
  <si>
    <t>Aseo</t>
  </si>
  <si>
    <t>Capacitación</t>
  </si>
  <si>
    <t>Salud Ocupacional</t>
  </si>
  <si>
    <t>INVERSIÓN</t>
  </si>
  <si>
    <t>DIRECTA</t>
  </si>
  <si>
    <t>Bogotá Mejor Para Todos</t>
  </si>
  <si>
    <t>Pilar Democracia urbana</t>
  </si>
  <si>
    <t>Mejor movilidad para todos</t>
  </si>
  <si>
    <t>Infraestructura para peatones y bicicletas</t>
  </si>
  <si>
    <t>Modernización institucional</t>
  </si>
  <si>
    <t>SECRETARIA DE HACIENDA - DIRECCION DISTRITAL DE PRESUPUESTO</t>
  </si>
  <si>
    <t>PRESUPUESTO
INICIAL
3</t>
  </si>
  <si>
    <t>PRESUPUESTO 
DEFINITIVO
6=(3+5)</t>
  </si>
  <si>
    <t>RECAUDOS</t>
  </si>
  <si>
    <t xml:space="preserve">EJECUCION
PRESUPUESTAL
%
(9=8/6)
</t>
  </si>
  <si>
    <t>SALDO POR RECAUDAR
10=(6-8)</t>
  </si>
  <si>
    <t>RECURSOS RESERVAS
11</t>
  </si>
  <si>
    <t>RECAUDO ACUMULADO
RECURSOS RESERVAS</t>
  </si>
  <si>
    <t>MES
(+/-)4</t>
  </si>
  <si>
    <t>MES
7</t>
  </si>
  <si>
    <t>ACUMULADO
8</t>
  </si>
  <si>
    <t>2</t>
  </si>
  <si>
    <t>2-1</t>
  </si>
  <si>
    <t>2-1-2</t>
  </si>
  <si>
    <t>2-1-2-04</t>
  </si>
  <si>
    <t>2-1-2-05</t>
  </si>
  <si>
    <t>Contribuciones</t>
  </si>
  <si>
    <t>2-1-2-05-01</t>
  </si>
  <si>
    <t>2-1-2-05-01-01</t>
  </si>
  <si>
    <t>Valorización Acuerdo 180 de 2005</t>
  </si>
  <si>
    <t>Valorización Acuerdo 523 de 2013</t>
  </si>
  <si>
    <t>Pago Compensatorio de Cesiones Públicas</t>
  </si>
  <si>
    <t>Aporte Ordinario</t>
  </si>
  <si>
    <t>Vigencia</t>
  </si>
  <si>
    <t>2-4</t>
  </si>
  <si>
    <t>2-4-3</t>
  </si>
  <si>
    <t>2-4-3-02</t>
  </si>
  <si>
    <t>DESCRIPCION</t>
  </si>
  <si>
    <t>RESERVA CONSTITUIDA</t>
  </si>
  <si>
    <t>ANULACIONES MES</t>
  </si>
  <si>
    <t>ANULACIONES ACUMULADAS</t>
  </si>
  <si>
    <t>RESERVAS DEFINITIVAS</t>
  </si>
  <si>
    <t xml:space="preserve">MES
</t>
  </si>
  <si>
    <t xml:space="preserve">ACUMULADA
</t>
  </si>
  <si>
    <t xml:space="preserve">EJECUCION
AUTORIZ. GIRO %
</t>
  </si>
  <si>
    <t>RESERVA SIN AUT. GIRO</t>
  </si>
  <si>
    <t>31</t>
  </si>
  <si>
    <t>311</t>
  </si>
  <si>
    <t>31102</t>
  </si>
  <si>
    <t>3110203</t>
  </si>
  <si>
    <t>311020301</t>
  </si>
  <si>
    <t>312</t>
  </si>
  <si>
    <t>31201</t>
  </si>
  <si>
    <t>3120102</t>
  </si>
  <si>
    <t>3120103</t>
  </si>
  <si>
    <t>3120104</t>
  </si>
  <si>
    <t>31202</t>
  </si>
  <si>
    <t>3120201</t>
  </si>
  <si>
    <t>3120203</t>
  </si>
  <si>
    <t>3120204</t>
  </si>
  <si>
    <t>3120205</t>
  </si>
  <si>
    <t>312020501</t>
  </si>
  <si>
    <t>3120212</t>
  </si>
  <si>
    <t>33</t>
  </si>
  <si>
    <t>331</t>
  </si>
  <si>
    <t>33115</t>
  </si>
  <si>
    <t>3311502</t>
  </si>
  <si>
    <t>331150218</t>
  </si>
  <si>
    <t>3311502181059</t>
  </si>
  <si>
    <t>3311502181059147</t>
  </si>
  <si>
    <t>3311502181061</t>
  </si>
  <si>
    <t>3311502181061145</t>
  </si>
  <si>
    <t>3311502181062</t>
  </si>
  <si>
    <t>3311502181062143</t>
  </si>
  <si>
    <t>3311502181063</t>
  </si>
  <si>
    <t>3311502181063143</t>
  </si>
  <si>
    <t>3311507</t>
  </si>
  <si>
    <t>331150743</t>
  </si>
  <si>
    <t>3311507431047</t>
  </si>
  <si>
    <t>3311507431047190</t>
  </si>
  <si>
    <t>HONORARIOS</t>
  </si>
  <si>
    <t>HONORARIOS ENTIDAD</t>
  </si>
  <si>
    <t>ADQUISICION DE BIENES</t>
  </si>
  <si>
    <t>GASTOS DE COMPUTADOR</t>
  </si>
  <si>
    <t>COMBUSTIBLES, LUBRICANTES Y LLANTAS</t>
  </si>
  <si>
    <t>MATERIALES Y SUMINISTROS</t>
  </si>
  <si>
    <t>ADQUISICION DE SERVICIOS</t>
  </si>
  <si>
    <t>ARRENDAMIENTOS</t>
  </si>
  <si>
    <t>GASTOS DE TRANSPORTE Y COMUNICACION</t>
  </si>
  <si>
    <t>IMPRESOS Y PUBLICACIONES</t>
  </si>
  <si>
    <t>MANTENIMIENTO Y REPARACIONES</t>
  </si>
  <si>
    <t>MANTENIMIENTO ENTIDAD</t>
  </si>
  <si>
    <t>SALUD OCUPACIONAL</t>
  </si>
  <si>
    <t>INVERSION</t>
  </si>
  <si>
    <t>BOGOTÁ MEJOR PARA TODOS</t>
  </si>
  <si>
    <t>PILAR DEMOCRACIA URBANA</t>
  </si>
  <si>
    <t>MEJOR MOVILIDAD PARA TODOS</t>
  </si>
  <si>
    <t>INFRAESTRUCTURA PARA EL SITP DE CALIDAD</t>
  </si>
  <si>
    <t>TRANSPORTE PÚBLICO INTEGRADO Y DE CALIDAD</t>
  </si>
  <si>
    <t>INFRAESTRUCTURA PARA PEATONES Y BICICLETAS</t>
  </si>
  <si>
    <t>PEATONES Y BICICLETAS</t>
  </si>
  <si>
    <t>CONSTRUCCION DE VIAS Y CALLES COMPLETAS PARA LA CIUDAD</t>
  </si>
  <si>
    <t>CONSTRUC Y CONSERV DE VÍAS Y CALLES COMPLETAS PARA LA CIUDAD</t>
  </si>
  <si>
    <t>CONSERVACIÓN DE VIAS Y CALLES COMPLETAS PARA LA CIUDAD</t>
  </si>
  <si>
    <t>EJE TRANSVERSAL GOBIERNO LEGÍTIMO, FORTALEC LOCAL Y EFICIENC</t>
  </si>
  <si>
    <t>MODERNIZACIÓN INSTITUCIONAL</t>
  </si>
  <si>
    <t>FORTALEC, MODERNIZAC Y OPTIMIZ DE CAPACIDAD INSTIT Y TICS</t>
  </si>
  <si>
    <t>MODERNIZACIÓN FÍSICA</t>
  </si>
  <si>
    <t xml:space="preserve">CODIGO
</t>
  </si>
  <si>
    <t>INGRESOS</t>
  </si>
  <si>
    <t>INGRESOS CORRIENTES</t>
  </si>
  <si>
    <t>NO TRIBUTARIOS</t>
  </si>
  <si>
    <t>RECURSOS DE CAPITAL</t>
  </si>
  <si>
    <t>RECURSOS DEL BALANCE</t>
  </si>
  <si>
    <t>3-3-1-15-04</t>
  </si>
  <si>
    <t>3-3-1-15-04-29</t>
  </si>
  <si>
    <t>3-3-1-15-04-29-1002</t>
  </si>
  <si>
    <t>3-3-1-15-04-29-1002-162</t>
  </si>
  <si>
    <t>3110203010405</t>
  </si>
  <si>
    <t>3110203010516</t>
  </si>
  <si>
    <t>312010201</t>
  </si>
  <si>
    <t>3120102010536</t>
  </si>
  <si>
    <t>312010302</t>
  </si>
  <si>
    <t>3120103020526</t>
  </si>
  <si>
    <t>312010403</t>
  </si>
  <si>
    <t>3120104030526</t>
  </si>
  <si>
    <t>312020101</t>
  </si>
  <si>
    <t>3120201010526</t>
  </si>
  <si>
    <t>312020301</t>
  </si>
  <si>
    <t>3120203010526</t>
  </si>
  <si>
    <t>312020401</t>
  </si>
  <si>
    <t>3120204010526</t>
  </si>
  <si>
    <t>3120205010526</t>
  </si>
  <si>
    <t>312021201</t>
  </si>
  <si>
    <t>3120212010516</t>
  </si>
  <si>
    <t>31203</t>
  </si>
  <si>
    <t>OTROS GASTOS GENERALES</t>
  </si>
  <si>
    <t>3120302</t>
  </si>
  <si>
    <t>IMPUESTOS,TASAS,CONTRIB.,DERECHOS Y MULTAS</t>
  </si>
  <si>
    <t>312030201</t>
  </si>
  <si>
    <t>3120302010556</t>
  </si>
  <si>
    <t>3120303</t>
  </si>
  <si>
    <t>INTERESES Y COMISIONES</t>
  </si>
  <si>
    <t>312030301</t>
  </si>
  <si>
    <t>3120303010556</t>
  </si>
  <si>
    <t>EJECUCION PRESUPUESTAL</t>
  </si>
  <si>
    <t>EJECUCION DE PRESUPUESTO RENTAS E INGRESOS</t>
  </si>
  <si>
    <t>EJECUCION PRESUPUESTO</t>
  </si>
  <si>
    <t>INFORME DE EJECUCION DEL PRESUPUESTO DE GASTOS E INVERSIONES</t>
  </si>
  <si>
    <t>INFORME DE EJECUCION RESERVAS PRESUPUESTALES</t>
  </si>
  <si>
    <t>Pago Compensatorio Obligaciones Urbanísticas</t>
  </si>
  <si>
    <t>Gastos de personal</t>
  </si>
  <si>
    <t>Planta de personal permanente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</si>
  <si>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</si>
  <si>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</si>
  <si>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</si>
  <si>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</si>
  <si>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</si>
  <si>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</si>
  <si>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</si>
  <si>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</si>
  <si>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Horas Extras, Dominicales, Festivos, Recargo Nocturno y Trabajo Suplementario</t>
  </si>
  <si>
    <t>3-1-1-01-01-01-0008</t>
  </si>
  <si>
    <t>Bonificación por servicios prestados</t>
  </si>
  <si>
    <t>3-1-1-01-01-01-0009</t>
  </si>
  <si>
    <t>Prima de servicios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</si>
  <si>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</si>
  <si>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</si>
  <si>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</si>
  <si>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</si>
  <si>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</si>
  <si>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</si>
  <si>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</si>
  <si>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</si>
  <si>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</si>
  <si>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3-1-1-01-01-02-0003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</si>
  <si>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</si>
  <si>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</si>
  <si>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</si>
  <si>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</si>
  <si>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</si>
  <si>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</si>
  <si>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</si>
  <si>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</si>
  <si>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</si>
  <si>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</si>
  <si>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3-1-1-01-02-02-0001</t>
  </si>
  <si>
    <t>Aportes a la seguridad social en salud pública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</si>
  <si>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</si>
  <si>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</si>
  <si>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</si>
  <si>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</si>
  <si>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</si>
  <si>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</si>
  <si>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</si>
  <si>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</si>
  <si>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</si>
  <si>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</si>
  <si>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</si>
  <si>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</si>
  <si>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</si>
  <si>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</si>
  <si>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</si>
  <si>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</si>
  <si>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</si>
  <si>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</si>
  <si>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</si>
  <si>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</si>
  <si>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</si>
  <si>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</si>
  <si>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</si>
  <si>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</si>
  <si>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</si>
  <si>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</si>
  <si>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3-1-1-01-03-02</t>
  </si>
  <si>
    <t>Bonificación por recreación</t>
  </si>
  <si>
    <t>3-1-1-01-03-05</t>
  </si>
  <si>
    <t>Reconocimiento por permanencia en el servicio público - Bogotá D.C.</t>
  </si>
  <si>
    <t>3-1-1-01-03-06</t>
  </si>
  <si>
    <t>Adquisición de bienes y servicios</t>
  </si>
  <si>
    <t>Adquisición de activos no financieros</t>
  </si>
  <si>
    <t>3-1-2-01-01</t>
  </si>
  <si>
    <t>Activos fijos</t>
  </si>
  <si>
    <t>3-1-2-01-01-01</t>
  </si>
  <si>
    <t>Maquinaria y equipo</t>
  </si>
  <si>
    <t>3-1-2-01-01-01-0002</t>
  </si>
  <si>
    <t>Equipos de información, computación y telecomunicaciones TIC</t>
  </si>
  <si>
    <t>Adquisiciones diferentes de activos no financieros</t>
  </si>
  <si>
    <t>Materiales y suministros</t>
  </si>
  <si>
    <t>3-1-2-02-01-02</t>
  </si>
  <si>
    <t>Otros bienes transportables (excepto productos metálicos, maquinaria y equipo</t>
  </si>
  <si>
    <t>3-1-2-02-01-02-0002</t>
  </si>
  <si>
    <t>Pasta o pulpa, papel y productos de papel; impresos y artículos relacionados</t>
  </si>
  <si>
    <t>3-1-2-02-01-02-0003</t>
  </si>
  <si>
    <t>Productos de hornos de coque, de refinación de petróleo y combustible</t>
  </si>
  <si>
    <t>3-1-2-02-01-03</t>
  </si>
  <si>
    <t>Productos metálicos</t>
  </si>
  <si>
    <t>3-1-2-02-01-03-0005</t>
  </si>
  <si>
    <t>Maquinaria de oficina, contabilidad e informática</t>
  </si>
  <si>
    <t>3-1-2-02-01-03-0007</t>
  </si>
  <si>
    <t>Equipo y aparatos de radio, televisión y comunicaciones</t>
  </si>
  <si>
    <t>Adquisición de servicios</t>
  </si>
  <si>
    <t>3-1-2-02-02-01</t>
  </si>
  <si>
    <t>Servicios de venta y de distribución; alojamiento; servicios de suministro de comidas y bebidas; servicios de transporte; y servicios de distribución de electricidad, gas y agua</t>
  </si>
  <si>
    <t>3-1-2-02-02-01-0006</t>
  </si>
  <si>
    <t>Servicios postales y de mensajería</t>
  </si>
  <si>
    <t>3-1-2-02-02-01-0006-001</t>
  </si>
  <si>
    <t>Servicios de mensajería</t>
  </si>
  <si>
    <t>3-1-2-02-02-02</t>
  </si>
  <si>
    <t>Servicios financieros y servicios conexos, servicios inmobiliarios y servicios de leasing</t>
  </si>
  <si>
    <t>3-1-2-02-02-02-0001</t>
  </si>
  <si>
    <t>Servicios financieros y servicios conexos</t>
  </si>
  <si>
    <t>3-1-2-02-02-02-0001-007</t>
  </si>
  <si>
    <t>Servicios de seguros de vehículos automotores</t>
  </si>
  <si>
    <t>3-1-2-02-02-02-0001-008</t>
  </si>
  <si>
    <t>Servicios de seguros contra incendio, terremoto o sustracción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</si>
  <si>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</si>
  <si>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</si>
  <si>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</si>
  <si>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</si>
  <si>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3-1-2-02-02-02-0001-011</t>
  </si>
  <si>
    <t>Servicios de administración de fondos de pensiones y cesantías</t>
  </si>
  <si>
    <t>3-1-2-02-02-02-0001-012</t>
  </si>
  <si>
    <t>Otros servicios de seguros distintos de los seguros de vida n.c.p.</t>
  </si>
  <si>
    <t>3-1-2-02-02-02-0002</t>
  </si>
  <si>
    <t>Servicios inmobiliarios</t>
  </si>
  <si>
    <t>3-1-2-02-02-02-0002-001</t>
  </si>
  <si>
    <t>Servicios de alquiler o arrendamiento con o sin opción de compra relativos a bienes inmuebles no residenciales propios o arrendados</t>
  </si>
  <si>
    <t>3-1-2-02-02-03</t>
  </si>
  <si>
    <t>Servicios prestados a las empresas y servicios de producción</t>
  </si>
  <si>
    <t>3-1-2-02-02-03-0002</t>
  </si>
  <si>
    <t>Servicios jurídicos y contables</t>
  </si>
  <si>
    <t>3-1-2-02-02-03-0002-003</t>
  </si>
  <si>
    <t>Otros servicios jurídicos n.c.p.</t>
  </si>
  <si>
    <t>3-1-2-02-02-03-0003</t>
  </si>
  <si>
    <t>Otros servicios profesionales, científicos y técnicos</t>
  </si>
  <si>
    <t>3-1-2-02-02-03-0003-001</t>
  </si>
  <si>
    <t>Servicios de consultoría en administración y servicios de gestión; servicios de tecnología de la información</t>
  </si>
  <si>
    <t>3-1-2-02-02-03-0004</t>
  </si>
  <si>
    <t>Servicios de telecomunicaciones, transmisión y suministro de información</t>
  </si>
  <si>
    <t>3-1-2-02-02-03-0004-001</t>
  </si>
  <si>
    <t>Servicios de telefonía fija</t>
  </si>
  <si>
    <t>3-1-2-02-02-03-0004-002</t>
  </si>
  <si>
    <t>Servicios de telecomunicaciones móviles</t>
  </si>
  <si>
    <t>3-1-2-02-02-03-0004-004</t>
  </si>
  <si>
    <t>Servicios de telecomunicaciones a través de internet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</si>
  <si>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</si>
  <si>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</si>
  <si>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</si>
  <si>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</si>
  <si>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</si>
  <si>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</si>
  <si>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</si>
  <si>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</si>
  <si>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3-1-2-02-02-03-0005-005</t>
  </si>
  <si>
    <t>Servicios de preparación de documentos y otros servicios especializados de apoyo a oficina</t>
  </si>
  <si>
    <t>3-1-2-02-02-03-0006</t>
  </si>
  <si>
    <t>Servicios de mantenimiento, reparación e instalación (excepto servicios de construcción)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</si>
  <si>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</si>
  <si>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</si>
  <si>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</si>
  <si>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</si>
  <si>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3-1-2-02-02-03-0006-012</t>
  </si>
  <si>
    <t>Servicios de reparación de otros bienes</t>
  </si>
  <si>
    <t>3-1-2-02-02-03-0007</t>
  </si>
  <si>
    <t>Otros servicios de fabricación; servicios de edición, impresión y reproducción; servicios de recuperación de materiales</t>
  </si>
  <si>
    <t>3-1-2-02-02-03-0007-002</t>
  </si>
  <si>
    <t>Servicios de impresión</t>
  </si>
  <si>
    <t>3-1-2-02-02-04</t>
  </si>
  <si>
    <t>Servicios administrativos del Gobierno</t>
  </si>
  <si>
    <t>3-1-2-02-02-04-0001</t>
  </si>
  <si>
    <t>Otros servicios públicos generales del Gobierno n.c.p.</t>
  </si>
  <si>
    <t>3-1-2-02-02-04-0001-001</t>
  </si>
  <si>
    <t>3-1-2-02-02-04-0001-002</t>
  </si>
  <si>
    <t>Acueducto y alcantarillado</t>
  </si>
  <si>
    <t>3-1-2-02-02-04-0001-003</t>
  </si>
  <si>
    <t>3-1-2-02-02-05</t>
  </si>
  <si>
    <t>Viáticos y gastos de viaje</t>
  </si>
  <si>
    <t>3-1-2-02-02-06</t>
  </si>
  <si>
    <t>3-1-2-02-02-07</t>
  </si>
  <si>
    <t>Bienestar e incentivos</t>
  </si>
  <si>
    <t>3-1-2-02-02-08</t>
  </si>
  <si>
    <t>Gastos diversos</t>
  </si>
  <si>
    <t>3-1-3-02</t>
  </si>
  <si>
    <t>Tasas y derechos administrativos</t>
  </si>
  <si>
    <t>3-1-3-02-01</t>
  </si>
  <si>
    <t>Licencias de construcción</t>
  </si>
  <si>
    <t>Infraestructura para el Sistema Integrado de Transporte Público de calidad</t>
  </si>
  <si>
    <t>Construcción De Vías y Calles Completas Para La Ciudad</t>
  </si>
  <si>
    <t>Conservación de vías y calles completas para la Ciudad</t>
  </si>
  <si>
    <t>Eje transversal Nuevo ordenamiento territorial</t>
  </si>
  <si>
    <t>Articulación regional y planeación integral del transporte</t>
  </si>
  <si>
    <t>Desarrollo de la infraestructura para la articulación regional</t>
  </si>
  <si>
    <t>Eje transversal Gobierno legítimo, fortalecimiento local y eficiencia</t>
  </si>
  <si>
    <t>Fortalecimiento, Modernización y Optimización de la Capacidad Institucional y de las TICs en el IDU</t>
  </si>
  <si>
    <t>Transferencias inversión</t>
  </si>
  <si>
    <t>3-3-2-05</t>
  </si>
  <si>
    <t>Transferencias corrientes no clasificadas en otra partida</t>
  </si>
  <si>
    <t>3-3-2-05-06</t>
  </si>
  <si>
    <t>Otras no clasificadas previamente</t>
  </si>
  <si>
    <t>3-1-3</t>
  </si>
  <si>
    <t>3-3-2</t>
  </si>
  <si>
    <t>2-1-2-01</t>
  </si>
  <si>
    <t>2-1-2-01-05</t>
  </si>
  <si>
    <t>Peajes y concesiones</t>
  </si>
  <si>
    <t>2-1-2-01-09</t>
  </si>
  <si>
    <t>Fondo cuenta pago Compensatorio de Cesiones Públicas</t>
  </si>
  <si>
    <t>2-1-2-01-09-01</t>
  </si>
  <si>
    <t>2-1-2-01-09-02</t>
  </si>
  <si>
    <t>2-1-2-01-11</t>
  </si>
  <si>
    <t>Aprovechamiento Económico del Espacio Público</t>
  </si>
  <si>
    <t>2-1-2-02</t>
  </si>
  <si>
    <t>2-1-2-02-05</t>
  </si>
  <si>
    <t>Contribución de valorización</t>
  </si>
  <si>
    <t>2-1-2-02-05-01</t>
  </si>
  <si>
    <t>Contribución de valorización de la vigencia actual</t>
  </si>
  <si>
    <t>2-1-2-02-05-02</t>
  </si>
  <si>
    <t>Contribución de valorización de vigencias anteriores</t>
  </si>
  <si>
    <t>2-1-2-02-05-02-0001</t>
  </si>
  <si>
    <t>2-1-2-02-05-02-0002</t>
  </si>
  <si>
    <t>Multas, sanciones e intereses moratorios</t>
  </si>
  <si>
    <t>2-1-2-04-04</t>
  </si>
  <si>
    <t>Multas, infracciones y sanciones por violación al régimen de venta de medicamentos controlados</t>
  </si>
  <si>
    <t>Venta de bienes y servicios</t>
  </si>
  <si>
    <t>Servicios para la comunidad, sociales y personas</t>
  </si>
  <si>
    <t>Servicios de la administración pública y otros servicios prestados a la comunidad en general</t>
  </si>
  <si>
    <t>2-1-2-05-01-01-0001</t>
  </si>
  <si>
    <t>2-1-2-05-01-01-0001-001</t>
  </si>
  <si>
    <t>Servicios ejecutivos de la Administración Pública</t>
  </si>
  <si>
    <t>2-1-2-05-01-01-0001-003</t>
  </si>
  <si>
    <t>Servicios de oficinas centrales</t>
  </si>
  <si>
    <t>Superávit fiscal</t>
  </si>
  <si>
    <t>2-4-3-02-02</t>
  </si>
  <si>
    <t>Superávit fiscal de ingresos de destinación específica</t>
  </si>
  <si>
    <t>2-4-3-02-03</t>
  </si>
  <si>
    <t>Superávit fiscal de ingresos de libre destinación</t>
  </si>
  <si>
    <t>2-4-5</t>
  </si>
  <si>
    <t>RENDIMIENTOS FINANCIEROS</t>
  </si>
  <si>
    <t>2-4-5-02</t>
  </si>
  <si>
    <t>Depósitos</t>
  </si>
  <si>
    <t>2-4-5-02-03</t>
  </si>
  <si>
    <t>Recursos propios con destinación específica</t>
  </si>
  <si>
    <t>2-4-5-02-04</t>
  </si>
  <si>
    <t>Recursos propios de libre destinación</t>
  </si>
  <si>
    <t>2-4-9</t>
  </si>
  <si>
    <t>REINTEGROS</t>
  </si>
  <si>
    <t>2-5</t>
  </si>
  <si>
    <t>TRANSFERENCIAS ADMON CENTRAL</t>
  </si>
  <si>
    <t>2-5-1</t>
  </si>
  <si>
    <t>2-5-1-01</t>
  </si>
  <si>
    <t>3-1-2-02-01-01</t>
  </si>
  <si>
    <t>Productos alimenticios, bebidas y tabaco; textiles, prendas de vestir y productos de cuero</t>
  </si>
  <si>
    <t>3-1-2-02-01-01-0005</t>
  </si>
  <si>
    <t>Artículos textiles (excepto prendas de vestir)</t>
  </si>
  <si>
    <t>3-1-2-02-01-02-0001</t>
  </si>
  <si>
    <t>Productos de madera, corcho, cestería y espartería</t>
  </si>
  <si>
    <t>3-1-2-02-01-02-0005</t>
  </si>
  <si>
    <t>Otros productos químicos; fibras artificiales (o fibras industriales hechas por el hombre)</t>
  </si>
  <si>
    <t>3-1-2-02-01-02-0006</t>
  </si>
  <si>
    <t>Productos de caucho y plástico</t>
  </si>
  <si>
    <t>3-1-2-02-01-02-0007</t>
  </si>
  <si>
    <t>Vidrio y productos de vidrio y otros productos no metálicos n.c.p.</t>
  </si>
  <si>
    <t>3-1-2-02-01-02-0008</t>
  </si>
  <si>
    <t>Muebles; otros bienes transportables n.c.p.</t>
  </si>
  <si>
    <t>3-1-2-02-01-03-0002</t>
  </si>
  <si>
    <t>Productos metálicos elaborados (excepto maquinaria y equipo)</t>
  </si>
  <si>
    <t>3-1-2-02-01-03-0003</t>
  </si>
  <si>
    <t>Maquinaria para uso general</t>
  </si>
  <si>
    <t>3-1-2-02-01-03-0006</t>
  </si>
  <si>
    <t>Maquinaria y aparatos eléctricos</t>
  </si>
  <si>
    <t>3-1-2-02-01-03-0008</t>
  </si>
  <si>
    <t>Aparatos médicos, instrumentos ópticos y de precisión, relojes</t>
  </si>
  <si>
    <t>3-1-2-02-01-03-0009</t>
  </si>
  <si>
    <t>Equipo de transporte (partes, piezas y accesorios)</t>
  </si>
  <si>
    <t>3-1-2-02-02-01-0003</t>
  </si>
  <si>
    <t>Servicios de transporte de carga</t>
  </si>
  <si>
    <t>3-1-2-02-02-02-0002-002</t>
  </si>
  <si>
    <t>Servicios de administración de bienes inmuebles a comisión o por contrato</t>
  </si>
  <si>
    <t>3-1-2-02-02-02-0003</t>
  </si>
  <si>
    <t>Servicios de arrendamiento o alquiler sin operario</t>
  </si>
  <si>
    <t>3-1-2-02-02-02-0003-004</t>
  </si>
  <si>
    <t>Servicios de arrendamiento sin opción de compra de otros bienes</t>
  </si>
  <si>
    <t>3-1-2-02-02-03-0002-001</t>
  </si>
  <si>
    <t>Servicios de documentación y certificación jurídica</t>
  </si>
  <si>
    <t>3-1-2-02-02-03-0003-010</t>
  </si>
  <si>
    <t>Servicios de publicidad y el suministro de espacio o tiempo publicitarios</t>
  </si>
  <si>
    <t>3-1-2-02-02-03-0003-013</t>
  </si>
  <si>
    <t>Otros servicios profesionales y técnicos n.c.p.</t>
  </si>
  <si>
    <t>3-1-2-02-02-03-0004-003</t>
  </si>
  <si>
    <t>Servicios de transmisión de datos</t>
  </si>
  <si>
    <t>3-1-2-02-02-03-0005-004</t>
  </si>
  <si>
    <t>Servicios de correo</t>
  </si>
  <si>
    <t>3-1-2-02-02-03-0006-002</t>
  </si>
  <si>
    <t>Servicios de mantenimiento y reparación de maquinaria de oficina y contabilidad</t>
  </si>
  <si>
    <t>3-1-2-02-02-03-0006-006</t>
  </si>
  <si>
    <t>Servicios de reparación de muebles</t>
  </si>
  <si>
    <t>3-1-2-02-02-03-0006-009</t>
  </si>
  <si>
    <t>Servicios de mantenimiento y reparación de instrumentos médicos, de precisión y ópticos; equipo de medición, prueba, navegación y control</t>
  </si>
  <si>
    <t>3-1-2-02-02-03-0006-010</t>
  </si>
  <si>
    <t>Servicios de mantenimiento y reparación de equipos electrónicos de consumo</t>
  </si>
  <si>
    <t>3-1-2-02-02-03-0006-011</t>
  </si>
  <si>
    <t>Servicios de mantenimiento y reparación de ascensores y escaleras mecánicas</t>
  </si>
  <si>
    <t>Transferencias corrientes de funcionamiento</t>
  </si>
  <si>
    <t>3-1-5-07</t>
  </si>
  <si>
    <t>Sentencias y conciliaciones</t>
  </si>
  <si>
    <t>3-1-5-07-03</t>
  </si>
  <si>
    <t>Laudos arbitrales</t>
  </si>
  <si>
    <t>3-1-5</t>
  </si>
  <si>
    <t>2-1-2-04-01</t>
  </si>
  <si>
    <t>Multas</t>
  </si>
  <si>
    <t>2-1-2-04-01-09</t>
  </si>
  <si>
    <t>Multas no especificadas en otro numeral rentístico</t>
  </si>
  <si>
    <t>MAYO</t>
  </si>
  <si>
    <t>3-1-1-01-01-01-0002</t>
  </si>
  <si>
    <t>Auxilio de maternidad y paternidad</t>
  </si>
  <si>
    <t>3-1-1-01-01-01-0003</t>
  </si>
  <si>
    <t>Auxilio de incapacidad</t>
  </si>
  <si>
    <t>3-1-1-01-03-01</t>
  </si>
  <si>
    <t>Indemnización por vacaciones</t>
  </si>
  <si>
    <t>3-1-2-01-01-01-0001</t>
  </si>
  <si>
    <t>Equipo de transporte</t>
  </si>
  <si>
    <t>3-1-2-02-02-02-0001-014</t>
  </si>
  <si>
    <t>Servicios de tramitación y compensación de transacciones financieras</t>
  </si>
  <si>
    <t>3-1-2-02-02-02-0003-005</t>
  </si>
  <si>
    <t>Derechos de uso de productos de propiedad intelectual y otros productos similares</t>
  </si>
  <si>
    <t>3-1-2-02-02-03-0003-006</t>
  </si>
  <si>
    <t>Servicios de arquitectura, servicios de planeación urbana y ordenación del territorio; servicios de arquitectura paisajista</t>
  </si>
  <si>
    <t>3-1-2-02-02-03-0006-003</t>
  </si>
  <si>
    <t>Servicios de mantenimiento y reparación de computadores y equipo periférico</t>
  </si>
  <si>
    <t>3-1-3-01</t>
  </si>
  <si>
    <t>Impuestos</t>
  </si>
  <si>
    <t>3-1-3-01-03</t>
  </si>
  <si>
    <t>Impuesto de vehículos</t>
  </si>
  <si>
    <t>Transporte público integrado y de calidad</t>
  </si>
  <si>
    <t>Peatones y bicicletas</t>
  </si>
  <si>
    <t>Construcción y conservación de vías y calles completas para la ciudad</t>
  </si>
  <si>
    <t>Modernización física</t>
  </si>
  <si>
    <t>3311504</t>
  </si>
  <si>
    <t>EJE TRANSVERSAL NUEVO ORDENAMIENTO TERRITORIAL</t>
  </si>
  <si>
    <t>331150429</t>
  </si>
  <si>
    <t>ARTICULACIÓN REGIONAL Y PLANEACIÓN INTEGRAL DEL TRANSPORTE</t>
  </si>
  <si>
    <t>3311504291002</t>
  </si>
  <si>
    <t>DESARROLLO DE LA INFRAESTRUCTURA PARA ARTICULACIÓN REGIONAL</t>
  </si>
  <si>
    <t>3311504291002162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</si>
</sst>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2" fillId="2" borderId="0" xfId="0" applyNumberFormat="1" applyFont="1" applyFill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0" xfId="0" applyNumberFormat="1" applyFont="1" applyFill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44" fontId="3" fillId="2" borderId="7" xfId="1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0" xfId="0" applyFont="1" applyFill="1"/>
    <xf numFmtId="49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/>
    <xf numFmtId="44" fontId="2" fillId="2" borderId="7" xfId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44" fontId="3" fillId="2" borderId="7" xfId="1" applyFont="1" applyFill="1" applyBorder="1"/>
    <xf numFmtId="0" fontId="3" fillId="2" borderId="7" xfId="1" applyNumberFormat="1" applyFont="1" applyFill="1" applyBorder="1" applyAlignment="1">
      <alignment horizontal="left"/>
    </xf>
    <xf numFmtId="44" fontId="2" fillId="2" borderId="7" xfId="1" applyFont="1" applyFill="1" applyBorder="1"/>
    <xf numFmtId="0" fontId="2" fillId="2" borderId="7" xfId="1" applyNumberFormat="1" applyFont="1" applyFill="1" applyBorder="1" applyAlignment="1">
      <alignment horizontal="left"/>
    </xf>
    <xf numFmtId="164" fontId="3" fillId="2" borderId="7" xfId="1" applyNumberFormat="1" applyFont="1" applyFill="1" applyBorder="1"/>
    <xf numFmtId="164" fontId="2" fillId="2" borderId="7" xfId="1" applyNumberFormat="1" applyFont="1" applyFill="1" applyBorder="1"/>
    <xf numFmtId="9" fontId="2" fillId="2" borderId="0" xfId="2" applyFont="1" applyFill="1"/>
    <xf numFmtId="9" fontId="3" fillId="2" borderId="2" xfId="2" applyFont="1" applyFill="1" applyBorder="1"/>
    <xf numFmtId="9" fontId="3" fillId="2" borderId="5" xfId="2" applyFont="1" applyFill="1" applyBorder="1"/>
    <xf numFmtId="0" fontId="3" fillId="2" borderId="7" xfId="2" applyNumberFormat="1" applyFont="1" applyFill="1" applyBorder="1"/>
    <xf numFmtId="49" fontId="3" fillId="2" borderId="0" xfId="0" applyNumberFormat="1" applyFont="1" applyFill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left" vertical="center" wrapText="1"/>
    </xf>
    <xf numFmtId="0" fontId="3" fillId="2" borderId="7" xfId="0" applyNumberFormat="1" applyFont="1" applyFill="1" applyBorder="1" applyAlignment="1">
      <alignment horizontal="left" vertical="center"/>
    </xf>
    <xf numFmtId="0" fontId="3" fillId="2" borderId="7" xfId="2" applyNumberFormat="1" applyFont="1" applyFill="1" applyBorder="1" applyAlignment="1">
      <alignment horizontal="center" vertical="center" wrapText="1"/>
    </xf>
    <xf numFmtId="9" fontId="3" fillId="2" borderId="7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rodrig11/AppData/Local/Temp/~MP8D8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3</v>
          </cell>
          <cell r="B2" t="str">
            <v>GASTOS</v>
          </cell>
          <cell r="C2">
            <v>812618187814</v>
          </cell>
          <cell r="D2" t="str">
            <v>0</v>
          </cell>
          <cell r="E2">
            <v>0</v>
          </cell>
          <cell r="F2">
            <v>812618187814</v>
          </cell>
          <cell r="G2">
            <v>188380633</v>
          </cell>
          <cell r="H2">
            <v>1537921012</v>
          </cell>
          <cell r="I2">
            <v>811080266802</v>
          </cell>
          <cell r="J2">
            <v>29501610408</v>
          </cell>
          <cell r="K2">
            <v>169684103408</v>
          </cell>
          <cell r="L2">
            <v>20.92</v>
          </cell>
          <cell r="M2">
            <v>641396163394</v>
          </cell>
        </row>
        <row r="3">
          <cell r="A3" t="str">
            <v>31</v>
          </cell>
          <cell r="B3" t="str">
            <v>GASTOS DE FUNCIONAMIENTO</v>
          </cell>
          <cell r="C3">
            <v>4018680312</v>
          </cell>
          <cell r="D3" t="str">
            <v>0</v>
          </cell>
          <cell r="E3">
            <v>0</v>
          </cell>
          <cell r="F3">
            <v>4018680312</v>
          </cell>
          <cell r="G3">
            <v>33399408</v>
          </cell>
          <cell r="H3">
            <v>74175193</v>
          </cell>
          <cell r="I3">
            <v>3944505119</v>
          </cell>
          <cell r="J3">
            <v>425436737</v>
          </cell>
          <cell r="K3">
            <v>2303305813</v>
          </cell>
          <cell r="L3">
            <v>58.39</v>
          </cell>
          <cell r="M3">
            <v>1641199306</v>
          </cell>
        </row>
        <row r="4">
          <cell r="A4" t="str">
            <v>311</v>
          </cell>
          <cell r="B4" t="str">
            <v>SERVICIOS PERSONALES</v>
          </cell>
          <cell r="C4">
            <v>300002</v>
          </cell>
          <cell r="D4" t="str">
            <v>0</v>
          </cell>
          <cell r="E4">
            <v>0</v>
          </cell>
          <cell r="F4">
            <v>300002</v>
          </cell>
          <cell r="G4">
            <v>0</v>
          </cell>
          <cell r="H4">
            <v>2</v>
          </cell>
          <cell r="I4">
            <v>300000</v>
          </cell>
          <cell r="J4">
            <v>0</v>
          </cell>
          <cell r="K4">
            <v>300000</v>
          </cell>
          <cell r="L4">
            <v>100</v>
          </cell>
          <cell r="M4">
            <v>0</v>
          </cell>
        </row>
        <row r="5">
          <cell r="A5" t="str">
            <v>31102</v>
          </cell>
          <cell r="B5" t="str">
            <v>SERVICIOS PERSONALES INDIRECTOS</v>
          </cell>
          <cell r="C5">
            <v>300002</v>
          </cell>
          <cell r="D5" t="str">
            <v>0</v>
          </cell>
          <cell r="E5">
            <v>0</v>
          </cell>
          <cell r="F5">
            <v>300002</v>
          </cell>
          <cell r="G5">
            <v>0</v>
          </cell>
          <cell r="H5">
            <v>2</v>
          </cell>
          <cell r="I5">
            <v>300000</v>
          </cell>
          <cell r="J5">
            <v>0</v>
          </cell>
          <cell r="K5">
            <v>300000</v>
          </cell>
          <cell r="L5">
            <v>100</v>
          </cell>
          <cell r="M5">
            <v>0</v>
          </cell>
        </row>
        <row r="6">
          <cell r="A6" t="str">
            <v>3110203</v>
          </cell>
          <cell r="B6" t="str">
            <v>HONORARIOS</v>
          </cell>
          <cell r="C6">
            <v>300002</v>
          </cell>
          <cell r="D6" t="str">
            <v>0</v>
          </cell>
          <cell r="E6">
            <v>0</v>
          </cell>
          <cell r="F6">
            <v>300002</v>
          </cell>
          <cell r="G6">
            <v>0</v>
          </cell>
          <cell r="H6">
            <v>2</v>
          </cell>
          <cell r="I6">
            <v>300000</v>
          </cell>
          <cell r="J6">
            <v>0</v>
          </cell>
          <cell r="K6">
            <v>300000</v>
          </cell>
          <cell r="L6">
            <v>100</v>
          </cell>
          <cell r="M6">
            <v>0</v>
          </cell>
        </row>
        <row r="7">
          <cell r="A7" t="str">
            <v>311020301</v>
          </cell>
          <cell r="B7" t="str">
            <v>HONORARIOS ENTIDAD</v>
          </cell>
          <cell r="C7">
            <v>300002</v>
          </cell>
          <cell r="D7" t="str">
            <v>0</v>
          </cell>
          <cell r="E7">
            <v>0</v>
          </cell>
          <cell r="F7">
            <v>300002</v>
          </cell>
          <cell r="G7">
            <v>0</v>
          </cell>
          <cell r="H7">
            <v>2</v>
          </cell>
          <cell r="I7">
            <v>300000</v>
          </cell>
          <cell r="J7">
            <v>0</v>
          </cell>
          <cell r="K7">
            <v>300000</v>
          </cell>
          <cell r="L7">
            <v>100</v>
          </cell>
          <cell r="M7">
            <v>0</v>
          </cell>
        </row>
        <row r="8">
          <cell r="A8" t="str">
            <v>3110203010405</v>
          </cell>
          <cell r="B8" t="str">
            <v>HONORARIOS ENTIDAD</v>
          </cell>
          <cell r="C8">
            <v>300000</v>
          </cell>
          <cell r="D8" t="str">
            <v>0</v>
          </cell>
          <cell r="E8">
            <v>0</v>
          </cell>
          <cell r="F8">
            <v>300000</v>
          </cell>
          <cell r="G8">
            <v>0</v>
          </cell>
          <cell r="H8">
            <v>0</v>
          </cell>
          <cell r="I8">
            <v>300000</v>
          </cell>
          <cell r="J8">
            <v>0</v>
          </cell>
          <cell r="K8">
            <v>300000</v>
          </cell>
          <cell r="L8">
            <v>100</v>
          </cell>
          <cell r="M8">
            <v>0</v>
          </cell>
        </row>
        <row r="9">
          <cell r="A9" t="str">
            <v>3110203010516</v>
          </cell>
          <cell r="B9" t="str">
            <v>HONORARIOS ENTIDAD</v>
          </cell>
          <cell r="C9">
            <v>2</v>
          </cell>
          <cell r="D9" t="str">
            <v>0</v>
          </cell>
          <cell r="E9">
            <v>0</v>
          </cell>
          <cell r="F9">
            <v>2</v>
          </cell>
          <cell r="G9">
            <v>0</v>
          </cell>
          <cell r="H9">
            <v>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312</v>
          </cell>
          <cell r="B10" t="str">
            <v>GASTOS GENERALES</v>
          </cell>
          <cell r="C10">
            <v>4018380310</v>
          </cell>
          <cell r="D10" t="str">
            <v>0</v>
          </cell>
          <cell r="E10">
            <v>0</v>
          </cell>
          <cell r="F10">
            <v>4018380310</v>
          </cell>
          <cell r="G10">
            <v>33399408</v>
          </cell>
          <cell r="H10">
            <v>74175191</v>
          </cell>
          <cell r="I10">
            <v>3944205119</v>
          </cell>
          <cell r="J10">
            <v>425436737</v>
          </cell>
          <cell r="K10">
            <v>2303005813</v>
          </cell>
          <cell r="L10">
            <v>58.39</v>
          </cell>
          <cell r="M10">
            <v>1641199306</v>
          </cell>
        </row>
        <row r="11">
          <cell r="A11" t="str">
            <v>31201</v>
          </cell>
          <cell r="B11" t="str">
            <v>ADQUISICION DE BIENES</v>
          </cell>
          <cell r="C11">
            <v>794104749</v>
          </cell>
          <cell r="D11" t="str">
            <v>0</v>
          </cell>
          <cell r="E11">
            <v>0</v>
          </cell>
          <cell r="F11">
            <v>794104749</v>
          </cell>
          <cell r="G11">
            <v>33183396</v>
          </cell>
          <cell r="H11">
            <v>60769612</v>
          </cell>
          <cell r="I11">
            <v>733335137</v>
          </cell>
          <cell r="J11">
            <v>97420654</v>
          </cell>
          <cell r="K11">
            <v>386043616</v>
          </cell>
          <cell r="L11">
            <v>52.64</v>
          </cell>
          <cell r="M11">
            <v>347291521</v>
          </cell>
        </row>
        <row r="12">
          <cell r="A12" t="str">
            <v>3120102</v>
          </cell>
          <cell r="B12" t="str">
            <v>GASTOS DE COMPUTADOR</v>
          </cell>
          <cell r="C12">
            <v>664775026</v>
          </cell>
          <cell r="D12" t="str">
            <v>0</v>
          </cell>
          <cell r="E12">
            <v>0</v>
          </cell>
          <cell r="F12">
            <v>664775026</v>
          </cell>
          <cell r="G12">
            <v>25209897</v>
          </cell>
          <cell r="H12">
            <v>28751710</v>
          </cell>
          <cell r="I12">
            <v>636023316</v>
          </cell>
          <cell r="J12">
            <v>71266239</v>
          </cell>
          <cell r="K12">
            <v>293028289</v>
          </cell>
          <cell r="L12">
            <v>46.07</v>
          </cell>
          <cell r="M12">
            <v>342995027</v>
          </cell>
        </row>
        <row r="13">
          <cell r="A13" t="str">
            <v>312010201</v>
          </cell>
          <cell r="B13" t="str">
            <v>GASTOS DE COMPUTADOR</v>
          </cell>
          <cell r="C13">
            <v>664775026</v>
          </cell>
          <cell r="D13" t="str">
            <v>0</v>
          </cell>
          <cell r="E13">
            <v>0</v>
          </cell>
          <cell r="F13">
            <v>664775026</v>
          </cell>
          <cell r="G13">
            <v>25209897</v>
          </cell>
          <cell r="H13">
            <v>28751710</v>
          </cell>
          <cell r="I13">
            <v>636023316</v>
          </cell>
          <cell r="J13">
            <v>71266239</v>
          </cell>
          <cell r="K13">
            <v>293028289</v>
          </cell>
          <cell r="L13">
            <v>46.07</v>
          </cell>
          <cell r="M13">
            <v>342995027</v>
          </cell>
        </row>
        <row r="14">
          <cell r="A14" t="str">
            <v>3120102010536</v>
          </cell>
          <cell r="B14" t="str">
            <v>GASTOS DE COMPUTADOR</v>
          </cell>
          <cell r="C14">
            <v>664775026</v>
          </cell>
          <cell r="D14" t="str">
            <v>0</v>
          </cell>
          <cell r="E14">
            <v>0</v>
          </cell>
          <cell r="F14">
            <v>664775026</v>
          </cell>
          <cell r="G14">
            <v>25209897</v>
          </cell>
          <cell r="H14">
            <v>28751710</v>
          </cell>
          <cell r="I14">
            <v>636023316</v>
          </cell>
          <cell r="J14">
            <v>71266239</v>
          </cell>
          <cell r="K14">
            <v>293028289</v>
          </cell>
          <cell r="L14">
            <v>46.07</v>
          </cell>
          <cell r="M14">
            <v>342995027</v>
          </cell>
        </row>
        <row r="15">
          <cell r="A15" t="str">
            <v>3120103</v>
          </cell>
          <cell r="B15" t="str">
            <v>COMBUSTIBLES, LUBRICANTES Y LLANTAS</v>
          </cell>
          <cell r="C15">
            <v>77148259</v>
          </cell>
          <cell r="D15" t="str">
            <v>0</v>
          </cell>
          <cell r="E15">
            <v>0</v>
          </cell>
          <cell r="F15">
            <v>77148259</v>
          </cell>
          <cell r="G15">
            <v>7973499</v>
          </cell>
          <cell r="H15">
            <v>32017021</v>
          </cell>
          <cell r="I15">
            <v>45131238</v>
          </cell>
          <cell r="J15">
            <v>0</v>
          </cell>
          <cell r="K15">
            <v>40834751</v>
          </cell>
          <cell r="L15">
            <v>90.48</v>
          </cell>
          <cell r="M15">
            <v>4296487</v>
          </cell>
        </row>
        <row r="16">
          <cell r="A16" t="str">
            <v>312010302</v>
          </cell>
          <cell r="B16" t="str">
            <v>COMBUSTIBLES, LUBRICANTES Y LLANTAS</v>
          </cell>
          <cell r="C16">
            <v>77148259</v>
          </cell>
          <cell r="D16" t="str">
            <v>0</v>
          </cell>
          <cell r="E16">
            <v>0</v>
          </cell>
          <cell r="F16">
            <v>77148259</v>
          </cell>
          <cell r="G16">
            <v>7973499</v>
          </cell>
          <cell r="H16">
            <v>32017021</v>
          </cell>
          <cell r="I16">
            <v>45131238</v>
          </cell>
          <cell r="J16">
            <v>0</v>
          </cell>
          <cell r="K16">
            <v>40834751</v>
          </cell>
          <cell r="L16">
            <v>90.48</v>
          </cell>
          <cell r="M16">
            <v>4296487</v>
          </cell>
        </row>
        <row r="17">
          <cell r="A17" t="str">
            <v>3120103020526</v>
          </cell>
          <cell r="B17" t="str">
            <v>COMBUSTIBLES, LUBRICANTES Y LLANTAS</v>
          </cell>
          <cell r="C17">
            <v>77148259</v>
          </cell>
          <cell r="D17" t="str">
            <v>0</v>
          </cell>
          <cell r="E17">
            <v>0</v>
          </cell>
          <cell r="F17">
            <v>77148259</v>
          </cell>
          <cell r="G17">
            <v>7973499</v>
          </cell>
          <cell r="H17">
            <v>32017021</v>
          </cell>
          <cell r="I17">
            <v>45131238</v>
          </cell>
          <cell r="J17">
            <v>0</v>
          </cell>
          <cell r="K17">
            <v>40834751</v>
          </cell>
          <cell r="L17">
            <v>90.48</v>
          </cell>
          <cell r="M17">
            <v>4296487</v>
          </cell>
        </row>
        <row r="18">
          <cell r="A18" t="str">
            <v>3120104</v>
          </cell>
          <cell r="B18" t="str">
            <v>MATERIALES Y SUMINISTROS</v>
          </cell>
          <cell r="C18">
            <v>52181464</v>
          </cell>
          <cell r="D18" t="str">
            <v>0</v>
          </cell>
          <cell r="E18">
            <v>0</v>
          </cell>
          <cell r="F18">
            <v>52181464</v>
          </cell>
          <cell r="G18">
            <v>0</v>
          </cell>
          <cell r="H18">
            <v>881</v>
          </cell>
          <cell r="I18">
            <v>52180583</v>
          </cell>
          <cell r="J18">
            <v>26154415</v>
          </cell>
          <cell r="K18">
            <v>52180576</v>
          </cell>
          <cell r="L18">
            <v>100</v>
          </cell>
          <cell r="M18">
            <v>7</v>
          </cell>
        </row>
        <row r="19">
          <cell r="A19" t="str">
            <v>312010403</v>
          </cell>
          <cell r="B19" t="str">
            <v>MATERIALES Y SUMINISTROS</v>
          </cell>
          <cell r="C19">
            <v>52181464</v>
          </cell>
          <cell r="D19" t="str">
            <v>0</v>
          </cell>
          <cell r="E19">
            <v>0</v>
          </cell>
          <cell r="F19">
            <v>52181464</v>
          </cell>
          <cell r="G19">
            <v>0</v>
          </cell>
          <cell r="H19">
            <v>881</v>
          </cell>
          <cell r="I19">
            <v>52180583</v>
          </cell>
          <cell r="J19">
            <v>26154415</v>
          </cell>
          <cell r="K19">
            <v>52180576</v>
          </cell>
          <cell r="L19">
            <v>100</v>
          </cell>
          <cell r="M19">
            <v>7</v>
          </cell>
        </row>
        <row r="20">
          <cell r="A20" t="str">
            <v>3120104030526</v>
          </cell>
          <cell r="B20" t="str">
            <v>MATERIALES Y SUMINISTROS</v>
          </cell>
          <cell r="C20">
            <v>52181464</v>
          </cell>
          <cell r="D20" t="str">
            <v>0</v>
          </cell>
          <cell r="E20">
            <v>0</v>
          </cell>
          <cell r="F20">
            <v>52181464</v>
          </cell>
          <cell r="G20">
            <v>0</v>
          </cell>
          <cell r="H20">
            <v>881</v>
          </cell>
          <cell r="I20">
            <v>52180583</v>
          </cell>
          <cell r="J20">
            <v>26154415</v>
          </cell>
          <cell r="K20">
            <v>52180576</v>
          </cell>
          <cell r="L20">
            <v>100</v>
          </cell>
          <cell r="M20">
            <v>7</v>
          </cell>
        </row>
        <row r="21">
          <cell r="A21" t="str">
            <v>31202</v>
          </cell>
          <cell r="B21" t="str">
            <v>ADQUISICION DE SERVICIOS</v>
          </cell>
          <cell r="C21">
            <v>3037677574</v>
          </cell>
          <cell r="D21" t="str">
            <v>0</v>
          </cell>
          <cell r="E21">
            <v>0</v>
          </cell>
          <cell r="F21">
            <v>3037677574</v>
          </cell>
          <cell r="G21">
            <v>216012</v>
          </cell>
          <cell r="H21">
            <v>12017452</v>
          </cell>
          <cell r="I21">
            <v>3025660122</v>
          </cell>
          <cell r="J21">
            <v>308522280</v>
          </cell>
          <cell r="K21">
            <v>1852015201</v>
          </cell>
          <cell r="L21">
            <v>61.21</v>
          </cell>
          <cell r="M21">
            <v>1173644921</v>
          </cell>
        </row>
        <row r="22">
          <cell r="A22" t="str">
            <v>3120201</v>
          </cell>
          <cell r="B22" t="str">
            <v>ARRENDAMIENTOS</v>
          </cell>
          <cell r="C22">
            <v>80473377</v>
          </cell>
          <cell r="D22" t="str">
            <v>0</v>
          </cell>
          <cell r="E22">
            <v>0</v>
          </cell>
          <cell r="F22">
            <v>80473377</v>
          </cell>
          <cell r="G22">
            <v>2</v>
          </cell>
          <cell r="H22">
            <v>302</v>
          </cell>
          <cell r="I22">
            <v>80473075</v>
          </cell>
          <cell r="J22">
            <v>0</v>
          </cell>
          <cell r="K22">
            <v>58757500</v>
          </cell>
          <cell r="L22">
            <v>73.02</v>
          </cell>
          <cell r="M22">
            <v>21715575</v>
          </cell>
        </row>
        <row r="23">
          <cell r="A23" t="str">
            <v>312020101</v>
          </cell>
          <cell r="B23" t="str">
            <v>ARRENDAMIENTOS</v>
          </cell>
          <cell r="C23">
            <v>80473377</v>
          </cell>
          <cell r="D23" t="str">
            <v>0</v>
          </cell>
          <cell r="E23">
            <v>0</v>
          </cell>
          <cell r="F23">
            <v>80473377</v>
          </cell>
          <cell r="G23">
            <v>2</v>
          </cell>
          <cell r="H23">
            <v>302</v>
          </cell>
          <cell r="I23">
            <v>80473075</v>
          </cell>
          <cell r="J23">
            <v>0</v>
          </cell>
          <cell r="K23">
            <v>58757500</v>
          </cell>
          <cell r="L23">
            <v>73.02</v>
          </cell>
          <cell r="M23">
            <v>21715575</v>
          </cell>
        </row>
        <row r="24">
          <cell r="A24" t="str">
            <v>3120201010526</v>
          </cell>
          <cell r="B24" t="str">
            <v>ARRENDAMIENTOS</v>
          </cell>
          <cell r="C24">
            <v>80473377</v>
          </cell>
          <cell r="D24" t="str">
            <v>0</v>
          </cell>
          <cell r="E24">
            <v>0</v>
          </cell>
          <cell r="F24">
            <v>80473377</v>
          </cell>
          <cell r="G24">
            <v>2</v>
          </cell>
          <cell r="H24">
            <v>302</v>
          </cell>
          <cell r="I24">
            <v>80473075</v>
          </cell>
          <cell r="J24">
            <v>0</v>
          </cell>
          <cell r="K24">
            <v>58757500</v>
          </cell>
          <cell r="L24">
            <v>73.02</v>
          </cell>
          <cell r="M24">
            <v>21715575</v>
          </cell>
        </row>
        <row r="25">
          <cell r="A25" t="str">
            <v>3120203</v>
          </cell>
          <cell r="B25" t="str">
            <v>GASTOS DE TRANSPORTE Y COMUNICACION</v>
          </cell>
          <cell r="C25">
            <v>699968684</v>
          </cell>
          <cell r="D25" t="str">
            <v>0</v>
          </cell>
          <cell r="E25">
            <v>0</v>
          </cell>
          <cell r="F25">
            <v>699968684</v>
          </cell>
          <cell r="G25">
            <v>0</v>
          </cell>
          <cell r="H25">
            <v>0</v>
          </cell>
          <cell r="I25">
            <v>699968684</v>
          </cell>
          <cell r="J25">
            <v>104850211</v>
          </cell>
          <cell r="K25">
            <v>473618418</v>
          </cell>
          <cell r="L25">
            <v>67.66</v>
          </cell>
          <cell r="M25">
            <v>226350266</v>
          </cell>
        </row>
        <row r="26">
          <cell r="A26" t="str">
            <v>312020301</v>
          </cell>
          <cell r="B26" t="str">
            <v>GASTOS DE TRANSPORTE Y COMUNICACION</v>
          </cell>
          <cell r="C26">
            <v>699968684</v>
          </cell>
          <cell r="D26" t="str">
            <v>0</v>
          </cell>
          <cell r="E26">
            <v>0</v>
          </cell>
          <cell r="F26">
            <v>699968684</v>
          </cell>
          <cell r="G26">
            <v>0</v>
          </cell>
          <cell r="H26">
            <v>0</v>
          </cell>
          <cell r="I26">
            <v>699968684</v>
          </cell>
          <cell r="J26">
            <v>104850211</v>
          </cell>
          <cell r="K26">
            <v>473618418</v>
          </cell>
          <cell r="L26">
            <v>67.66</v>
          </cell>
          <cell r="M26">
            <v>226350266</v>
          </cell>
        </row>
        <row r="27">
          <cell r="A27" t="str">
            <v>3120203010526</v>
          </cell>
          <cell r="B27" t="str">
            <v>GASTOS DE TRANSPORTE Y COMUNICACION</v>
          </cell>
          <cell r="C27">
            <v>699968684</v>
          </cell>
          <cell r="D27" t="str">
            <v>0</v>
          </cell>
          <cell r="E27">
            <v>0</v>
          </cell>
          <cell r="F27">
            <v>699968684</v>
          </cell>
          <cell r="G27">
            <v>0</v>
          </cell>
          <cell r="H27">
            <v>0</v>
          </cell>
          <cell r="I27">
            <v>699968684</v>
          </cell>
          <cell r="J27">
            <v>104850211</v>
          </cell>
          <cell r="K27">
            <v>473618418</v>
          </cell>
          <cell r="L27">
            <v>67.66</v>
          </cell>
          <cell r="M27">
            <v>226350266</v>
          </cell>
        </row>
        <row r="28">
          <cell r="A28" t="str">
            <v>3120204</v>
          </cell>
          <cell r="B28" t="str">
            <v>IMPRESOS Y PUBLICACIONES</v>
          </cell>
          <cell r="C28">
            <v>78343957</v>
          </cell>
          <cell r="D28" t="str">
            <v>0</v>
          </cell>
          <cell r="E28">
            <v>0</v>
          </cell>
          <cell r="F28">
            <v>78343957</v>
          </cell>
          <cell r="G28">
            <v>0</v>
          </cell>
          <cell r="H28">
            <v>10000</v>
          </cell>
          <cell r="I28">
            <v>78333957</v>
          </cell>
          <cell r="J28">
            <v>5073053</v>
          </cell>
          <cell r="K28">
            <v>59944213</v>
          </cell>
          <cell r="L28">
            <v>76.52</v>
          </cell>
          <cell r="M28">
            <v>18389744</v>
          </cell>
        </row>
        <row r="29">
          <cell r="A29" t="str">
            <v>312020401</v>
          </cell>
          <cell r="B29" t="str">
            <v>IMPRESOS Y PUBLICACIONES</v>
          </cell>
          <cell r="C29">
            <v>78343957</v>
          </cell>
          <cell r="D29" t="str">
            <v>0</v>
          </cell>
          <cell r="E29">
            <v>0</v>
          </cell>
          <cell r="F29">
            <v>78343957</v>
          </cell>
          <cell r="G29">
            <v>0</v>
          </cell>
          <cell r="H29">
            <v>10000</v>
          </cell>
          <cell r="I29">
            <v>78333957</v>
          </cell>
          <cell r="J29">
            <v>5073053</v>
          </cell>
          <cell r="K29">
            <v>59944213</v>
          </cell>
          <cell r="L29">
            <v>76.52</v>
          </cell>
          <cell r="M29">
            <v>18389744</v>
          </cell>
        </row>
        <row r="30">
          <cell r="A30" t="str">
            <v>3120204010526</v>
          </cell>
          <cell r="B30" t="str">
            <v>IMPRESOS Y PUBLICACIONES</v>
          </cell>
          <cell r="C30">
            <v>78343957</v>
          </cell>
          <cell r="D30" t="str">
            <v>0</v>
          </cell>
          <cell r="E30">
            <v>0</v>
          </cell>
          <cell r="F30">
            <v>78343957</v>
          </cell>
          <cell r="G30">
            <v>0</v>
          </cell>
          <cell r="H30">
            <v>10000</v>
          </cell>
          <cell r="I30">
            <v>78333957</v>
          </cell>
          <cell r="J30">
            <v>5073053</v>
          </cell>
          <cell r="K30">
            <v>59944213</v>
          </cell>
          <cell r="L30">
            <v>76.52</v>
          </cell>
          <cell r="M30">
            <v>18389744</v>
          </cell>
        </row>
        <row r="31">
          <cell r="A31" t="str">
            <v>3120205</v>
          </cell>
          <cell r="B31" t="str">
            <v>MANTENIMIENTO Y REPARACIONES</v>
          </cell>
          <cell r="C31">
            <v>2081465228</v>
          </cell>
          <cell r="D31" t="str">
            <v>0</v>
          </cell>
          <cell r="E31">
            <v>0</v>
          </cell>
          <cell r="F31">
            <v>2081465228</v>
          </cell>
          <cell r="G31">
            <v>216010</v>
          </cell>
          <cell r="H31">
            <v>12007150</v>
          </cell>
          <cell r="I31">
            <v>2069458078</v>
          </cell>
          <cell r="J31">
            <v>194733016</v>
          </cell>
          <cell r="K31">
            <v>1232703072</v>
          </cell>
          <cell r="L31">
            <v>59.57</v>
          </cell>
          <cell r="M31">
            <v>836755006</v>
          </cell>
        </row>
        <row r="32">
          <cell r="A32" t="str">
            <v>312020501</v>
          </cell>
          <cell r="B32" t="str">
            <v>MANTENIMIENTO ENTIDAD</v>
          </cell>
          <cell r="C32">
            <v>2081465228</v>
          </cell>
          <cell r="D32" t="str">
            <v>0</v>
          </cell>
          <cell r="E32">
            <v>0</v>
          </cell>
          <cell r="F32">
            <v>2081465228</v>
          </cell>
          <cell r="G32">
            <v>216010</v>
          </cell>
          <cell r="H32">
            <v>12007150</v>
          </cell>
          <cell r="I32">
            <v>2069458078</v>
          </cell>
          <cell r="J32">
            <v>194733016</v>
          </cell>
          <cell r="K32">
            <v>1232703072</v>
          </cell>
          <cell r="L32">
            <v>59.57</v>
          </cell>
          <cell r="M32">
            <v>836755006</v>
          </cell>
        </row>
        <row r="33">
          <cell r="A33" t="str">
            <v>3120205010526</v>
          </cell>
          <cell r="B33" t="str">
            <v>MANTENIMIENTO ENTIDAD</v>
          </cell>
          <cell r="C33">
            <v>2081465228</v>
          </cell>
          <cell r="D33" t="str">
            <v>0</v>
          </cell>
          <cell r="E33">
            <v>0</v>
          </cell>
          <cell r="F33">
            <v>2081465228</v>
          </cell>
          <cell r="G33">
            <v>216010</v>
          </cell>
          <cell r="H33">
            <v>12007150</v>
          </cell>
          <cell r="I33">
            <v>2069458078</v>
          </cell>
          <cell r="J33">
            <v>194733016</v>
          </cell>
          <cell r="K33">
            <v>1232703072</v>
          </cell>
          <cell r="L33">
            <v>59.57</v>
          </cell>
          <cell r="M33">
            <v>836755006</v>
          </cell>
        </row>
        <row r="34">
          <cell r="A34" t="str">
            <v>3120210</v>
          </cell>
          <cell r="B34" t="str">
            <v>BIENESTAR E INCENTIVOS</v>
          </cell>
          <cell r="C34">
            <v>19999998</v>
          </cell>
          <cell r="D34" t="str">
            <v>0</v>
          </cell>
          <cell r="E34">
            <v>0</v>
          </cell>
          <cell r="F34">
            <v>19999998</v>
          </cell>
          <cell r="G34">
            <v>0</v>
          </cell>
          <cell r="H34">
            <v>0</v>
          </cell>
          <cell r="I34">
            <v>19999998</v>
          </cell>
          <cell r="J34">
            <v>0</v>
          </cell>
          <cell r="K34">
            <v>19999998</v>
          </cell>
          <cell r="L34">
            <v>100</v>
          </cell>
          <cell r="M34">
            <v>0</v>
          </cell>
        </row>
        <row r="35">
          <cell r="A35" t="str">
            <v>312021001</v>
          </cell>
          <cell r="B35" t="str">
            <v>BIENESTAR E INCENTIVOS</v>
          </cell>
          <cell r="C35">
            <v>19999998</v>
          </cell>
          <cell r="D35" t="str">
            <v>0</v>
          </cell>
          <cell r="E35">
            <v>0</v>
          </cell>
          <cell r="F35">
            <v>19999998</v>
          </cell>
          <cell r="G35">
            <v>0</v>
          </cell>
          <cell r="H35">
            <v>0</v>
          </cell>
          <cell r="I35">
            <v>19999998</v>
          </cell>
          <cell r="J35">
            <v>0</v>
          </cell>
          <cell r="K35">
            <v>19999998</v>
          </cell>
          <cell r="L35">
            <v>100</v>
          </cell>
          <cell r="M35">
            <v>0</v>
          </cell>
        </row>
        <row r="36">
          <cell r="A36" t="str">
            <v>3120210010516</v>
          </cell>
          <cell r="B36" t="str">
            <v>BIENESTAR E INCENTIVOS</v>
          </cell>
          <cell r="C36">
            <v>19999998</v>
          </cell>
          <cell r="D36" t="str">
            <v>0</v>
          </cell>
          <cell r="E36">
            <v>0</v>
          </cell>
          <cell r="F36">
            <v>19999998</v>
          </cell>
          <cell r="G36">
            <v>0</v>
          </cell>
          <cell r="H36">
            <v>0</v>
          </cell>
          <cell r="I36">
            <v>19999998</v>
          </cell>
          <cell r="J36">
            <v>0</v>
          </cell>
          <cell r="K36">
            <v>19999998</v>
          </cell>
          <cell r="L36">
            <v>100</v>
          </cell>
          <cell r="M36">
            <v>0</v>
          </cell>
        </row>
        <row r="37">
          <cell r="A37" t="str">
            <v>3120212</v>
          </cell>
          <cell r="B37" t="str">
            <v>SALUD OCUPACIONAL</v>
          </cell>
          <cell r="C37">
            <v>77426330</v>
          </cell>
          <cell r="D37" t="str">
            <v>0</v>
          </cell>
          <cell r="E37">
            <v>0</v>
          </cell>
          <cell r="F37">
            <v>77426330</v>
          </cell>
          <cell r="G37">
            <v>0</v>
          </cell>
          <cell r="H37">
            <v>0</v>
          </cell>
          <cell r="I37">
            <v>77426330</v>
          </cell>
          <cell r="J37">
            <v>3866000</v>
          </cell>
          <cell r="K37">
            <v>6992000</v>
          </cell>
          <cell r="L37">
            <v>9.0299999999999994</v>
          </cell>
          <cell r="M37">
            <v>70434330</v>
          </cell>
        </row>
        <row r="38">
          <cell r="A38" t="str">
            <v>312021201</v>
          </cell>
          <cell r="B38" t="str">
            <v>SALUD OCUPACIONAL</v>
          </cell>
          <cell r="C38">
            <v>77426330</v>
          </cell>
          <cell r="D38" t="str">
            <v>0</v>
          </cell>
          <cell r="E38">
            <v>0</v>
          </cell>
          <cell r="F38">
            <v>77426330</v>
          </cell>
          <cell r="G38">
            <v>0</v>
          </cell>
          <cell r="H38">
            <v>0</v>
          </cell>
          <cell r="I38">
            <v>77426330</v>
          </cell>
          <cell r="J38">
            <v>3866000</v>
          </cell>
          <cell r="K38">
            <v>6992000</v>
          </cell>
          <cell r="L38">
            <v>9.0299999999999994</v>
          </cell>
          <cell r="M38">
            <v>70434330</v>
          </cell>
        </row>
        <row r="39">
          <cell r="A39" t="str">
            <v>3120212010516</v>
          </cell>
          <cell r="B39" t="str">
            <v>SALUD OCUPACIONAL</v>
          </cell>
          <cell r="C39">
            <v>77426330</v>
          </cell>
          <cell r="D39" t="str">
            <v>0</v>
          </cell>
          <cell r="E39">
            <v>0</v>
          </cell>
          <cell r="F39">
            <v>77426330</v>
          </cell>
          <cell r="G39">
            <v>0</v>
          </cell>
          <cell r="H39">
            <v>0</v>
          </cell>
          <cell r="I39">
            <v>77426330</v>
          </cell>
          <cell r="J39">
            <v>3866000</v>
          </cell>
          <cell r="K39">
            <v>6992000</v>
          </cell>
          <cell r="L39">
            <v>9.0299999999999994</v>
          </cell>
          <cell r="M39">
            <v>70434330</v>
          </cell>
        </row>
        <row r="40">
          <cell r="A40" t="str">
            <v>31203</v>
          </cell>
          <cell r="B40" t="str">
            <v>OTROS GASTOS GENERALES</v>
          </cell>
          <cell r="C40">
            <v>186597987</v>
          </cell>
          <cell r="D40" t="str">
            <v>0</v>
          </cell>
          <cell r="E40">
            <v>0</v>
          </cell>
          <cell r="F40">
            <v>186597987</v>
          </cell>
          <cell r="G40">
            <v>0</v>
          </cell>
          <cell r="H40">
            <v>1388127</v>
          </cell>
          <cell r="I40">
            <v>185209860</v>
          </cell>
          <cell r="J40">
            <v>19493803</v>
          </cell>
          <cell r="K40">
            <v>64946996</v>
          </cell>
          <cell r="L40">
            <v>35.07</v>
          </cell>
          <cell r="M40">
            <v>120262864</v>
          </cell>
        </row>
        <row r="41">
          <cell r="A41" t="str">
            <v>3120302</v>
          </cell>
          <cell r="B41" t="str">
            <v>IMPUESTOS,TASAS,CONTRIB.,DERECHOS Y MULTAS</v>
          </cell>
          <cell r="C41">
            <v>1</v>
          </cell>
          <cell r="D41" t="str">
            <v>0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312030201</v>
          </cell>
          <cell r="B42" t="str">
            <v>IMPUESTOS,TASAS,CONTRIB.,DERECHOS Y MULTAS</v>
          </cell>
          <cell r="C42">
            <v>1</v>
          </cell>
          <cell r="D42" t="str">
            <v>0</v>
          </cell>
          <cell r="E42">
            <v>0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3120302010556</v>
          </cell>
          <cell r="B43" t="str">
            <v>IMPUESTOS,TASAS,CONTRIB.,DERECHOS Y MULTAS</v>
          </cell>
          <cell r="C43">
            <v>1</v>
          </cell>
          <cell r="D43" t="str">
            <v>0</v>
          </cell>
          <cell r="E43">
            <v>0</v>
          </cell>
          <cell r="F43">
            <v>1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3120303</v>
          </cell>
          <cell r="B44" t="str">
            <v>INTERESES Y COMISIONES</v>
          </cell>
          <cell r="C44">
            <v>186597986</v>
          </cell>
          <cell r="D44" t="str">
            <v>0</v>
          </cell>
          <cell r="E44">
            <v>0</v>
          </cell>
          <cell r="F44">
            <v>186597986</v>
          </cell>
          <cell r="G44">
            <v>0</v>
          </cell>
          <cell r="H44">
            <v>1388126</v>
          </cell>
          <cell r="I44">
            <v>185209860</v>
          </cell>
          <cell r="J44">
            <v>19493803</v>
          </cell>
          <cell r="K44">
            <v>64946996</v>
          </cell>
          <cell r="L44">
            <v>35.07</v>
          </cell>
          <cell r="M44">
            <v>120262864</v>
          </cell>
        </row>
        <row r="45">
          <cell r="A45" t="str">
            <v>312030301</v>
          </cell>
          <cell r="B45" t="str">
            <v>INTERESES Y COMISIONES</v>
          </cell>
          <cell r="C45">
            <v>186597986</v>
          </cell>
          <cell r="D45" t="str">
            <v>0</v>
          </cell>
          <cell r="E45">
            <v>0</v>
          </cell>
          <cell r="F45">
            <v>186597986</v>
          </cell>
          <cell r="G45">
            <v>0</v>
          </cell>
          <cell r="H45">
            <v>1388126</v>
          </cell>
          <cell r="I45">
            <v>185209860</v>
          </cell>
          <cell r="J45">
            <v>19493803</v>
          </cell>
          <cell r="K45">
            <v>64946996</v>
          </cell>
          <cell r="L45">
            <v>35.07</v>
          </cell>
          <cell r="M45">
            <v>120262864</v>
          </cell>
        </row>
        <row r="46">
          <cell r="A46" t="str">
            <v>3120303010556</v>
          </cell>
          <cell r="B46" t="str">
            <v>INTERESES Y COMISIONES</v>
          </cell>
          <cell r="C46">
            <v>186597986</v>
          </cell>
          <cell r="D46" t="str">
            <v>0</v>
          </cell>
          <cell r="E46">
            <v>0</v>
          </cell>
          <cell r="F46">
            <v>186597986</v>
          </cell>
          <cell r="G46">
            <v>0</v>
          </cell>
          <cell r="H46">
            <v>1388126</v>
          </cell>
          <cell r="I46">
            <v>185209860</v>
          </cell>
          <cell r="J46">
            <v>19493803</v>
          </cell>
          <cell r="K46">
            <v>64946996</v>
          </cell>
          <cell r="L46">
            <v>35.07</v>
          </cell>
          <cell r="M46">
            <v>120262864</v>
          </cell>
        </row>
        <row r="47">
          <cell r="A47" t="str">
            <v>33</v>
          </cell>
          <cell r="B47" t="str">
            <v>INVERSION</v>
          </cell>
          <cell r="C47">
            <v>808599507502</v>
          </cell>
          <cell r="D47" t="str">
            <v>0</v>
          </cell>
          <cell r="E47">
            <v>0</v>
          </cell>
          <cell r="F47">
            <v>808599507502</v>
          </cell>
          <cell r="G47">
            <v>154981225</v>
          </cell>
          <cell r="H47">
            <v>1463745819</v>
          </cell>
          <cell r="I47">
            <v>807135761683</v>
          </cell>
          <cell r="J47">
            <v>29076173671</v>
          </cell>
          <cell r="K47">
            <v>167380797595</v>
          </cell>
          <cell r="L47">
            <v>20.74</v>
          </cell>
          <cell r="M47">
            <v>639754964088</v>
          </cell>
        </row>
        <row r="48">
          <cell r="A48" t="str">
            <v>331</v>
          </cell>
          <cell r="B48" t="str">
            <v>DIRECTA</v>
          </cell>
          <cell r="C48">
            <v>808599507502</v>
          </cell>
          <cell r="D48" t="str">
            <v>0</v>
          </cell>
          <cell r="E48">
            <v>0</v>
          </cell>
          <cell r="F48">
            <v>808599507502</v>
          </cell>
          <cell r="G48">
            <v>154981225</v>
          </cell>
          <cell r="H48">
            <v>1463745819</v>
          </cell>
          <cell r="I48">
            <v>807135761683</v>
          </cell>
          <cell r="J48">
            <v>29076173671</v>
          </cell>
          <cell r="K48">
            <v>167380797595</v>
          </cell>
          <cell r="L48">
            <v>20.74</v>
          </cell>
          <cell r="M48">
            <v>639754964088</v>
          </cell>
        </row>
        <row r="49">
          <cell r="A49" t="str">
            <v>33115</v>
          </cell>
          <cell r="B49" t="str">
            <v>BOGOTÁ MEJOR PARA TODOS</v>
          </cell>
          <cell r="C49">
            <v>808599507502</v>
          </cell>
          <cell r="D49" t="str">
            <v>0</v>
          </cell>
          <cell r="E49">
            <v>0</v>
          </cell>
          <cell r="F49">
            <v>808599507502</v>
          </cell>
          <cell r="G49">
            <v>154981225</v>
          </cell>
          <cell r="H49">
            <v>1463745819</v>
          </cell>
          <cell r="I49">
            <v>807135761683</v>
          </cell>
          <cell r="J49">
            <v>29076173671</v>
          </cell>
          <cell r="K49">
            <v>167380797595</v>
          </cell>
          <cell r="L49">
            <v>20.74</v>
          </cell>
          <cell r="M49">
            <v>639754964088</v>
          </cell>
        </row>
        <row r="50">
          <cell r="A50" t="str">
            <v>3311502</v>
          </cell>
          <cell r="B50" t="str">
            <v>PILAR DEMOCRACIA URBANA</v>
          </cell>
          <cell r="C50">
            <v>772833574348</v>
          </cell>
          <cell r="D50" t="str">
            <v>0</v>
          </cell>
          <cell r="E50">
            <v>0</v>
          </cell>
          <cell r="F50">
            <v>772833574348</v>
          </cell>
          <cell r="G50">
            <v>0</v>
          </cell>
          <cell r="H50">
            <v>0</v>
          </cell>
          <cell r="I50">
            <v>772833574348</v>
          </cell>
          <cell r="J50">
            <v>26131135028</v>
          </cell>
          <cell r="K50">
            <v>148226258744</v>
          </cell>
          <cell r="L50">
            <v>19.18</v>
          </cell>
          <cell r="M50">
            <v>624607315604</v>
          </cell>
        </row>
        <row r="51">
          <cell r="A51" t="str">
            <v>331150218</v>
          </cell>
          <cell r="B51" t="str">
            <v>MEJOR MOVILIDAD PARA TODOS</v>
          </cell>
          <cell r="C51">
            <v>772833574348</v>
          </cell>
          <cell r="D51" t="str">
            <v>0</v>
          </cell>
          <cell r="E51">
            <v>0</v>
          </cell>
          <cell r="F51">
            <v>772833574348</v>
          </cell>
          <cell r="G51">
            <v>0</v>
          </cell>
          <cell r="H51">
            <v>0</v>
          </cell>
          <cell r="I51">
            <v>772833574348</v>
          </cell>
          <cell r="J51">
            <v>26131135028</v>
          </cell>
          <cell r="K51">
            <v>148226258744</v>
          </cell>
          <cell r="L51">
            <v>19.18</v>
          </cell>
          <cell r="M51">
            <v>624607315604</v>
          </cell>
        </row>
        <row r="52">
          <cell r="A52" t="str">
            <v>3311502181059</v>
          </cell>
          <cell r="B52" t="str">
            <v>INFRAESTRUCTURA PARA EL SITP DE CALIDAD</v>
          </cell>
          <cell r="C52">
            <v>15571448902</v>
          </cell>
          <cell r="D52" t="str">
            <v>0</v>
          </cell>
          <cell r="E52">
            <v>0</v>
          </cell>
          <cell r="F52">
            <v>15571448902</v>
          </cell>
          <cell r="G52">
            <v>0</v>
          </cell>
          <cell r="H52">
            <v>0</v>
          </cell>
          <cell r="I52">
            <v>15571448902</v>
          </cell>
          <cell r="J52">
            <v>542566686</v>
          </cell>
          <cell r="K52">
            <v>8872190893</v>
          </cell>
          <cell r="L52">
            <v>56.98</v>
          </cell>
          <cell r="M52">
            <v>6699258009</v>
          </cell>
        </row>
        <row r="53">
          <cell r="A53" t="str">
            <v>3311502181059147</v>
          </cell>
          <cell r="B53" t="str">
            <v>TRANSPORTE PÚBLICO INTEGRADO Y DE CALIDAD</v>
          </cell>
          <cell r="C53">
            <v>15571448902</v>
          </cell>
          <cell r="D53" t="str">
            <v>0</v>
          </cell>
          <cell r="E53">
            <v>0</v>
          </cell>
          <cell r="F53">
            <v>15571448902</v>
          </cell>
          <cell r="G53">
            <v>0</v>
          </cell>
          <cell r="H53">
            <v>0</v>
          </cell>
          <cell r="I53">
            <v>15571448902</v>
          </cell>
          <cell r="J53">
            <v>542566686</v>
          </cell>
          <cell r="K53">
            <v>8872190893</v>
          </cell>
          <cell r="L53">
            <v>56.98</v>
          </cell>
          <cell r="M53">
            <v>6699258009</v>
          </cell>
        </row>
        <row r="54">
          <cell r="A54" t="str">
            <v>3311502181061</v>
          </cell>
          <cell r="B54" t="str">
            <v>INFRAESTRUCTURA PARA PEATONES Y BICICLETAS</v>
          </cell>
          <cell r="C54">
            <v>87139743443</v>
          </cell>
          <cell r="D54" t="str">
            <v>0</v>
          </cell>
          <cell r="E54">
            <v>0</v>
          </cell>
          <cell r="F54">
            <v>87139743443</v>
          </cell>
          <cell r="G54">
            <v>0</v>
          </cell>
          <cell r="H54">
            <v>0</v>
          </cell>
          <cell r="I54">
            <v>87139743443</v>
          </cell>
          <cell r="J54">
            <v>1002789290</v>
          </cell>
          <cell r="K54">
            <v>15406981663</v>
          </cell>
          <cell r="L54">
            <v>17.68</v>
          </cell>
          <cell r="M54">
            <v>71732761780</v>
          </cell>
        </row>
        <row r="55">
          <cell r="A55" t="str">
            <v>3311502181061145</v>
          </cell>
          <cell r="B55" t="str">
            <v>PEATONES Y BICICLETAS</v>
          </cell>
          <cell r="C55">
            <v>87139743443</v>
          </cell>
          <cell r="D55" t="str">
            <v>0</v>
          </cell>
          <cell r="E55">
            <v>0</v>
          </cell>
          <cell r="F55">
            <v>87139743443</v>
          </cell>
          <cell r="G55">
            <v>0</v>
          </cell>
          <cell r="H55">
            <v>0</v>
          </cell>
          <cell r="I55">
            <v>87139743443</v>
          </cell>
          <cell r="J55">
            <v>1002789290</v>
          </cell>
          <cell r="K55">
            <v>15406981663</v>
          </cell>
          <cell r="L55">
            <v>17.68</v>
          </cell>
          <cell r="M55">
            <v>71732761780</v>
          </cell>
        </row>
        <row r="56">
          <cell r="A56" t="str">
            <v>3311502181062</v>
          </cell>
          <cell r="B56" t="str">
            <v>CONSTRUCCION DE VIAS Y CALLES COMPLETAS PARA LA CIUDAD</v>
          </cell>
          <cell r="C56">
            <v>582211787426</v>
          </cell>
          <cell r="D56" t="str">
            <v>0</v>
          </cell>
          <cell r="E56">
            <v>0</v>
          </cell>
          <cell r="F56">
            <v>582211787426</v>
          </cell>
          <cell r="G56">
            <v>0</v>
          </cell>
          <cell r="H56">
            <v>0</v>
          </cell>
          <cell r="I56">
            <v>582211787426</v>
          </cell>
          <cell r="J56">
            <v>21464519039</v>
          </cell>
          <cell r="K56">
            <v>97188075772</v>
          </cell>
          <cell r="L56">
            <v>16.690000000000001</v>
          </cell>
          <cell r="M56">
            <v>485023711654</v>
          </cell>
        </row>
        <row r="57">
          <cell r="A57" t="str">
            <v>3311502181062143</v>
          </cell>
          <cell r="B57" t="str">
            <v>CONSTRUC Y CONSERV DE VÍAS Y CALLES COMPLETAS PARA LA CIUDAD</v>
          </cell>
          <cell r="C57">
            <v>582211787426</v>
          </cell>
          <cell r="D57" t="str">
            <v>0</v>
          </cell>
          <cell r="E57">
            <v>0</v>
          </cell>
          <cell r="F57">
            <v>582211787426</v>
          </cell>
          <cell r="G57">
            <v>0</v>
          </cell>
          <cell r="H57">
            <v>0</v>
          </cell>
          <cell r="I57">
            <v>582211787426</v>
          </cell>
          <cell r="J57">
            <v>21464519039</v>
          </cell>
          <cell r="K57">
            <v>97188075772</v>
          </cell>
          <cell r="L57">
            <v>16.690000000000001</v>
          </cell>
          <cell r="M57">
            <v>485023711654</v>
          </cell>
        </row>
        <row r="58">
          <cell r="A58" t="str">
            <v>3311502181063</v>
          </cell>
          <cell r="B58" t="str">
            <v>CONSERVACIÓN DE VIAS Y CALLES COMPLETAS PARA LA CIUDAD</v>
          </cell>
          <cell r="C58">
            <v>87910594577</v>
          </cell>
          <cell r="D58" t="str">
            <v>0</v>
          </cell>
          <cell r="E58">
            <v>0</v>
          </cell>
          <cell r="F58">
            <v>87910594577</v>
          </cell>
          <cell r="G58">
            <v>0</v>
          </cell>
          <cell r="H58">
            <v>0</v>
          </cell>
          <cell r="I58">
            <v>87910594577</v>
          </cell>
          <cell r="J58">
            <v>3121260013</v>
          </cell>
          <cell r="K58">
            <v>26759010416</v>
          </cell>
          <cell r="L58">
            <v>30.44</v>
          </cell>
          <cell r="M58">
            <v>61151584161</v>
          </cell>
        </row>
        <row r="59">
          <cell r="A59" t="str">
            <v>3311502181063143</v>
          </cell>
          <cell r="B59" t="str">
            <v>CONSTRUC Y CONSERV DE VÍAS Y CALLES COMPLETAS PARA LA CIUDAD</v>
          </cell>
          <cell r="C59">
            <v>87910594577</v>
          </cell>
          <cell r="D59" t="str">
            <v>0</v>
          </cell>
          <cell r="E59">
            <v>0</v>
          </cell>
          <cell r="F59">
            <v>87910594577</v>
          </cell>
          <cell r="G59">
            <v>0</v>
          </cell>
          <cell r="H59">
            <v>0</v>
          </cell>
          <cell r="I59">
            <v>87910594577</v>
          </cell>
          <cell r="J59">
            <v>3121260013</v>
          </cell>
          <cell r="K59">
            <v>26759010416</v>
          </cell>
          <cell r="L59">
            <v>30.44</v>
          </cell>
          <cell r="M59">
            <v>61151584161</v>
          </cell>
        </row>
        <row r="60">
          <cell r="A60" t="str">
            <v>3311504</v>
          </cell>
          <cell r="B60" t="str">
            <v>EJE TRANSVERSAL NUEVO ORDENAMIENTO TERRITORIAL</v>
          </cell>
          <cell r="C60">
            <v>21762050362</v>
          </cell>
          <cell r="D60" t="str">
            <v>0</v>
          </cell>
          <cell r="E60">
            <v>0</v>
          </cell>
          <cell r="F60">
            <v>21762050362</v>
          </cell>
          <cell r="G60">
            <v>0</v>
          </cell>
          <cell r="H60">
            <v>369171964</v>
          </cell>
          <cell r="I60">
            <v>21392878398</v>
          </cell>
          <cell r="J60">
            <v>2438099556</v>
          </cell>
          <cell r="K60">
            <v>11661856252</v>
          </cell>
          <cell r="L60">
            <v>54.51</v>
          </cell>
          <cell r="M60">
            <v>9731022146</v>
          </cell>
        </row>
        <row r="61">
          <cell r="A61" t="str">
            <v>331150429</v>
          </cell>
          <cell r="B61" t="str">
            <v>ARTICULACIÓN REGIONAL Y PLANEACIÓN INTEGRAL DEL TRANSPORTE</v>
          </cell>
          <cell r="C61">
            <v>21762050362</v>
          </cell>
          <cell r="D61" t="str">
            <v>0</v>
          </cell>
          <cell r="E61">
            <v>0</v>
          </cell>
          <cell r="F61">
            <v>21762050362</v>
          </cell>
          <cell r="G61">
            <v>0</v>
          </cell>
          <cell r="H61">
            <v>369171964</v>
          </cell>
          <cell r="I61">
            <v>21392878398</v>
          </cell>
          <cell r="J61">
            <v>2438099556</v>
          </cell>
          <cell r="K61">
            <v>11661856252</v>
          </cell>
          <cell r="L61">
            <v>54.51</v>
          </cell>
          <cell r="M61">
            <v>9731022146</v>
          </cell>
        </row>
        <row r="62">
          <cell r="A62" t="str">
            <v>3311504291002</v>
          </cell>
          <cell r="B62" t="str">
            <v>DESARROLLO DE LA INFRAESTRUCTURA PARA ARTICULACIÓN REGIONAL</v>
          </cell>
          <cell r="C62">
            <v>21762050362</v>
          </cell>
          <cell r="D62" t="str">
            <v>0</v>
          </cell>
          <cell r="E62">
            <v>0</v>
          </cell>
          <cell r="F62">
            <v>21762050362</v>
          </cell>
          <cell r="G62">
            <v>0</v>
          </cell>
          <cell r="H62">
            <v>369171964</v>
          </cell>
          <cell r="I62">
            <v>21392878398</v>
          </cell>
          <cell r="J62">
            <v>2438099556</v>
          </cell>
          <cell r="K62">
            <v>11661856252</v>
          </cell>
          <cell r="L62">
            <v>54.51</v>
          </cell>
          <cell r="M62">
            <v>9731022146</v>
          </cell>
        </row>
        <row r="63">
          <cell r="A63" t="str">
            <v>3311504291002162</v>
          </cell>
          <cell r="B63" t="str">
            <v>ARTICULACIÓN REGIONAL Y PLANEACIÓN INTEGRAL DEL TRANSPORTE</v>
          </cell>
          <cell r="C63">
            <v>21762050362</v>
          </cell>
          <cell r="D63" t="str">
            <v>0</v>
          </cell>
          <cell r="E63">
            <v>0</v>
          </cell>
          <cell r="F63">
            <v>21762050362</v>
          </cell>
          <cell r="G63">
            <v>0</v>
          </cell>
          <cell r="H63">
            <v>369171964</v>
          </cell>
          <cell r="I63">
            <v>21392878398</v>
          </cell>
          <cell r="J63">
            <v>2438099556</v>
          </cell>
          <cell r="K63">
            <v>11661856252</v>
          </cell>
          <cell r="L63">
            <v>54.51</v>
          </cell>
          <cell r="M63">
            <v>9731022146</v>
          </cell>
        </row>
        <row r="64">
          <cell r="A64" t="str">
            <v>3311507</v>
          </cell>
          <cell r="B64" t="str">
            <v>EJE TRANSVERSAL GOBIERNO LEGÍTIMO, FORTALEC LOCAL Y EFICIENC</v>
          </cell>
          <cell r="C64">
            <v>14003882792</v>
          </cell>
          <cell r="D64" t="str">
            <v>0</v>
          </cell>
          <cell r="E64">
            <v>0</v>
          </cell>
          <cell r="F64">
            <v>14003882792</v>
          </cell>
          <cell r="G64">
            <v>154981225</v>
          </cell>
          <cell r="H64">
            <v>1094573855</v>
          </cell>
          <cell r="I64">
            <v>12909308937</v>
          </cell>
          <cell r="J64">
            <v>506939087</v>
          </cell>
          <cell r="K64">
            <v>7492682599</v>
          </cell>
          <cell r="L64">
            <v>58.04</v>
          </cell>
          <cell r="M64">
            <v>5416626338</v>
          </cell>
        </row>
        <row r="65">
          <cell r="A65" t="str">
            <v>331150743</v>
          </cell>
          <cell r="B65" t="str">
            <v>MODERNIZACIÓN INSTITUCIONAL</v>
          </cell>
          <cell r="C65">
            <v>14003882792</v>
          </cell>
          <cell r="D65" t="str">
            <v>0</v>
          </cell>
          <cell r="E65">
            <v>0</v>
          </cell>
          <cell r="F65">
            <v>14003882792</v>
          </cell>
          <cell r="G65">
            <v>154981225</v>
          </cell>
          <cell r="H65">
            <v>1094573855</v>
          </cell>
          <cell r="I65">
            <v>12909308937</v>
          </cell>
          <cell r="J65">
            <v>506939087</v>
          </cell>
          <cell r="K65">
            <v>7492682599</v>
          </cell>
          <cell r="L65">
            <v>58.04</v>
          </cell>
          <cell r="M65">
            <v>5416626338</v>
          </cell>
        </row>
        <row r="66">
          <cell r="A66" t="str">
            <v>3311507431047</v>
          </cell>
          <cell r="B66" t="str">
            <v>FORTALEC, MODERNIZAC Y OPTIMIZ DE CAPACIDAD INSTIT Y TICS</v>
          </cell>
          <cell r="C66">
            <v>14003882792</v>
          </cell>
          <cell r="D66" t="str">
            <v>0</v>
          </cell>
          <cell r="E66">
            <v>0</v>
          </cell>
          <cell r="F66">
            <v>14003882792</v>
          </cell>
          <cell r="G66">
            <v>154981225</v>
          </cell>
          <cell r="H66">
            <v>1094573855</v>
          </cell>
          <cell r="I66">
            <v>12909308937</v>
          </cell>
          <cell r="J66">
            <v>506939087</v>
          </cell>
          <cell r="K66">
            <v>7492682599</v>
          </cell>
          <cell r="L66">
            <v>58.04</v>
          </cell>
          <cell r="M66">
            <v>5416626338</v>
          </cell>
        </row>
        <row r="67">
          <cell r="A67" t="str">
            <v>3311507431047190</v>
          </cell>
          <cell r="B67" t="str">
            <v>MODERNIZACIÓN FÍSICA</v>
          </cell>
          <cell r="C67">
            <v>14003882792</v>
          </cell>
          <cell r="D67" t="str">
            <v>0</v>
          </cell>
          <cell r="E67">
            <v>0</v>
          </cell>
          <cell r="F67">
            <v>14003882792</v>
          </cell>
          <cell r="G67">
            <v>154981225</v>
          </cell>
          <cell r="H67">
            <v>1094573855</v>
          </cell>
          <cell r="I67">
            <v>12909308937</v>
          </cell>
          <cell r="J67">
            <v>506939087</v>
          </cell>
          <cell r="K67">
            <v>7492682599</v>
          </cell>
          <cell r="L67">
            <v>58.04</v>
          </cell>
          <cell r="M67">
            <v>5416626338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/>
  </sheetViews>
  <sheetFormatPr baseColWidth="10" defaultRowHeight="12" x14ac:dyDescent="0.2"/>
  <cols>
    <col min="1" max="1" width="18.85546875" style="1" bestFit="1" customWidth="1"/>
    <col min="2" max="2" width="44.85546875" style="1" bestFit="1" customWidth="1"/>
    <col min="3" max="3" width="22" style="1" bestFit="1" customWidth="1"/>
    <col min="4" max="5" width="21" style="1" bestFit="1" customWidth="1"/>
    <col min="6" max="6" width="22" style="1" bestFit="1" customWidth="1"/>
    <col min="7" max="8" width="20.28515625" style="1" bestFit="1" customWidth="1"/>
    <col min="9" max="9" width="13" style="1" customWidth="1"/>
    <col min="10" max="10" width="22" style="1" bestFit="1" customWidth="1"/>
    <col min="11" max="11" width="20.28515625" style="1" bestFit="1" customWidth="1"/>
    <col min="12" max="12" width="22" style="1" bestFit="1" customWidth="1"/>
    <col min="13" max="16384" width="11.42578125" style="1"/>
  </cols>
  <sheetData>
    <row r="2" spans="1:12" x14ac:dyDescent="0.2">
      <c r="C2" s="43" t="s">
        <v>27</v>
      </c>
      <c r="D2" s="43"/>
      <c r="E2" s="43"/>
      <c r="F2" s="43"/>
    </row>
    <row r="3" spans="1:12" x14ac:dyDescent="0.2">
      <c r="C3" s="43" t="s">
        <v>208</v>
      </c>
      <c r="D3" s="43"/>
      <c r="E3" s="43"/>
      <c r="F3" s="43"/>
    </row>
    <row r="4" spans="1:12" x14ac:dyDescent="0.2">
      <c r="C4" s="43" t="s">
        <v>73</v>
      </c>
      <c r="D4" s="43"/>
      <c r="E4" s="43"/>
      <c r="F4" s="43"/>
      <c r="G4" s="2"/>
    </row>
    <row r="5" spans="1:12" x14ac:dyDescent="0.2">
      <c r="C5" s="43" t="s">
        <v>209</v>
      </c>
      <c r="D5" s="43"/>
      <c r="E5" s="43"/>
      <c r="F5" s="43"/>
      <c r="G5" s="2"/>
    </row>
    <row r="6" spans="1:12" x14ac:dyDescent="0.2">
      <c r="C6" s="20"/>
      <c r="D6" s="20"/>
      <c r="E6" s="20"/>
      <c r="F6" s="20"/>
      <c r="G6" s="2"/>
    </row>
    <row r="7" spans="1:12" x14ac:dyDescent="0.2">
      <c r="A7" s="3" t="s">
        <v>29</v>
      </c>
      <c r="B7" s="4" t="s">
        <v>30</v>
      </c>
      <c r="C7" s="21"/>
      <c r="D7" s="4" t="s">
        <v>31</v>
      </c>
      <c r="E7" s="6" t="s">
        <v>515</v>
      </c>
      <c r="F7" s="21"/>
      <c r="G7" s="21"/>
      <c r="H7" s="21"/>
      <c r="I7" s="21"/>
      <c r="J7" s="21"/>
      <c r="K7" s="21"/>
      <c r="L7" s="7"/>
    </row>
    <row r="8" spans="1:12" x14ac:dyDescent="0.2">
      <c r="A8" s="8" t="s">
        <v>32</v>
      </c>
      <c r="B8" s="9" t="s">
        <v>33</v>
      </c>
      <c r="C8" s="22"/>
      <c r="D8" s="9" t="s">
        <v>34</v>
      </c>
      <c r="E8" s="11">
        <v>2019</v>
      </c>
      <c r="F8" s="22"/>
      <c r="G8" s="22"/>
      <c r="H8" s="22"/>
      <c r="I8" s="22"/>
      <c r="J8" s="22"/>
      <c r="K8" s="22"/>
      <c r="L8" s="12"/>
    </row>
    <row r="9" spans="1:12" x14ac:dyDescent="0.2">
      <c r="A9" s="8" t="s">
        <v>32</v>
      </c>
      <c r="B9" s="9" t="s">
        <v>33</v>
      </c>
      <c r="C9" s="9"/>
      <c r="D9" s="10"/>
      <c r="E9" s="9"/>
      <c r="F9" s="9"/>
      <c r="G9" s="9"/>
      <c r="H9" s="9"/>
      <c r="I9" s="9" t="s">
        <v>34</v>
      </c>
      <c r="J9" s="11">
        <v>2019</v>
      </c>
      <c r="K9" s="9"/>
    </row>
    <row r="10" spans="1:12" x14ac:dyDescent="0.2">
      <c r="A10" s="44" t="s">
        <v>35</v>
      </c>
      <c r="B10" s="44"/>
      <c r="C10" s="45" t="s">
        <v>74</v>
      </c>
      <c r="D10" s="46" t="s">
        <v>44</v>
      </c>
      <c r="E10" s="46"/>
      <c r="F10" s="45" t="s">
        <v>75</v>
      </c>
      <c r="G10" s="46" t="s">
        <v>76</v>
      </c>
      <c r="H10" s="46"/>
      <c r="I10" s="45" t="s">
        <v>77</v>
      </c>
      <c r="J10" s="45" t="s">
        <v>78</v>
      </c>
      <c r="K10" s="45" t="s">
        <v>79</v>
      </c>
      <c r="L10" s="45" t="s">
        <v>80</v>
      </c>
    </row>
    <row r="11" spans="1:12" x14ac:dyDescent="0.2">
      <c r="A11" s="47" t="s">
        <v>41</v>
      </c>
      <c r="B11" s="45" t="s">
        <v>42</v>
      </c>
      <c r="C11" s="46"/>
      <c r="D11" s="45" t="s">
        <v>81</v>
      </c>
      <c r="E11" s="45" t="s">
        <v>53</v>
      </c>
      <c r="F11" s="45"/>
      <c r="G11" s="45" t="s">
        <v>82</v>
      </c>
      <c r="H11" s="45" t="s">
        <v>83</v>
      </c>
      <c r="I11" s="46"/>
      <c r="J11" s="45"/>
      <c r="K11" s="46"/>
      <c r="L11" s="46"/>
    </row>
    <row r="12" spans="1:12" ht="33" customHeight="1" x14ac:dyDescent="0.2">
      <c r="A12" s="47"/>
      <c r="B12" s="45"/>
      <c r="C12" s="46"/>
      <c r="D12" s="45"/>
      <c r="E12" s="45"/>
      <c r="F12" s="45"/>
      <c r="G12" s="45"/>
      <c r="H12" s="45"/>
      <c r="I12" s="46"/>
      <c r="J12" s="45"/>
      <c r="K12" s="46"/>
      <c r="L12" s="46"/>
    </row>
    <row r="13" spans="1:12" x14ac:dyDescent="0.2">
      <c r="A13" s="23"/>
    </row>
    <row r="14" spans="1:12" s="28" customFormat="1" x14ac:dyDescent="0.2">
      <c r="A14" s="24" t="s">
        <v>84</v>
      </c>
      <c r="B14" s="25" t="s">
        <v>172</v>
      </c>
      <c r="C14" s="26">
        <v>4391064863000</v>
      </c>
      <c r="D14" s="26">
        <v>0</v>
      </c>
      <c r="E14" s="26">
        <v>-44062000000</v>
      </c>
      <c r="F14" s="26">
        <v>4347002863000</v>
      </c>
      <c r="G14" s="26">
        <v>382145826094</v>
      </c>
      <c r="H14" s="26">
        <v>540705713826</v>
      </c>
      <c r="I14" s="27">
        <v>12.44</v>
      </c>
      <c r="J14" s="26">
        <v>3806297149174</v>
      </c>
      <c r="K14" s="26">
        <v>0</v>
      </c>
      <c r="L14" s="26">
        <v>540705713826</v>
      </c>
    </row>
    <row r="15" spans="1:12" s="28" customFormat="1" x14ac:dyDescent="0.2">
      <c r="A15" s="24" t="s">
        <v>85</v>
      </c>
      <c r="B15" s="25" t="s">
        <v>173</v>
      </c>
      <c r="C15" s="26">
        <v>1014061453000</v>
      </c>
      <c r="D15" s="26">
        <v>0</v>
      </c>
      <c r="E15" s="26">
        <v>0</v>
      </c>
      <c r="F15" s="26">
        <v>1014061453000</v>
      </c>
      <c r="G15" s="26">
        <v>11084238740</v>
      </c>
      <c r="H15" s="26">
        <v>71719419571</v>
      </c>
      <c r="I15" s="27">
        <v>7.07</v>
      </c>
      <c r="J15" s="26">
        <v>942342033429</v>
      </c>
      <c r="K15" s="26">
        <v>0</v>
      </c>
      <c r="L15" s="26">
        <v>71719419571</v>
      </c>
    </row>
    <row r="16" spans="1:12" s="28" customFormat="1" x14ac:dyDescent="0.2">
      <c r="A16" s="24" t="s">
        <v>86</v>
      </c>
      <c r="B16" s="25" t="s">
        <v>174</v>
      </c>
      <c r="C16" s="26">
        <v>1014061453000</v>
      </c>
      <c r="D16" s="26">
        <v>0</v>
      </c>
      <c r="E16" s="26">
        <v>0</v>
      </c>
      <c r="F16" s="26">
        <v>1014061453000</v>
      </c>
      <c r="G16" s="26">
        <v>11084238740</v>
      </c>
      <c r="H16" s="26">
        <v>71719419571</v>
      </c>
      <c r="I16" s="27">
        <v>7.07</v>
      </c>
      <c r="J16" s="26">
        <v>942342033429</v>
      </c>
      <c r="K16" s="26">
        <v>0</v>
      </c>
      <c r="L16" s="26">
        <v>71719419571</v>
      </c>
    </row>
    <row r="17" spans="1:12" x14ac:dyDescent="0.2">
      <c r="A17" s="29" t="s">
        <v>405</v>
      </c>
      <c r="B17" s="30" t="s">
        <v>387</v>
      </c>
      <c r="C17" s="31">
        <v>10043566000</v>
      </c>
      <c r="D17" s="31">
        <v>0</v>
      </c>
      <c r="E17" s="31">
        <v>0</v>
      </c>
      <c r="F17" s="31">
        <v>10043566000</v>
      </c>
      <c r="G17" s="31">
        <v>845071284</v>
      </c>
      <c r="H17" s="31">
        <v>3913147836</v>
      </c>
      <c r="I17" s="32">
        <v>38.96</v>
      </c>
      <c r="J17" s="31">
        <v>6130418164</v>
      </c>
      <c r="K17" s="31">
        <v>0</v>
      </c>
      <c r="L17" s="31">
        <v>3913147836</v>
      </c>
    </row>
    <row r="18" spans="1:12" x14ac:dyDescent="0.2">
      <c r="A18" s="29" t="s">
        <v>406</v>
      </c>
      <c r="B18" s="30" t="s">
        <v>407</v>
      </c>
      <c r="C18" s="31">
        <v>1665347000</v>
      </c>
      <c r="D18" s="31">
        <v>0</v>
      </c>
      <c r="E18" s="31">
        <v>0</v>
      </c>
      <c r="F18" s="31">
        <v>1665347000</v>
      </c>
      <c r="G18" s="31">
        <v>117858989</v>
      </c>
      <c r="H18" s="31">
        <v>614330813</v>
      </c>
      <c r="I18" s="32">
        <v>36.89</v>
      </c>
      <c r="J18" s="31">
        <v>1051016187</v>
      </c>
      <c r="K18" s="31">
        <v>0</v>
      </c>
      <c r="L18" s="31">
        <v>614330813</v>
      </c>
    </row>
    <row r="19" spans="1:12" x14ac:dyDescent="0.2">
      <c r="A19" s="29" t="s">
        <v>408</v>
      </c>
      <c r="B19" s="30" t="s">
        <v>409</v>
      </c>
      <c r="C19" s="31">
        <v>1648219000</v>
      </c>
      <c r="D19" s="31">
        <v>0</v>
      </c>
      <c r="E19" s="31">
        <v>0</v>
      </c>
      <c r="F19" s="31">
        <v>1648219000</v>
      </c>
      <c r="G19" s="31">
        <v>591478035</v>
      </c>
      <c r="H19" s="31">
        <v>2129767694</v>
      </c>
      <c r="I19" s="32">
        <v>129.22</v>
      </c>
      <c r="J19" s="31">
        <v>-481548694</v>
      </c>
      <c r="K19" s="31">
        <v>0</v>
      </c>
      <c r="L19" s="31">
        <v>2129767694</v>
      </c>
    </row>
    <row r="20" spans="1:12" x14ac:dyDescent="0.2">
      <c r="A20" s="29" t="s">
        <v>410</v>
      </c>
      <c r="B20" s="30" t="s">
        <v>94</v>
      </c>
      <c r="C20" s="31">
        <v>1564687000</v>
      </c>
      <c r="D20" s="31">
        <v>0</v>
      </c>
      <c r="E20" s="31">
        <v>0</v>
      </c>
      <c r="F20" s="31">
        <v>1564687000</v>
      </c>
      <c r="G20" s="31">
        <v>159132718</v>
      </c>
      <c r="H20" s="31">
        <v>1317443334</v>
      </c>
      <c r="I20" s="32">
        <v>84.2</v>
      </c>
      <c r="J20" s="31">
        <v>247243666</v>
      </c>
      <c r="K20" s="31">
        <v>0</v>
      </c>
      <c r="L20" s="31">
        <v>1317443334</v>
      </c>
    </row>
    <row r="21" spans="1:12" x14ac:dyDescent="0.2">
      <c r="A21" s="29" t="s">
        <v>411</v>
      </c>
      <c r="B21" s="30" t="s">
        <v>213</v>
      </c>
      <c r="C21" s="31">
        <v>83532000</v>
      </c>
      <c r="D21" s="31">
        <v>0</v>
      </c>
      <c r="E21" s="31">
        <v>0</v>
      </c>
      <c r="F21" s="31">
        <v>83532000</v>
      </c>
      <c r="G21" s="31">
        <v>432345317</v>
      </c>
      <c r="H21" s="31">
        <v>812324360</v>
      </c>
      <c r="I21" s="32">
        <v>972.47</v>
      </c>
      <c r="J21" s="31">
        <v>-728792360</v>
      </c>
      <c r="K21" s="31">
        <v>0</v>
      </c>
      <c r="L21" s="31">
        <v>812324360</v>
      </c>
    </row>
    <row r="22" spans="1:12" x14ac:dyDescent="0.2">
      <c r="A22" s="29" t="s">
        <v>412</v>
      </c>
      <c r="B22" s="30" t="s">
        <v>413</v>
      </c>
      <c r="C22" s="31">
        <v>6730000000</v>
      </c>
      <c r="D22" s="31">
        <v>0</v>
      </c>
      <c r="E22" s="31">
        <v>0</v>
      </c>
      <c r="F22" s="31">
        <v>6730000000</v>
      </c>
      <c r="G22" s="31">
        <v>135734260</v>
      </c>
      <c r="H22" s="31">
        <v>1169049329</v>
      </c>
      <c r="I22" s="32">
        <v>17.37</v>
      </c>
      <c r="J22" s="31">
        <v>5560950671</v>
      </c>
      <c r="K22" s="31">
        <v>0</v>
      </c>
      <c r="L22" s="31">
        <v>1169049329</v>
      </c>
    </row>
    <row r="23" spans="1:12" x14ac:dyDescent="0.2">
      <c r="A23" s="29" t="s">
        <v>414</v>
      </c>
      <c r="B23" s="30" t="s">
        <v>89</v>
      </c>
      <c r="C23" s="31">
        <v>862663450000</v>
      </c>
      <c r="D23" s="31">
        <v>0</v>
      </c>
      <c r="E23" s="31">
        <v>0</v>
      </c>
      <c r="F23" s="31">
        <v>862663450000</v>
      </c>
      <c r="G23" s="31">
        <v>10003485455</v>
      </c>
      <c r="H23" s="31">
        <v>58865892084</v>
      </c>
      <c r="I23" s="32">
        <v>6.82</v>
      </c>
      <c r="J23" s="31">
        <v>803797557916</v>
      </c>
      <c r="K23" s="31">
        <v>0</v>
      </c>
      <c r="L23" s="31">
        <v>58865892084</v>
      </c>
    </row>
    <row r="24" spans="1:12" x14ac:dyDescent="0.2">
      <c r="A24" s="29" t="s">
        <v>415</v>
      </c>
      <c r="B24" s="30" t="s">
        <v>416</v>
      </c>
      <c r="C24" s="31">
        <v>862663450000</v>
      </c>
      <c r="D24" s="31">
        <v>0</v>
      </c>
      <c r="E24" s="31">
        <v>0</v>
      </c>
      <c r="F24" s="31">
        <v>862663450000</v>
      </c>
      <c r="G24" s="31">
        <v>10003485455</v>
      </c>
      <c r="H24" s="31">
        <v>58865892084</v>
      </c>
      <c r="I24" s="32">
        <v>6.82</v>
      </c>
      <c r="J24" s="31">
        <v>803797557916</v>
      </c>
      <c r="K24" s="31">
        <v>0</v>
      </c>
      <c r="L24" s="31">
        <v>58865892084</v>
      </c>
    </row>
    <row r="25" spans="1:12" x14ac:dyDescent="0.2">
      <c r="A25" s="29" t="s">
        <v>417</v>
      </c>
      <c r="B25" s="30" t="s">
        <v>418</v>
      </c>
      <c r="C25" s="31">
        <v>857711437000</v>
      </c>
      <c r="D25" s="31">
        <v>0</v>
      </c>
      <c r="E25" s="31">
        <v>0</v>
      </c>
      <c r="F25" s="31">
        <v>857711437000</v>
      </c>
      <c r="G25" s="31">
        <v>9562934334</v>
      </c>
      <c r="H25" s="31">
        <v>54590127884</v>
      </c>
      <c r="I25" s="32">
        <v>6.36</v>
      </c>
      <c r="J25" s="31">
        <v>803121309116</v>
      </c>
      <c r="K25" s="31">
        <v>0</v>
      </c>
      <c r="L25" s="31">
        <v>54590127884</v>
      </c>
    </row>
    <row r="26" spans="1:12" x14ac:dyDescent="0.2">
      <c r="A26" s="29" t="s">
        <v>419</v>
      </c>
      <c r="B26" s="30" t="s">
        <v>420</v>
      </c>
      <c r="C26" s="31">
        <v>4952013000</v>
      </c>
      <c r="D26" s="31">
        <v>0</v>
      </c>
      <c r="E26" s="31">
        <v>0</v>
      </c>
      <c r="F26" s="31">
        <v>4952013000</v>
      </c>
      <c r="G26" s="31">
        <v>440551121</v>
      </c>
      <c r="H26" s="31">
        <v>4275764200</v>
      </c>
      <c r="I26" s="32">
        <v>86.34</v>
      </c>
      <c r="J26" s="31">
        <v>676248800</v>
      </c>
      <c r="K26" s="31">
        <v>0</v>
      </c>
      <c r="L26" s="31">
        <v>4275764200</v>
      </c>
    </row>
    <row r="27" spans="1:12" x14ac:dyDescent="0.2">
      <c r="A27" s="29" t="s">
        <v>421</v>
      </c>
      <c r="B27" s="30" t="s">
        <v>92</v>
      </c>
      <c r="C27" s="31">
        <v>1290895000</v>
      </c>
      <c r="D27" s="31">
        <v>0</v>
      </c>
      <c r="E27" s="31">
        <v>0</v>
      </c>
      <c r="F27" s="31">
        <v>1290895000</v>
      </c>
      <c r="G27" s="31">
        <v>98777487</v>
      </c>
      <c r="H27" s="31">
        <v>477530819</v>
      </c>
      <c r="I27" s="32">
        <v>36.99</v>
      </c>
      <c r="J27" s="31">
        <v>813364181</v>
      </c>
      <c r="K27" s="31">
        <v>0</v>
      </c>
      <c r="L27" s="31">
        <v>477530819</v>
      </c>
    </row>
    <row r="28" spans="1:12" x14ac:dyDescent="0.2">
      <c r="A28" s="29" t="s">
        <v>422</v>
      </c>
      <c r="B28" s="30" t="s">
        <v>93</v>
      </c>
      <c r="C28" s="31">
        <v>3661118000</v>
      </c>
      <c r="D28" s="31">
        <v>0</v>
      </c>
      <c r="E28" s="31">
        <v>0</v>
      </c>
      <c r="F28" s="31">
        <v>3661118000</v>
      </c>
      <c r="G28" s="31">
        <v>341773634</v>
      </c>
      <c r="H28" s="31">
        <v>3798233381</v>
      </c>
      <c r="I28" s="32">
        <v>103.75</v>
      </c>
      <c r="J28" s="31">
        <v>-137115381</v>
      </c>
      <c r="K28" s="31">
        <v>0</v>
      </c>
      <c r="L28" s="31">
        <v>3798233381</v>
      </c>
    </row>
    <row r="29" spans="1:12" x14ac:dyDescent="0.2">
      <c r="A29" s="29" t="s">
        <v>87</v>
      </c>
      <c r="B29" s="30" t="s">
        <v>423</v>
      </c>
      <c r="C29" s="31">
        <v>400000000</v>
      </c>
      <c r="D29" s="31">
        <v>0</v>
      </c>
      <c r="E29" s="31">
        <v>0</v>
      </c>
      <c r="F29" s="31">
        <v>400000000</v>
      </c>
      <c r="G29" s="31">
        <v>0</v>
      </c>
      <c r="H29" s="31">
        <v>134599313</v>
      </c>
      <c r="I29" s="32">
        <v>33.65</v>
      </c>
      <c r="J29" s="31">
        <v>265400687</v>
      </c>
      <c r="K29" s="31">
        <v>0</v>
      </c>
      <c r="L29" s="31">
        <v>134599313</v>
      </c>
    </row>
    <row r="30" spans="1:12" x14ac:dyDescent="0.2">
      <c r="A30" s="29" t="s">
        <v>511</v>
      </c>
      <c r="B30" s="30" t="s">
        <v>512</v>
      </c>
      <c r="C30" s="31">
        <v>0</v>
      </c>
      <c r="D30" s="31">
        <v>0</v>
      </c>
      <c r="E30" s="31">
        <v>0</v>
      </c>
      <c r="F30" s="31">
        <v>0</v>
      </c>
      <c r="G30" s="31">
        <v>134599313</v>
      </c>
      <c r="H30" s="31">
        <v>134599313</v>
      </c>
      <c r="I30" s="32">
        <v>0</v>
      </c>
      <c r="J30" s="31">
        <v>-134599313</v>
      </c>
      <c r="K30" s="31">
        <v>0</v>
      </c>
      <c r="L30" s="31">
        <v>134599313</v>
      </c>
    </row>
    <row r="31" spans="1:12" x14ac:dyDescent="0.2">
      <c r="A31" s="29" t="s">
        <v>513</v>
      </c>
      <c r="B31" s="30" t="s">
        <v>514</v>
      </c>
      <c r="C31" s="31">
        <v>0</v>
      </c>
      <c r="D31" s="31">
        <v>0</v>
      </c>
      <c r="E31" s="31">
        <v>0</v>
      </c>
      <c r="F31" s="31">
        <v>0</v>
      </c>
      <c r="G31" s="31">
        <v>134599313</v>
      </c>
      <c r="H31" s="31">
        <v>134599313</v>
      </c>
      <c r="I31" s="32">
        <v>0</v>
      </c>
      <c r="J31" s="31">
        <v>-134599313</v>
      </c>
      <c r="K31" s="31">
        <v>0</v>
      </c>
      <c r="L31" s="31">
        <v>134599313</v>
      </c>
    </row>
    <row r="32" spans="1:12" x14ac:dyDescent="0.2">
      <c r="A32" s="29" t="s">
        <v>424</v>
      </c>
      <c r="B32" s="30" t="s">
        <v>425</v>
      </c>
      <c r="C32" s="31">
        <v>400000000</v>
      </c>
      <c r="D32" s="31">
        <v>0</v>
      </c>
      <c r="E32" s="31">
        <v>0</v>
      </c>
      <c r="F32" s="31">
        <v>400000000</v>
      </c>
      <c r="G32" s="31">
        <v>-134599313</v>
      </c>
      <c r="H32" s="31">
        <v>0</v>
      </c>
      <c r="I32" s="32">
        <v>0</v>
      </c>
      <c r="J32" s="31">
        <v>400000000</v>
      </c>
      <c r="K32" s="31">
        <v>0</v>
      </c>
      <c r="L32" s="31">
        <v>0</v>
      </c>
    </row>
    <row r="33" spans="1:12" x14ac:dyDescent="0.2">
      <c r="A33" s="29" t="s">
        <v>88</v>
      </c>
      <c r="B33" s="30" t="s">
        <v>426</v>
      </c>
      <c r="C33" s="31">
        <v>140954437000</v>
      </c>
      <c r="D33" s="31">
        <v>0</v>
      </c>
      <c r="E33" s="31">
        <v>0</v>
      </c>
      <c r="F33" s="31">
        <v>140954437000</v>
      </c>
      <c r="G33" s="31">
        <v>235682001</v>
      </c>
      <c r="H33" s="31">
        <v>8805780338</v>
      </c>
      <c r="I33" s="32">
        <v>6.25</v>
      </c>
      <c r="J33" s="31">
        <v>132148656662</v>
      </c>
      <c r="K33" s="31">
        <v>0</v>
      </c>
      <c r="L33" s="31">
        <v>8805780338</v>
      </c>
    </row>
    <row r="34" spans="1:12" x14ac:dyDescent="0.2">
      <c r="A34" s="29" t="s">
        <v>90</v>
      </c>
      <c r="B34" s="30" t="s">
        <v>427</v>
      </c>
      <c r="C34" s="31">
        <v>140954437000</v>
      </c>
      <c r="D34" s="31">
        <v>0</v>
      </c>
      <c r="E34" s="31">
        <v>0</v>
      </c>
      <c r="F34" s="31">
        <v>140954437000</v>
      </c>
      <c r="G34" s="31">
        <v>235682001</v>
      </c>
      <c r="H34" s="31">
        <v>8805780338</v>
      </c>
      <c r="I34" s="32">
        <v>6.25</v>
      </c>
      <c r="J34" s="31">
        <v>132148656662</v>
      </c>
      <c r="K34" s="31">
        <v>0</v>
      </c>
      <c r="L34" s="31">
        <v>8805780338</v>
      </c>
    </row>
    <row r="35" spans="1:12" x14ac:dyDescent="0.2">
      <c r="A35" s="29" t="s">
        <v>91</v>
      </c>
      <c r="B35" s="30" t="s">
        <v>428</v>
      </c>
      <c r="C35" s="31">
        <v>140954437000</v>
      </c>
      <c r="D35" s="31">
        <v>0</v>
      </c>
      <c r="E35" s="31">
        <v>0</v>
      </c>
      <c r="F35" s="31">
        <v>140954437000</v>
      </c>
      <c r="G35" s="31">
        <v>235682001</v>
      </c>
      <c r="H35" s="31">
        <v>8805780338</v>
      </c>
      <c r="I35" s="32">
        <v>6.25</v>
      </c>
      <c r="J35" s="31">
        <v>132148656662</v>
      </c>
      <c r="K35" s="31">
        <v>0</v>
      </c>
      <c r="L35" s="31">
        <v>8805780338</v>
      </c>
    </row>
    <row r="36" spans="1:12" x14ac:dyDescent="0.2">
      <c r="A36" s="29" t="s">
        <v>429</v>
      </c>
      <c r="B36" s="30" t="s">
        <v>372</v>
      </c>
      <c r="C36" s="31">
        <v>140954437000</v>
      </c>
      <c r="D36" s="31">
        <v>0</v>
      </c>
      <c r="E36" s="31">
        <v>0</v>
      </c>
      <c r="F36" s="31">
        <v>140954437000</v>
      </c>
      <c r="G36" s="31">
        <v>235682001</v>
      </c>
      <c r="H36" s="31">
        <v>8805780338</v>
      </c>
      <c r="I36" s="32">
        <v>6.25</v>
      </c>
      <c r="J36" s="31">
        <v>132148656662</v>
      </c>
      <c r="K36" s="31">
        <v>0</v>
      </c>
      <c r="L36" s="31">
        <v>8805780338</v>
      </c>
    </row>
    <row r="37" spans="1:12" x14ac:dyDescent="0.2">
      <c r="A37" s="29" t="s">
        <v>430</v>
      </c>
      <c r="B37" s="30" t="s">
        <v>431</v>
      </c>
      <c r="C37" s="31">
        <v>0</v>
      </c>
      <c r="D37" s="31">
        <v>0</v>
      </c>
      <c r="E37" s="31">
        <v>0</v>
      </c>
      <c r="F37" s="31">
        <v>0</v>
      </c>
      <c r="G37" s="31">
        <v>235682001</v>
      </c>
      <c r="H37" s="31">
        <v>8805780338</v>
      </c>
      <c r="I37" s="32">
        <v>0</v>
      </c>
      <c r="J37" s="31">
        <v>-8805780338</v>
      </c>
      <c r="K37" s="31">
        <v>0</v>
      </c>
      <c r="L37" s="31">
        <v>8805780338</v>
      </c>
    </row>
    <row r="38" spans="1:12" x14ac:dyDescent="0.2">
      <c r="A38" s="29" t="s">
        <v>432</v>
      </c>
      <c r="B38" s="30" t="s">
        <v>433</v>
      </c>
      <c r="C38" s="31">
        <v>140954437000</v>
      </c>
      <c r="D38" s="31">
        <v>0</v>
      </c>
      <c r="E38" s="31">
        <v>0</v>
      </c>
      <c r="F38" s="31">
        <v>140954437000</v>
      </c>
      <c r="G38" s="31">
        <v>0</v>
      </c>
      <c r="H38" s="31">
        <v>0</v>
      </c>
      <c r="I38" s="32">
        <v>0</v>
      </c>
      <c r="J38" s="31">
        <v>140954437000</v>
      </c>
      <c r="K38" s="31">
        <v>0</v>
      </c>
      <c r="L38" s="31">
        <v>0</v>
      </c>
    </row>
    <row r="39" spans="1:12" s="28" customFormat="1" x14ac:dyDescent="0.2">
      <c r="A39" s="24" t="s">
        <v>97</v>
      </c>
      <c r="B39" s="25" t="s">
        <v>175</v>
      </c>
      <c r="C39" s="26">
        <v>359419365000</v>
      </c>
      <c r="D39" s="26">
        <v>0</v>
      </c>
      <c r="E39" s="26">
        <v>0</v>
      </c>
      <c r="F39" s="26">
        <v>359419365000</v>
      </c>
      <c r="G39" s="26">
        <v>336305167991</v>
      </c>
      <c r="H39" s="26">
        <v>350914244360</v>
      </c>
      <c r="I39" s="27">
        <v>97.63</v>
      </c>
      <c r="J39" s="26">
        <v>8505120640</v>
      </c>
      <c r="K39" s="26">
        <v>0</v>
      </c>
      <c r="L39" s="26">
        <v>350914244360</v>
      </c>
    </row>
    <row r="40" spans="1:12" s="28" customFormat="1" x14ac:dyDescent="0.2">
      <c r="A40" s="24" t="s">
        <v>98</v>
      </c>
      <c r="B40" s="25" t="s">
        <v>176</v>
      </c>
      <c r="C40" s="26">
        <v>332466786000</v>
      </c>
      <c r="D40" s="26">
        <v>0</v>
      </c>
      <c r="E40" s="26">
        <v>0</v>
      </c>
      <c r="F40" s="26">
        <v>332466786000</v>
      </c>
      <c r="G40" s="26">
        <v>332722215000</v>
      </c>
      <c r="H40" s="26">
        <v>332722215000</v>
      </c>
      <c r="I40" s="27">
        <v>100.08</v>
      </c>
      <c r="J40" s="26">
        <v>-255429000</v>
      </c>
      <c r="K40" s="26">
        <v>0</v>
      </c>
      <c r="L40" s="26">
        <v>332722215000</v>
      </c>
    </row>
    <row r="41" spans="1:12" x14ac:dyDescent="0.2">
      <c r="A41" s="29" t="s">
        <v>99</v>
      </c>
      <c r="B41" s="30" t="s">
        <v>434</v>
      </c>
      <c r="C41" s="31">
        <v>332466786000</v>
      </c>
      <c r="D41" s="31">
        <v>0</v>
      </c>
      <c r="E41" s="31">
        <v>0</v>
      </c>
      <c r="F41" s="31">
        <v>332466786000</v>
      </c>
      <c r="G41" s="31">
        <v>332722215000</v>
      </c>
      <c r="H41" s="31">
        <v>332722215000</v>
      </c>
      <c r="I41" s="32">
        <v>100.08</v>
      </c>
      <c r="J41" s="31">
        <v>-255429000</v>
      </c>
      <c r="K41" s="31">
        <v>0</v>
      </c>
      <c r="L41" s="31">
        <v>332722215000</v>
      </c>
    </row>
    <row r="42" spans="1:12" x14ac:dyDescent="0.2">
      <c r="A42" s="29" t="s">
        <v>435</v>
      </c>
      <c r="B42" s="30" t="s">
        <v>436</v>
      </c>
      <c r="C42" s="31">
        <v>315804050000</v>
      </c>
      <c r="D42" s="31">
        <v>0</v>
      </c>
      <c r="E42" s="31">
        <v>0</v>
      </c>
      <c r="F42" s="31">
        <v>315804050000</v>
      </c>
      <c r="G42" s="31">
        <v>316059479000</v>
      </c>
      <c r="H42" s="31">
        <v>316059479000</v>
      </c>
      <c r="I42" s="32">
        <v>100.08</v>
      </c>
      <c r="J42" s="31">
        <v>-255429000</v>
      </c>
      <c r="K42" s="31">
        <v>0</v>
      </c>
      <c r="L42" s="31">
        <v>316059479000</v>
      </c>
    </row>
    <row r="43" spans="1:12" x14ac:dyDescent="0.2">
      <c r="A43" s="29" t="s">
        <v>437</v>
      </c>
      <c r="B43" s="30" t="s">
        <v>438</v>
      </c>
      <c r="C43" s="31">
        <v>16662736000</v>
      </c>
      <c r="D43" s="31">
        <v>0</v>
      </c>
      <c r="E43" s="31">
        <v>0</v>
      </c>
      <c r="F43" s="31">
        <v>16662736000</v>
      </c>
      <c r="G43" s="31">
        <v>16662736000</v>
      </c>
      <c r="H43" s="31">
        <v>16662736000</v>
      </c>
      <c r="I43" s="32">
        <v>100</v>
      </c>
      <c r="J43" s="31">
        <v>0</v>
      </c>
      <c r="K43" s="31">
        <v>0</v>
      </c>
      <c r="L43" s="31">
        <v>16662736000</v>
      </c>
    </row>
    <row r="44" spans="1:12" x14ac:dyDescent="0.2">
      <c r="A44" s="29" t="s">
        <v>439</v>
      </c>
      <c r="B44" s="30" t="s">
        <v>440</v>
      </c>
      <c r="C44" s="31">
        <v>19952579000</v>
      </c>
      <c r="D44" s="31">
        <v>0</v>
      </c>
      <c r="E44" s="31">
        <v>0</v>
      </c>
      <c r="F44" s="31">
        <v>19952579000</v>
      </c>
      <c r="G44" s="31">
        <v>3579847347</v>
      </c>
      <c r="H44" s="31">
        <v>16488192004</v>
      </c>
      <c r="I44" s="32">
        <v>82.64</v>
      </c>
      <c r="J44" s="31">
        <v>3464386996</v>
      </c>
      <c r="K44" s="31">
        <v>0</v>
      </c>
      <c r="L44" s="31">
        <v>16488192004</v>
      </c>
    </row>
    <row r="45" spans="1:12" x14ac:dyDescent="0.2">
      <c r="A45" s="29" t="s">
        <v>441</v>
      </c>
      <c r="B45" s="30" t="s">
        <v>442</v>
      </c>
      <c r="C45" s="31">
        <v>19952579000</v>
      </c>
      <c r="D45" s="31">
        <v>0</v>
      </c>
      <c r="E45" s="31">
        <v>0</v>
      </c>
      <c r="F45" s="31">
        <v>19952579000</v>
      </c>
      <c r="G45" s="31">
        <v>3579847347</v>
      </c>
      <c r="H45" s="31">
        <v>16488192004</v>
      </c>
      <c r="I45" s="32">
        <v>82.64</v>
      </c>
      <c r="J45" s="31">
        <v>3464386996</v>
      </c>
      <c r="K45" s="31">
        <v>0</v>
      </c>
      <c r="L45" s="31">
        <v>16488192004</v>
      </c>
    </row>
    <row r="46" spans="1:12" x14ac:dyDescent="0.2">
      <c r="A46" s="29" t="s">
        <v>443</v>
      </c>
      <c r="B46" s="30" t="s">
        <v>444</v>
      </c>
      <c r="C46" s="31">
        <v>18203143000</v>
      </c>
      <c r="D46" s="31">
        <v>0</v>
      </c>
      <c r="E46" s="31">
        <v>0</v>
      </c>
      <c r="F46" s="31">
        <v>18203143000</v>
      </c>
      <c r="G46" s="31">
        <v>2542806663</v>
      </c>
      <c r="H46" s="31">
        <v>13304835753</v>
      </c>
      <c r="I46" s="32">
        <v>73.09</v>
      </c>
      <c r="J46" s="31">
        <v>4898307247</v>
      </c>
      <c r="K46" s="31">
        <v>0</v>
      </c>
      <c r="L46" s="31">
        <v>13304835753</v>
      </c>
    </row>
    <row r="47" spans="1:12" x14ac:dyDescent="0.2">
      <c r="A47" s="29" t="s">
        <v>445</v>
      </c>
      <c r="B47" s="30" t="s">
        <v>446</v>
      </c>
      <c r="C47" s="31">
        <v>1749436000</v>
      </c>
      <c r="D47" s="31">
        <v>0</v>
      </c>
      <c r="E47" s="31">
        <v>0</v>
      </c>
      <c r="F47" s="31">
        <v>1749436000</v>
      </c>
      <c r="G47" s="31">
        <v>1037040684</v>
      </c>
      <c r="H47" s="31">
        <v>3183356251</v>
      </c>
      <c r="I47" s="32">
        <v>181.96</v>
      </c>
      <c r="J47" s="31">
        <v>-1433920251</v>
      </c>
      <c r="K47" s="31">
        <v>0</v>
      </c>
      <c r="L47" s="31">
        <v>3183356251</v>
      </c>
    </row>
    <row r="48" spans="1:12" x14ac:dyDescent="0.2">
      <c r="A48" s="29" t="s">
        <v>447</v>
      </c>
      <c r="B48" s="30" t="s">
        <v>448</v>
      </c>
      <c r="C48" s="31">
        <v>7000000000</v>
      </c>
      <c r="D48" s="31">
        <v>0</v>
      </c>
      <c r="E48" s="31">
        <v>0</v>
      </c>
      <c r="F48" s="31">
        <v>7000000000</v>
      </c>
      <c r="G48" s="31">
        <v>3105644</v>
      </c>
      <c r="H48" s="31">
        <v>1703837356</v>
      </c>
      <c r="I48" s="32">
        <v>24.34</v>
      </c>
      <c r="J48" s="31">
        <v>5296162644</v>
      </c>
      <c r="K48" s="31">
        <v>0</v>
      </c>
      <c r="L48" s="31">
        <v>1703837356</v>
      </c>
    </row>
    <row r="49" spans="1:12" s="28" customFormat="1" x14ac:dyDescent="0.2">
      <c r="A49" s="24" t="s">
        <v>449</v>
      </c>
      <c r="B49" s="25" t="s">
        <v>450</v>
      </c>
      <c r="C49" s="26">
        <v>3017584045000</v>
      </c>
      <c r="D49" s="26">
        <v>0</v>
      </c>
      <c r="E49" s="26">
        <v>-44062000000</v>
      </c>
      <c r="F49" s="26">
        <v>2973522045000</v>
      </c>
      <c r="G49" s="26">
        <v>34756419363</v>
      </c>
      <c r="H49" s="26">
        <v>118072049895</v>
      </c>
      <c r="I49" s="27">
        <v>3.97</v>
      </c>
      <c r="J49" s="26">
        <v>2855449995105</v>
      </c>
      <c r="K49" s="26">
        <v>0</v>
      </c>
      <c r="L49" s="26">
        <v>118072049895</v>
      </c>
    </row>
    <row r="50" spans="1:12" s="28" customFormat="1" x14ac:dyDescent="0.2">
      <c r="A50" s="24" t="s">
        <v>451</v>
      </c>
      <c r="B50" s="25" t="s">
        <v>95</v>
      </c>
      <c r="C50" s="26">
        <v>3017584045000</v>
      </c>
      <c r="D50" s="26">
        <v>0</v>
      </c>
      <c r="E50" s="26">
        <v>-44062000000</v>
      </c>
      <c r="F50" s="26">
        <v>2973522045000</v>
      </c>
      <c r="G50" s="26">
        <v>34756419363</v>
      </c>
      <c r="H50" s="26">
        <v>118072049895</v>
      </c>
      <c r="I50" s="27">
        <v>3.97</v>
      </c>
      <c r="J50" s="26">
        <v>2855449995105</v>
      </c>
      <c r="K50" s="26">
        <v>0</v>
      </c>
      <c r="L50" s="26">
        <v>118072049895</v>
      </c>
    </row>
    <row r="51" spans="1:12" x14ac:dyDescent="0.2">
      <c r="A51" s="29" t="s">
        <v>452</v>
      </c>
      <c r="B51" s="30" t="s">
        <v>96</v>
      </c>
      <c r="C51" s="31">
        <v>3017584045000</v>
      </c>
      <c r="D51" s="31">
        <v>0</v>
      </c>
      <c r="E51" s="31">
        <v>-44062000000</v>
      </c>
      <c r="F51" s="31">
        <v>2973522045000</v>
      </c>
      <c r="G51" s="31">
        <v>34756419363</v>
      </c>
      <c r="H51" s="31">
        <v>118072049895</v>
      </c>
      <c r="I51" s="32">
        <v>3.97</v>
      </c>
      <c r="J51" s="31">
        <v>2855449995105</v>
      </c>
      <c r="K51" s="31">
        <v>0</v>
      </c>
      <c r="L51" s="31">
        <v>118072049895</v>
      </c>
    </row>
  </sheetData>
  <mergeCells count="19">
    <mergeCell ref="L10:L12"/>
    <mergeCell ref="A11:A12"/>
    <mergeCell ref="B11:B12"/>
    <mergeCell ref="D11:D12"/>
    <mergeCell ref="E11:E12"/>
    <mergeCell ref="G11:G12"/>
    <mergeCell ref="H11:H12"/>
    <mergeCell ref="G10:H10"/>
    <mergeCell ref="I10:I12"/>
    <mergeCell ref="J10:J12"/>
    <mergeCell ref="K10:K12"/>
    <mergeCell ref="C2:F2"/>
    <mergeCell ref="C3:F3"/>
    <mergeCell ref="C4:F4"/>
    <mergeCell ref="C5:F5"/>
    <mergeCell ref="A10:B10"/>
    <mergeCell ref="C10:C12"/>
    <mergeCell ref="D10:E10"/>
    <mergeCell ref="F10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workbookViewId="0"/>
  </sheetViews>
  <sheetFormatPr baseColWidth="10" defaultRowHeight="12" x14ac:dyDescent="0.2"/>
  <cols>
    <col min="1" max="1" width="18.85546875" style="1" bestFit="1" customWidth="1"/>
    <col min="2" max="2" width="39.42578125" style="1" bestFit="1" customWidth="1"/>
    <col min="3" max="3" width="18.5703125" style="1" bestFit="1" customWidth="1"/>
    <col min="4" max="5" width="21" style="1" bestFit="1" customWidth="1"/>
    <col min="6" max="6" width="22" style="1" bestFit="1" customWidth="1"/>
    <col min="7" max="7" width="10.28515625" style="1" bestFit="1" customWidth="1"/>
    <col min="8" max="8" width="22" style="1" bestFit="1" customWidth="1"/>
    <col min="9" max="10" width="17.28515625" style="1" bestFit="1" customWidth="1"/>
    <col min="11" max="11" width="8" style="15" bestFit="1" customWidth="1"/>
    <col min="12" max="13" width="20.28515625" style="1" bestFit="1" customWidth="1"/>
    <col min="14" max="14" width="8.140625" style="1" bestFit="1" customWidth="1"/>
    <col min="15" max="15" width="11.5703125" style="15" bestFit="1" customWidth="1"/>
    <col min="16" max="16384" width="11.42578125" style="1"/>
  </cols>
  <sheetData>
    <row r="1" spans="1:15" x14ac:dyDescent="0.2">
      <c r="D1" s="43" t="s">
        <v>27</v>
      </c>
      <c r="E1" s="43"/>
      <c r="F1" s="43"/>
      <c r="G1" s="43"/>
    </row>
    <row r="2" spans="1:15" x14ac:dyDescent="0.2">
      <c r="D2" s="43" t="s">
        <v>210</v>
      </c>
      <c r="E2" s="43"/>
      <c r="F2" s="43"/>
      <c r="G2" s="43"/>
    </row>
    <row r="3" spans="1:15" x14ac:dyDescent="0.2">
      <c r="D3" s="43" t="s">
        <v>211</v>
      </c>
      <c r="E3" s="43"/>
      <c r="F3" s="43"/>
      <c r="G3" s="43"/>
    </row>
    <row r="4" spans="1:15" x14ac:dyDescent="0.2">
      <c r="E4" s="2" t="s">
        <v>28</v>
      </c>
    </row>
    <row r="5" spans="1:15" x14ac:dyDescent="0.2">
      <c r="A5" s="3" t="s">
        <v>29</v>
      </c>
      <c r="B5" s="4" t="s">
        <v>30</v>
      </c>
      <c r="C5" s="4"/>
      <c r="D5" s="5"/>
      <c r="E5" s="4"/>
      <c r="F5" s="4"/>
      <c r="G5" s="4"/>
      <c r="H5" s="4"/>
      <c r="I5" s="4"/>
      <c r="J5" s="4"/>
      <c r="K5" s="16"/>
      <c r="L5" s="4" t="s">
        <v>31</v>
      </c>
      <c r="M5" s="6" t="s">
        <v>515</v>
      </c>
      <c r="N5" s="7"/>
    </row>
    <row r="6" spans="1:15" x14ac:dyDescent="0.2">
      <c r="A6" s="8" t="s">
        <v>32</v>
      </c>
      <c r="B6" s="9" t="s">
        <v>33</v>
      </c>
      <c r="C6" s="9"/>
      <c r="D6" s="10"/>
      <c r="E6" s="9"/>
      <c r="F6" s="9"/>
      <c r="G6" s="9"/>
      <c r="H6" s="9"/>
      <c r="I6" s="9"/>
      <c r="J6" s="9"/>
      <c r="K6" s="17"/>
      <c r="L6" s="9" t="s">
        <v>34</v>
      </c>
      <c r="M6" s="11">
        <v>2019</v>
      </c>
      <c r="N6" s="12"/>
    </row>
    <row r="7" spans="1:15" x14ac:dyDescent="0.2">
      <c r="A7" s="44" t="s">
        <v>35</v>
      </c>
      <c r="B7" s="44"/>
      <c r="C7" s="46" t="s">
        <v>36</v>
      </c>
      <c r="D7" s="46"/>
      <c r="E7" s="46"/>
      <c r="F7" s="46"/>
      <c r="G7" s="46"/>
      <c r="H7" s="46"/>
      <c r="I7" s="46" t="s">
        <v>37</v>
      </c>
      <c r="J7" s="46"/>
      <c r="K7" s="48" t="s">
        <v>38</v>
      </c>
      <c r="L7" s="46" t="s">
        <v>39</v>
      </c>
      <c r="M7" s="46"/>
      <c r="N7" s="45" t="s">
        <v>40</v>
      </c>
    </row>
    <row r="8" spans="1:15" x14ac:dyDescent="0.2">
      <c r="A8" s="47" t="s">
        <v>41</v>
      </c>
      <c r="B8" s="45" t="s">
        <v>42</v>
      </c>
      <c r="C8" s="45" t="s">
        <v>43</v>
      </c>
      <c r="D8" s="46" t="s">
        <v>44</v>
      </c>
      <c r="E8" s="46"/>
      <c r="F8" s="45" t="s">
        <v>45</v>
      </c>
      <c r="G8" s="45" t="s">
        <v>46</v>
      </c>
      <c r="H8" s="45" t="s">
        <v>47</v>
      </c>
      <c r="I8" s="45" t="s">
        <v>48</v>
      </c>
      <c r="J8" s="45" t="s">
        <v>49</v>
      </c>
      <c r="K8" s="49"/>
      <c r="L8" s="45" t="s">
        <v>50</v>
      </c>
      <c r="M8" s="45" t="s">
        <v>51</v>
      </c>
      <c r="N8" s="45"/>
    </row>
    <row r="9" spans="1:15" ht="24" x14ac:dyDescent="0.2">
      <c r="A9" s="47"/>
      <c r="B9" s="45"/>
      <c r="C9" s="45"/>
      <c r="D9" s="19" t="s">
        <v>52</v>
      </c>
      <c r="E9" s="19" t="s">
        <v>53</v>
      </c>
      <c r="F9" s="46"/>
      <c r="G9" s="45"/>
      <c r="H9" s="45"/>
      <c r="I9" s="45"/>
      <c r="J9" s="45"/>
      <c r="K9" s="49"/>
      <c r="L9" s="45"/>
      <c r="M9" s="45"/>
      <c r="N9" s="45"/>
    </row>
    <row r="10" spans="1:15" x14ac:dyDescent="0.2">
      <c r="A10" s="23"/>
    </row>
    <row r="11" spans="1:15" s="28" customFormat="1" x14ac:dyDescent="0.2">
      <c r="A11" s="24" t="s">
        <v>0</v>
      </c>
      <c r="B11" s="25" t="s">
        <v>54</v>
      </c>
      <c r="C11" s="33">
        <v>4391064863000</v>
      </c>
      <c r="D11" s="33">
        <v>0</v>
      </c>
      <c r="E11" s="33">
        <v>-44062000000</v>
      </c>
      <c r="F11" s="33">
        <v>4347002863000</v>
      </c>
      <c r="G11" s="33">
        <v>0</v>
      </c>
      <c r="H11" s="33">
        <v>4347002863000</v>
      </c>
      <c r="I11" s="33">
        <v>57034712190</v>
      </c>
      <c r="J11" s="33">
        <v>879502742757</v>
      </c>
      <c r="K11" s="34">
        <v>20.23</v>
      </c>
      <c r="L11" s="33">
        <v>45384785433</v>
      </c>
      <c r="M11" s="33">
        <v>142066806662</v>
      </c>
      <c r="N11" s="34">
        <v>3.27</v>
      </c>
    </row>
    <row r="12" spans="1:15" s="28" customFormat="1" x14ac:dyDescent="0.2">
      <c r="A12" s="24" t="s">
        <v>1</v>
      </c>
      <c r="B12" s="25" t="s">
        <v>55</v>
      </c>
      <c r="C12" s="33">
        <v>69524860000</v>
      </c>
      <c r="D12" s="33">
        <v>0</v>
      </c>
      <c r="E12" s="33">
        <v>-139000000</v>
      </c>
      <c r="F12" s="33">
        <v>69385860000</v>
      </c>
      <c r="G12" s="33">
        <v>0</v>
      </c>
      <c r="H12" s="33">
        <v>69385860000</v>
      </c>
      <c r="I12" s="33">
        <v>8093246626</v>
      </c>
      <c r="J12" s="33">
        <v>27163115048</v>
      </c>
      <c r="K12" s="34">
        <v>39.15</v>
      </c>
      <c r="L12" s="33">
        <v>4611695731</v>
      </c>
      <c r="M12" s="33">
        <v>20826632301</v>
      </c>
      <c r="N12" s="34">
        <v>30.02</v>
      </c>
    </row>
    <row r="13" spans="1:15" s="28" customFormat="1" x14ac:dyDescent="0.2">
      <c r="A13" s="24" t="s">
        <v>2</v>
      </c>
      <c r="B13" s="25" t="s">
        <v>214</v>
      </c>
      <c r="C13" s="33">
        <v>54013990000</v>
      </c>
      <c r="D13" s="33">
        <v>-5700000</v>
      </c>
      <c r="E13" s="33">
        <v>-144700000</v>
      </c>
      <c r="F13" s="33">
        <v>53869290000</v>
      </c>
      <c r="G13" s="33">
        <v>0</v>
      </c>
      <c r="H13" s="33">
        <v>53869290000</v>
      </c>
      <c r="I13" s="33">
        <v>6660925137</v>
      </c>
      <c r="J13" s="33">
        <v>22095831191</v>
      </c>
      <c r="K13" s="34">
        <v>41.02</v>
      </c>
      <c r="L13" s="33">
        <v>3956604773</v>
      </c>
      <c r="M13" s="33">
        <v>19237640674</v>
      </c>
      <c r="N13" s="34">
        <v>35.71</v>
      </c>
    </row>
    <row r="14" spans="1:15" x14ac:dyDescent="0.2">
      <c r="A14" s="29" t="s">
        <v>3</v>
      </c>
      <c r="B14" s="30" t="s">
        <v>215</v>
      </c>
      <c r="C14" s="35">
        <v>54013990000</v>
      </c>
      <c r="D14" s="33">
        <v>-5700000</v>
      </c>
      <c r="E14" s="35">
        <v>-144700000</v>
      </c>
      <c r="F14" s="35">
        <v>53869290000</v>
      </c>
      <c r="G14" s="35">
        <v>0</v>
      </c>
      <c r="H14" s="35">
        <v>53869290000</v>
      </c>
      <c r="I14" s="35">
        <v>6660925137</v>
      </c>
      <c r="J14" s="35">
        <v>22095831191</v>
      </c>
      <c r="K14" s="36">
        <v>41.02</v>
      </c>
      <c r="L14" s="35">
        <v>3956604773</v>
      </c>
      <c r="M14" s="35">
        <v>19237640674</v>
      </c>
      <c r="N14" s="36">
        <v>35.71</v>
      </c>
      <c r="O14" s="1"/>
    </row>
    <row r="15" spans="1:15" x14ac:dyDescent="0.2">
      <c r="A15" s="29" t="s">
        <v>4</v>
      </c>
      <c r="B15" s="30" t="s">
        <v>216</v>
      </c>
      <c r="C15" s="35">
        <v>39208328000</v>
      </c>
      <c r="D15" s="33">
        <v>-230400000</v>
      </c>
      <c r="E15" s="35">
        <v>-416030000</v>
      </c>
      <c r="F15" s="35">
        <v>38792298000</v>
      </c>
      <c r="G15" s="35">
        <v>0</v>
      </c>
      <c r="H15" s="35">
        <v>38792298000</v>
      </c>
      <c r="I15" s="35">
        <v>5788782426</v>
      </c>
      <c r="J15" s="35">
        <v>15329140315</v>
      </c>
      <c r="K15" s="36">
        <v>39.520000000000003</v>
      </c>
      <c r="L15" s="35">
        <v>2930591909</v>
      </c>
      <c r="M15" s="35">
        <v>12470949798</v>
      </c>
      <c r="N15" s="36">
        <v>32.15</v>
      </c>
      <c r="O15" s="1"/>
    </row>
    <row r="16" spans="1:15" x14ac:dyDescent="0.2">
      <c r="A16" s="29" t="s">
        <v>217</v>
      </c>
      <c r="B16" s="30" t="s">
        <v>218</v>
      </c>
      <c r="C16" s="35">
        <v>30336215000</v>
      </c>
      <c r="D16" s="33">
        <v>-230400000</v>
      </c>
      <c r="E16" s="35">
        <v>-416030000</v>
      </c>
      <c r="F16" s="35">
        <v>29920185000</v>
      </c>
      <c r="G16" s="35">
        <v>0</v>
      </c>
      <c r="H16" s="35">
        <v>29920185000</v>
      </c>
      <c r="I16" s="35">
        <v>2673448108</v>
      </c>
      <c r="J16" s="35">
        <v>10473772853</v>
      </c>
      <c r="K16" s="36">
        <v>35.01</v>
      </c>
      <c r="L16" s="35">
        <v>2472573721</v>
      </c>
      <c r="M16" s="35">
        <v>10272898466</v>
      </c>
      <c r="N16" s="36">
        <v>34.33</v>
      </c>
      <c r="O16" s="1"/>
    </row>
    <row r="17" spans="1:15" x14ac:dyDescent="0.2">
      <c r="A17" s="29" t="s">
        <v>219</v>
      </c>
      <c r="B17" s="30" t="s">
        <v>220</v>
      </c>
      <c r="C17" s="35">
        <v>22842190000</v>
      </c>
      <c r="D17" s="33">
        <v>0</v>
      </c>
      <c r="E17" s="35">
        <v>-139000000</v>
      </c>
      <c r="F17" s="35">
        <v>22703190000</v>
      </c>
      <c r="G17" s="35">
        <v>0</v>
      </c>
      <c r="H17" s="35">
        <v>22703190000</v>
      </c>
      <c r="I17" s="35">
        <v>1991699193</v>
      </c>
      <c r="J17" s="35">
        <v>8725841414</v>
      </c>
      <c r="K17" s="36">
        <v>38.43</v>
      </c>
      <c r="L17" s="35">
        <v>1991552420</v>
      </c>
      <c r="M17" s="35">
        <v>8725694641</v>
      </c>
      <c r="N17" s="36">
        <v>38.43</v>
      </c>
      <c r="O17" s="1"/>
    </row>
    <row r="18" spans="1:15" x14ac:dyDescent="0.2">
      <c r="A18" s="29" t="s">
        <v>516</v>
      </c>
      <c r="B18" s="30" t="s">
        <v>517</v>
      </c>
      <c r="C18" s="35">
        <v>0</v>
      </c>
      <c r="D18" s="33">
        <v>0</v>
      </c>
      <c r="E18" s="35">
        <v>40200000</v>
      </c>
      <c r="F18" s="35">
        <v>40200000</v>
      </c>
      <c r="G18" s="35">
        <v>0</v>
      </c>
      <c r="H18" s="35">
        <v>40200000</v>
      </c>
      <c r="I18" s="35">
        <v>0</v>
      </c>
      <c r="J18" s="35">
        <v>0</v>
      </c>
      <c r="K18" s="36">
        <v>0</v>
      </c>
      <c r="L18" s="35">
        <v>0</v>
      </c>
      <c r="M18" s="35">
        <v>0</v>
      </c>
      <c r="N18" s="36">
        <v>0</v>
      </c>
      <c r="O18" s="1"/>
    </row>
    <row r="19" spans="1:15" x14ac:dyDescent="0.2">
      <c r="A19" s="29" t="s">
        <v>518</v>
      </c>
      <c r="B19" s="30" t="s">
        <v>519</v>
      </c>
      <c r="C19" s="35">
        <v>0</v>
      </c>
      <c r="D19" s="33">
        <v>0</v>
      </c>
      <c r="E19" s="35">
        <v>232800000</v>
      </c>
      <c r="F19" s="35">
        <v>232800000</v>
      </c>
      <c r="G19" s="35">
        <v>0</v>
      </c>
      <c r="H19" s="35">
        <v>232800000</v>
      </c>
      <c r="I19" s="35">
        <v>19572168</v>
      </c>
      <c r="J19" s="35">
        <v>74002064</v>
      </c>
      <c r="K19" s="36">
        <v>31.79</v>
      </c>
      <c r="L19" s="35">
        <v>19572168</v>
      </c>
      <c r="M19" s="35">
        <v>74002064</v>
      </c>
      <c r="N19" s="36">
        <v>31.79</v>
      </c>
      <c r="O19" s="1"/>
    </row>
    <row r="20" spans="1:15" x14ac:dyDescent="0.2">
      <c r="A20" s="29" t="s">
        <v>221</v>
      </c>
      <c r="B20" s="30" t="s">
        <v>222</v>
      </c>
      <c r="C20" s="35">
        <v>1501355000</v>
      </c>
      <c r="D20" s="33">
        <v>0</v>
      </c>
      <c r="E20" s="35">
        <v>0</v>
      </c>
      <c r="F20" s="35">
        <v>1501355000</v>
      </c>
      <c r="G20" s="35">
        <v>0</v>
      </c>
      <c r="H20" s="35">
        <v>1501355000</v>
      </c>
      <c r="I20" s="35">
        <v>118948507</v>
      </c>
      <c r="J20" s="35">
        <v>604304081</v>
      </c>
      <c r="K20" s="36">
        <v>40.25</v>
      </c>
      <c r="L20" s="35">
        <v>118948507</v>
      </c>
      <c r="M20" s="35">
        <v>604304081</v>
      </c>
      <c r="N20" s="36">
        <v>40.25</v>
      </c>
      <c r="O20" s="1"/>
    </row>
    <row r="21" spans="1:15" x14ac:dyDescent="0.2">
      <c r="A21" s="29" t="s">
        <v>223</v>
      </c>
      <c r="B21" s="30" t="s">
        <v>224</v>
      </c>
      <c r="C21" s="35">
        <v>463738000</v>
      </c>
      <c r="D21" s="33">
        <v>0</v>
      </c>
      <c r="E21" s="35">
        <v>0</v>
      </c>
      <c r="F21" s="35">
        <v>463738000</v>
      </c>
      <c r="G21" s="35">
        <v>0</v>
      </c>
      <c r="H21" s="35">
        <v>463738000</v>
      </c>
      <c r="I21" s="35">
        <v>35057432</v>
      </c>
      <c r="J21" s="35">
        <v>181746832</v>
      </c>
      <c r="K21" s="36">
        <v>39.19</v>
      </c>
      <c r="L21" s="35">
        <v>35057432</v>
      </c>
      <c r="M21" s="35">
        <v>181746832</v>
      </c>
      <c r="N21" s="36">
        <v>39.19</v>
      </c>
      <c r="O21" s="1"/>
    </row>
    <row r="22" spans="1:15" x14ac:dyDescent="0.2">
      <c r="A22" s="29" t="s">
        <v>225</v>
      </c>
      <c r="B22" s="30" t="s">
        <v>226</v>
      </c>
      <c r="C22" s="35">
        <v>731864000</v>
      </c>
      <c r="D22" s="33">
        <v>0</v>
      </c>
      <c r="E22" s="35">
        <v>0</v>
      </c>
      <c r="F22" s="35">
        <v>731864000</v>
      </c>
      <c r="G22" s="35">
        <v>0</v>
      </c>
      <c r="H22" s="35">
        <v>731864000</v>
      </c>
      <c r="I22" s="35">
        <v>69312189</v>
      </c>
      <c r="J22" s="35">
        <v>299975169</v>
      </c>
      <c r="K22" s="36">
        <v>40.99</v>
      </c>
      <c r="L22" s="35">
        <v>69312189</v>
      </c>
      <c r="M22" s="35">
        <v>299975169</v>
      </c>
      <c r="N22" s="36">
        <v>40.99</v>
      </c>
      <c r="O22" s="1"/>
    </row>
    <row r="23" spans="1:15" x14ac:dyDescent="0.2">
      <c r="A23" s="29" t="s">
        <v>227</v>
      </c>
      <c r="B23" s="30" t="s">
        <v>228</v>
      </c>
      <c r="C23" s="35">
        <v>397117000</v>
      </c>
      <c r="D23" s="33">
        <v>0</v>
      </c>
      <c r="E23" s="35">
        <v>0</v>
      </c>
      <c r="F23" s="35">
        <v>397117000</v>
      </c>
      <c r="G23" s="35">
        <v>0</v>
      </c>
      <c r="H23" s="35">
        <v>397117000</v>
      </c>
      <c r="I23" s="35">
        <v>200727614</v>
      </c>
      <c r="J23" s="35">
        <v>200727614</v>
      </c>
      <c r="K23" s="36">
        <v>50.55</v>
      </c>
      <c r="L23" s="35">
        <v>0</v>
      </c>
      <c r="M23" s="35">
        <v>0</v>
      </c>
      <c r="N23" s="36">
        <v>0</v>
      </c>
      <c r="O23" s="1"/>
    </row>
    <row r="24" spans="1:15" x14ac:dyDescent="0.2">
      <c r="A24" s="29" t="s">
        <v>229</v>
      </c>
      <c r="B24" s="30" t="s">
        <v>230</v>
      </c>
      <c r="C24" s="35">
        <v>2972941000</v>
      </c>
      <c r="D24" s="33">
        <v>-230400000</v>
      </c>
      <c r="E24" s="35">
        <v>-550030000</v>
      </c>
      <c r="F24" s="35">
        <v>2422911000</v>
      </c>
      <c r="G24" s="35">
        <v>0</v>
      </c>
      <c r="H24" s="35">
        <v>2422911000</v>
      </c>
      <c r="I24" s="35">
        <v>9023019</v>
      </c>
      <c r="J24" s="35">
        <v>12586976</v>
      </c>
      <c r="K24" s="36">
        <v>0.52</v>
      </c>
      <c r="L24" s="35">
        <v>9023019</v>
      </c>
      <c r="M24" s="35">
        <v>12586976</v>
      </c>
      <c r="N24" s="36">
        <v>0.52</v>
      </c>
      <c r="O24" s="1"/>
    </row>
    <row r="25" spans="1:15" x14ac:dyDescent="0.2">
      <c r="A25" s="29" t="s">
        <v>231</v>
      </c>
      <c r="B25" s="30" t="s">
        <v>232</v>
      </c>
      <c r="C25" s="35">
        <v>1427010000</v>
      </c>
      <c r="D25" s="33">
        <v>0</v>
      </c>
      <c r="E25" s="35">
        <v>0</v>
      </c>
      <c r="F25" s="35">
        <v>1427010000</v>
      </c>
      <c r="G25" s="35">
        <v>0</v>
      </c>
      <c r="H25" s="35">
        <v>1427010000</v>
      </c>
      <c r="I25" s="35">
        <v>229107986</v>
      </c>
      <c r="J25" s="35">
        <v>374588703</v>
      </c>
      <c r="K25" s="36">
        <v>26.25</v>
      </c>
      <c r="L25" s="35">
        <v>229107986</v>
      </c>
      <c r="M25" s="35">
        <v>374588703</v>
      </c>
      <c r="N25" s="36">
        <v>26.25</v>
      </c>
      <c r="O25" s="1"/>
    </row>
    <row r="26" spans="1:15" x14ac:dyDescent="0.2">
      <c r="A26" s="29" t="s">
        <v>233</v>
      </c>
      <c r="B26" s="30" t="s">
        <v>234</v>
      </c>
      <c r="C26" s="35">
        <v>8872113000</v>
      </c>
      <c r="D26" s="33">
        <v>0</v>
      </c>
      <c r="E26" s="35">
        <v>0</v>
      </c>
      <c r="F26" s="35">
        <v>8872113000</v>
      </c>
      <c r="G26" s="35">
        <v>0</v>
      </c>
      <c r="H26" s="35">
        <v>8872113000</v>
      </c>
      <c r="I26" s="35">
        <v>3115334318</v>
      </c>
      <c r="J26" s="35">
        <v>4855367462</v>
      </c>
      <c r="K26" s="36">
        <v>54.73</v>
      </c>
      <c r="L26" s="35">
        <v>458018188</v>
      </c>
      <c r="M26" s="35">
        <v>2198051332</v>
      </c>
      <c r="N26" s="36">
        <v>24.77</v>
      </c>
      <c r="O26" s="1"/>
    </row>
    <row r="27" spans="1:15" x14ac:dyDescent="0.2">
      <c r="A27" s="29" t="s">
        <v>235</v>
      </c>
      <c r="B27" s="30" t="s">
        <v>236</v>
      </c>
      <c r="C27" s="35">
        <v>748484000</v>
      </c>
      <c r="D27" s="33">
        <v>0</v>
      </c>
      <c r="E27" s="35">
        <v>0</v>
      </c>
      <c r="F27" s="35">
        <v>748484000</v>
      </c>
      <c r="G27" s="35">
        <v>0</v>
      </c>
      <c r="H27" s="35">
        <v>748484000</v>
      </c>
      <c r="I27" s="35">
        <v>65449612</v>
      </c>
      <c r="J27" s="35">
        <v>313046244</v>
      </c>
      <c r="K27" s="36">
        <v>41.82</v>
      </c>
      <c r="L27" s="35">
        <v>65449612</v>
      </c>
      <c r="M27" s="35">
        <v>313046244</v>
      </c>
      <c r="N27" s="36">
        <v>41.82</v>
      </c>
      <c r="O27" s="1"/>
    </row>
    <row r="28" spans="1:15" x14ac:dyDescent="0.2">
      <c r="A28" s="29" t="s">
        <v>237</v>
      </c>
      <c r="B28" s="30" t="s">
        <v>58</v>
      </c>
      <c r="C28" s="35">
        <v>5081847000</v>
      </c>
      <c r="D28" s="33">
        <v>0</v>
      </c>
      <c r="E28" s="35">
        <v>0</v>
      </c>
      <c r="F28" s="35">
        <v>5081847000</v>
      </c>
      <c r="G28" s="35">
        <v>0</v>
      </c>
      <c r="H28" s="35">
        <v>5081847000</v>
      </c>
      <c r="I28" s="35">
        <v>375879909</v>
      </c>
      <c r="J28" s="35">
        <v>1868316421</v>
      </c>
      <c r="K28" s="36">
        <v>36.76</v>
      </c>
      <c r="L28" s="35">
        <v>375840280</v>
      </c>
      <c r="M28" s="35">
        <v>1868276792</v>
      </c>
      <c r="N28" s="36">
        <v>36.76</v>
      </c>
      <c r="O28" s="1"/>
    </row>
    <row r="29" spans="1:15" x14ac:dyDescent="0.2">
      <c r="A29" s="29" t="s">
        <v>238</v>
      </c>
      <c r="B29" s="30" t="s">
        <v>57</v>
      </c>
      <c r="C29" s="35">
        <v>3041782000</v>
      </c>
      <c r="D29" s="33">
        <v>0</v>
      </c>
      <c r="E29" s="35">
        <v>0</v>
      </c>
      <c r="F29" s="35">
        <v>3041782000</v>
      </c>
      <c r="G29" s="35">
        <v>0</v>
      </c>
      <c r="H29" s="35">
        <v>3041782000</v>
      </c>
      <c r="I29" s="35">
        <v>2674004797</v>
      </c>
      <c r="J29" s="35">
        <v>2674004797</v>
      </c>
      <c r="K29" s="36">
        <v>87.91</v>
      </c>
      <c r="L29" s="35">
        <v>16728296</v>
      </c>
      <c r="M29" s="35">
        <v>16728296</v>
      </c>
      <c r="N29" s="36">
        <v>0.55000000000000004</v>
      </c>
      <c r="O29" s="1"/>
    </row>
    <row r="30" spans="1:15" x14ac:dyDescent="0.2">
      <c r="A30" s="29" t="s">
        <v>239</v>
      </c>
      <c r="B30" s="30" t="s">
        <v>240</v>
      </c>
      <c r="C30" s="35">
        <v>14147675000</v>
      </c>
      <c r="D30" s="33">
        <v>175000000</v>
      </c>
      <c r="E30" s="35">
        <v>175000000</v>
      </c>
      <c r="F30" s="35">
        <v>14322675000</v>
      </c>
      <c r="G30" s="35">
        <v>0</v>
      </c>
      <c r="H30" s="35">
        <v>14322675000</v>
      </c>
      <c r="I30" s="35">
        <v>842409617</v>
      </c>
      <c r="J30" s="35">
        <v>6171134366</v>
      </c>
      <c r="K30" s="36">
        <v>43.09</v>
      </c>
      <c r="L30" s="35">
        <v>996279770</v>
      </c>
      <c r="M30" s="35">
        <v>6171134366</v>
      </c>
      <c r="N30" s="36">
        <v>43.09</v>
      </c>
      <c r="O30" s="1"/>
    </row>
    <row r="31" spans="1:15" x14ac:dyDescent="0.2">
      <c r="A31" s="29" t="s">
        <v>241</v>
      </c>
      <c r="B31" s="30" t="s">
        <v>242</v>
      </c>
      <c r="C31" s="35">
        <v>3768392000</v>
      </c>
      <c r="D31" s="33">
        <v>175000000</v>
      </c>
      <c r="E31" s="35">
        <v>175000000</v>
      </c>
      <c r="F31" s="35">
        <v>3943392000</v>
      </c>
      <c r="G31" s="35">
        <v>0</v>
      </c>
      <c r="H31" s="35">
        <v>3943392000</v>
      </c>
      <c r="I31" s="35">
        <v>313656779</v>
      </c>
      <c r="J31" s="35">
        <v>1192964683</v>
      </c>
      <c r="K31" s="36">
        <v>30.25</v>
      </c>
      <c r="L31" s="35">
        <v>313656779</v>
      </c>
      <c r="M31" s="35">
        <v>1192964683</v>
      </c>
      <c r="N31" s="36">
        <v>30.25</v>
      </c>
      <c r="O31" s="1"/>
    </row>
    <row r="32" spans="1:15" x14ac:dyDescent="0.2">
      <c r="A32" s="29" t="s">
        <v>243</v>
      </c>
      <c r="B32" s="30" t="s">
        <v>244</v>
      </c>
      <c r="C32" s="35">
        <v>2172977000</v>
      </c>
      <c r="D32" s="33">
        <v>175000000</v>
      </c>
      <c r="E32" s="35">
        <v>175000000</v>
      </c>
      <c r="F32" s="35">
        <v>2347977000</v>
      </c>
      <c r="G32" s="35">
        <v>0</v>
      </c>
      <c r="H32" s="35">
        <v>2347977000</v>
      </c>
      <c r="I32" s="35">
        <v>214378554</v>
      </c>
      <c r="J32" s="35">
        <v>804132272</v>
      </c>
      <c r="K32" s="36">
        <v>34.25</v>
      </c>
      <c r="L32" s="35">
        <v>214378554</v>
      </c>
      <c r="M32" s="35">
        <v>804132272</v>
      </c>
      <c r="N32" s="36">
        <v>34.25</v>
      </c>
      <c r="O32" s="1"/>
    </row>
    <row r="33" spans="1:15" x14ac:dyDescent="0.2">
      <c r="A33" s="29" t="s">
        <v>245</v>
      </c>
      <c r="B33" s="30" t="s">
        <v>246</v>
      </c>
      <c r="C33" s="35">
        <v>1595415000</v>
      </c>
      <c r="D33" s="33">
        <v>0</v>
      </c>
      <c r="E33" s="35">
        <v>0</v>
      </c>
      <c r="F33" s="35">
        <v>1595415000</v>
      </c>
      <c r="G33" s="35">
        <v>0</v>
      </c>
      <c r="H33" s="35">
        <v>1595415000</v>
      </c>
      <c r="I33" s="35">
        <v>99278225</v>
      </c>
      <c r="J33" s="35">
        <v>388832411</v>
      </c>
      <c r="K33" s="36">
        <v>24.37</v>
      </c>
      <c r="L33" s="35">
        <v>99278225</v>
      </c>
      <c r="M33" s="35">
        <v>388832411</v>
      </c>
      <c r="N33" s="36">
        <v>24.37</v>
      </c>
      <c r="O33" s="1"/>
    </row>
    <row r="34" spans="1:15" x14ac:dyDescent="0.2">
      <c r="A34" s="29" t="s">
        <v>247</v>
      </c>
      <c r="B34" s="30" t="s">
        <v>248</v>
      </c>
      <c r="C34" s="35">
        <v>2669289000</v>
      </c>
      <c r="D34" s="33">
        <v>0</v>
      </c>
      <c r="E34" s="35">
        <v>0</v>
      </c>
      <c r="F34" s="35">
        <v>2669289000</v>
      </c>
      <c r="G34" s="35">
        <v>0</v>
      </c>
      <c r="H34" s="35">
        <v>2669289000</v>
      </c>
      <c r="I34" s="35">
        <v>216223471</v>
      </c>
      <c r="J34" s="35">
        <v>816048970</v>
      </c>
      <c r="K34" s="36">
        <v>30.57</v>
      </c>
      <c r="L34" s="35">
        <v>216223471</v>
      </c>
      <c r="M34" s="35">
        <v>816048970</v>
      </c>
      <c r="N34" s="36">
        <v>30.57</v>
      </c>
      <c r="O34" s="1"/>
    </row>
    <row r="35" spans="1:15" x14ac:dyDescent="0.2">
      <c r="A35" s="29" t="s">
        <v>249</v>
      </c>
      <c r="B35" s="30" t="s">
        <v>250</v>
      </c>
      <c r="C35" s="35">
        <v>7717000</v>
      </c>
      <c r="D35" s="33">
        <v>0</v>
      </c>
      <c r="E35" s="35">
        <v>0</v>
      </c>
      <c r="F35" s="35">
        <v>7717000</v>
      </c>
      <c r="G35" s="35">
        <v>0</v>
      </c>
      <c r="H35" s="35">
        <v>7717000</v>
      </c>
      <c r="I35" s="35">
        <v>687851</v>
      </c>
      <c r="J35" s="35">
        <v>2686568</v>
      </c>
      <c r="K35" s="36">
        <v>34.81</v>
      </c>
      <c r="L35" s="35">
        <v>687851</v>
      </c>
      <c r="M35" s="35">
        <v>2686568</v>
      </c>
      <c r="N35" s="36">
        <v>34.81</v>
      </c>
      <c r="O35" s="1"/>
    </row>
    <row r="36" spans="1:15" x14ac:dyDescent="0.2">
      <c r="A36" s="29" t="s">
        <v>251</v>
      </c>
      <c r="B36" s="30" t="s">
        <v>252</v>
      </c>
      <c r="C36" s="35">
        <v>2661572000</v>
      </c>
      <c r="D36" s="33">
        <v>0</v>
      </c>
      <c r="E36" s="35">
        <v>0</v>
      </c>
      <c r="F36" s="35">
        <v>2661572000</v>
      </c>
      <c r="G36" s="35">
        <v>0</v>
      </c>
      <c r="H36" s="35">
        <v>2661572000</v>
      </c>
      <c r="I36" s="35">
        <v>215535620</v>
      </c>
      <c r="J36" s="35">
        <v>813362402</v>
      </c>
      <c r="K36" s="36">
        <v>30.56</v>
      </c>
      <c r="L36" s="35">
        <v>215535620</v>
      </c>
      <c r="M36" s="35">
        <v>813362402</v>
      </c>
      <c r="N36" s="36">
        <v>30.56</v>
      </c>
      <c r="O36" s="1"/>
    </row>
    <row r="37" spans="1:15" x14ac:dyDescent="0.2">
      <c r="A37" s="29" t="s">
        <v>253</v>
      </c>
      <c r="B37" s="30" t="s">
        <v>254</v>
      </c>
      <c r="C37" s="35">
        <v>3648092000</v>
      </c>
      <c r="D37" s="33">
        <v>0</v>
      </c>
      <c r="E37" s="35">
        <v>0</v>
      </c>
      <c r="F37" s="35">
        <v>3648092000</v>
      </c>
      <c r="G37" s="35">
        <v>0</v>
      </c>
      <c r="H37" s="35">
        <v>3648092000</v>
      </c>
      <c r="I37" s="35">
        <v>14889467</v>
      </c>
      <c r="J37" s="35">
        <v>3067149513</v>
      </c>
      <c r="K37" s="36">
        <v>84.08</v>
      </c>
      <c r="L37" s="35">
        <v>168759620</v>
      </c>
      <c r="M37" s="35">
        <v>3067149513</v>
      </c>
      <c r="N37" s="36">
        <v>84.08</v>
      </c>
      <c r="O37" s="1"/>
    </row>
    <row r="38" spans="1:15" x14ac:dyDescent="0.2">
      <c r="A38" s="29" t="s">
        <v>255</v>
      </c>
      <c r="B38" s="30" t="s">
        <v>256</v>
      </c>
      <c r="C38" s="35">
        <v>1647782000</v>
      </c>
      <c r="D38" s="33">
        <v>0</v>
      </c>
      <c r="E38" s="35">
        <v>0</v>
      </c>
      <c r="F38" s="35">
        <v>1647782000</v>
      </c>
      <c r="G38" s="35">
        <v>0</v>
      </c>
      <c r="H38" s="35">
        <v>1647782000</v>
      </c>
      <c r="I38" s="35">
        <v>9641647</v>
      </c>
      <c r="J38" s="35">
        <v>1637498102</v>
      </c>
      <c r="K38" s="36">
        <v>99.38</v>
      </c>
      <c r="L38" s="35">
        <v>163511800</v>
      </c>
      <c r="M38" s="35">
        <v>1637498102</v>
      </c>
      <c r="N38" s="36">
        <v>99.38</v>
      </c>
      <c r="O38" s="1"/>
    </row>
    <row r="39" spans="1:15" x14ac:dyDescent="0.2">
      <c r="A39" s="29" t="s">
        <v>257</v>
      </c>
      <c r="B39" s="30" t="s">
        <v>258</v>
      </c>
      <c r="C39" s="35">
        <v>2000310000</v>
      </c>
      <c r="D39" s="33">
        <v>0</v>
      </c>
      <c r="E39" s="35">
        <v>0</v>
      </c>
      <c r="F39" s="35">
        <v>2000310000</v>
      </c>
      <c r="G39" s="35">
        <v>0</v>
      </c>
      <c r="H39" s="35">
        <v>2000310000</v>
      </c>
      <c r="I39" s="35">
        <v>5247820</v>
      </c>
      <c r="J39" s="35">
        <v>1429651411</v>
      </c>
      <c r="K39" s="36">
        <v>71.47</v>
      </c>
      <c r="L39" s="35">
        <v>5247820</v>
      </c>
      <c r="M39" s="35">
        <v>1429651411</v>
      </c>
      <c r="N39" s="36">
        <v>71.47</v>
      </c>
      <c r="O39" s="1"/>
    </row>
    <row r="40" spans="1:15" x14ac:dyDescent="0.2">
      <c r="A40" s="29" t="s">
        <v>259</v>
      </c>
      <c r="B40" s="30" t="s">
        <v>260</v>
      </c>
      <c r="C40" s="35">
        <v>1445572000</v>
      </c>
      <c r="D40" s="33">
        <v>0</v>
      </c>
      <c r="E40" s="35">
        <v>0</v>
      </c>
      <c r="F40" s="35">
        <v>1445572000</v>
      </c>
      <c r="G40" s="35">
        <v>0</v>
      </c>
      <c r="H40" s="35">
        <v>1445572000</v>
      </c>
      <c r="I40" s="35">
        <v>103721500</v>
      </c>
      <c r="J40" s="35">
        <v>379170900</v>
      </c>
      <c r="K40" s="36">
        <v>26.23</v>
      </c>
      <c r="L40" s="35">
        <v>103721500</v>
      </c>
      <c r="M40" s="35">
        <v>379170900</v>
      </c>
      <c r="N40" s="36">
        <v>26.23</v>
      </c>
      <c r="O40" s="1"/>
    </row>
    <row r="41" spans="1:15" x14ac:dyDescent="0.2">
      <c r="A41" s="29" t="s">
        <v>261</v>
      </c>
      <c r="B41" s="30" t="s">
        <v>262</v>
      </c>
      <c r="C41" s="35">
        <v>1445572000</v>
      </c>
      <c r="D41" s="33">
        <v>0</v>
      </c>
      <c r="E41" s="35">
        <v>0</v>
      </c>
      <c r="F41" s="35">
        <v>1445572000</v>
      </c>
      <c r="G41" s="35">
        <v>0</v>
      </c>
      <c r="H41" s="35">
        <v>1445572000</v>
      </c>
      <c r="I41" s="35">
        <v>103721500</v>
      </c>
      <c r="J41" s="35">
        <v>379170900</v>
      </c>
      <c r="K41" s="36">
        <v>26.23</v>
      </c>
      <c r="L41" s="35">
        <v>103721500</v>
      </c>
      <c r="M41" s="35">
        <v>379170900</v>
      </c>
      <c r="N41" s="36">
        <v>26.23</v>
      </c>
      <c r="O41" s="1"/>
    </row>
    <row r="42" spans="1:15" x14ac:dyDescent="0.2">
      <c r="A42" s="29" t="s">
        <v>263</v>
      </c>
      <c r="B42" s="30" t="s">
        <v>264</v>
      </c>
      <c r="C42" s="35">
        <v>809415000</v>
      </c>
      <c r="D42" s="33">
        <v>0</v>
      </c>
      <c r="E42" s="35">
        <v>0</v>
      </c>
      <c r="F42" s="35">
        <v>809415000</v>
      </c>
      <c r="G42" s="35">
        <v>0</v>
      </c>
      <c r="H42" s="35">
        <v>809415000</v>
      </c>
      <c r="I42" s="35">
        <v>64242800</v>
      </c>
      <c r="J42" s="35">
        <v>241768100</v>
      </c>
      <c r="K42" s="36">
        <v>29.87</v>
      </c>
      <c r="L42" s="35">
        <v>64242800</v>
      </c>
      <c r="M42" s="35">
        <v>241768100</v>
      </c>
      <c r="N42" s="36">
        <v>29.87</v>
      </c>
      <c r="O42" s="1"/>
    </row>
    <row r="43" spans="1:15" x14ac:dyDescent="0.2">
      <c r="A43" s="29" t="s">
        <v>265</v>
      </c>
      <c r="B43" s="30" t="s">
        <v>266</v>
      </c>
      <c r="C43" s="35">
        <v>809415000</v>
      </c>
      <c r="D43" s="33">
        <v>0</v>
      </c>
      <c r="E43" s="35">
        <v>0</v>
      </c>
      <c r="F43" s="35">
        <v>809415000</v>
      </c>
      <c r="G43" s="35">
        <v>0</v>
      </c>
      <c r="H43" s="35">
        <v>809415000</v>
      </c>
      <c r="I43" s="35">
        <v>64242800</v>
      </c>
      <c r="J43" s="35">
        <v>241768100</v>
      </c>
      <c r="K43" s="36">
        <v>29.87</v>
      </c>
      <c r="L43" s="35">
        <v>64242800</v>
      </c>
      <c r="M43" s="35">
        <v>241768100</v>
      </c>
      <c r="N43" s="36">
        <v>29.87</v>
      </c>
      <c r="O43" s="1"/>
    </row>
    <row r="44" spans="1:15" x14ac:dyDescent="0.2">
      <c r="A44" s="29" t="s">
        <v>267</v>
      </c>
      <c r="B44" s="30" t="s">
        <v>268</v>
      </c>
      <c r="C44" s="35">
        <v>1084167000</v>
      </c>
      <c r="D44" s="33">
        <v>0</v>
      </c>
      <c r="E44" s="35">
        <v>0</v>
      </c>
      <c r="F44" s="35">
        <v>1084167000</v>
      </c>
      <c r="G44" s="35">
        <v>0</v>
      </c>
      <c r="H44" s="35">
        <v>1084167000</v>
      </c>
      <c r="I44" s="35">
        <v>77802400</v>
      </c>
      <c r="J44" s="35">
        <v>284405600</v>
      </c>
      <c r="K44" s="36">
        <v>26.23</v>
      </c>
      <c r="L44" s="35">
        <v>77802400</v>
      </c>
      <c r="M44" s="35">
        <v>284405600</v>
      </c>
      <c r="N44" s="36">
        <v>26.23</v>
      </c>
      <c r="O44" s="1"/>
    </row>
    <row r="45" spans="1:15" x14ac:dyDescent="0.2">
      <c r="A45" s="29" t="s">
        <v>269</v>
      </c>
      <c r="B45" s="30" t="s">
        <v>270</v>
      </c>
      <c r="C45" s="35">
        <v>1084167000</v>
      </c>
      <c r="D45" s="33">
        <v>0</v>
      </c>
      <c r="E45" s="35">
        <v>0</v>
      </c>
      <c r="F45" s="35">
        <v>1084167000</v>
      </c>
      <c r="G45" s="35">
        <v>0</v>
      </c>
      <c r="H45" s="35">
        <v>1084167000</v>
      </c>
      <c r="I45" s="35">
        <v>77802400</v>
      </c>
      <c r="J45" s="35">
        <v>284405600</v>
      </c>
      <c r="K45" s="36">
        <v>26.23</v>
      </c>
      <c r="L45" s="35">
        <v>77802400</v>
      </c>
      <c r="M45" s="35">
        <v>284405600</v>
      </c>
      <c r="N45" s="36">
        <v>26.23</v>
      </c>
      <c r="O45" s="1"/>
    </row>
    <row r="46" spans="1:15" x14ac:dyDescent="0.2">
      <c r="A46" s="29" t="s">
        <v>271</v>
      </c>
      <c r="B46" s="30" t="s">
        <v>272</v>
      </c>
      <c r="C46" s="35">
        <v>722748000</v>
      </c>
      <c r="D46" s="33">
        <v>0</v>
      </c>
      <c r="E46" s="35">
        <v>0</v>
      </c>
      <c r="F46" s="35">
        <v>722748000</v>
      </c>
      <c r="G46" s="35">
        <v>0</v>
      </c>
      <c r="H46" s="35">
        <v>722748000</v>
      </c>
      <c r="I46" s="35">
        <v>51873200</v>
      </c>
      <c r="J46" s="35">
        <v>189626600</v>
      </c>
      <c r="K46" s="36">
        <v>26.24</v>
      </c>
      <c r="L46" s="35">
        <v>51873200</v>
      </c>
      <c r="M46" s="35">
        <v>189626600</v>
      </c>
      <c r="N46" s="36">
        <v>26.24</v>
      </c>
      <c r="O46" s="1"/>
    </row>
    <row r="47" spans="1:15" x14ac:dyDescent="0.2">
      <c r="A47" s="29" t="s">
        <v>273</v>
      </c>
      <c r="B47" s="30" t="s">
        <v>274</v>
      </c>
      <c r="C47" s="35">
        <v>722748000</v>
      </c>
      <c r="D47" s="33">
        <v>0</v>
      </c>
      <c r="E47" s="35">
        <v>0</v>
      </c>
      <c r="F47" s="35">
        <v>722748000</v>
      </c>
      <c r="G47" s="35">
        <v>0</v>
      </c>
      <c r="H47" s="35">
        <v>722748000</v>
      </c>
      <c r="I47" s="35">
        <v>51873200</v>
      </c>
      <c r="J47" s="35">
        <v>189626600</v>
      </c>
      <c r="K47" s="36">
        <v>26.24</v>
      </c>
      <c r="L47" s="35">
        <v>51873200</v>
      </c>
      <c r="M47" s="35">
        <v>189626600</v>
      </c>
      <c r="N47" s="36">
        <v>26.24</v>
      </c>
      <c r="O47" s="1"/>
    </row>
    <row r="48" spans="1:15" x14ac:dyDescent="0.2">
      <c r="A48" s="29" t="s">
        <v>275</v>
      </c>
      <c r="B48" s="30" t="s">
        <v>276</v>
      </c>
      <c r="C48" s="35">
        <v>657987000</v>
      </c>
      <c r="D48" s="33">
        <v>49700000</v>
      </c>
      <c r="E48" s="35">
        <v>96330000</v>
      </c>
      <c r="F48" s="35">
        <v>754317000</v>
      </c>
      <c r="G48" s="35">
        <v>0</v>
      </c>
      <c r="H48" s="35">
        <v>754317000</v>
      </c>
      <c r="I48" s="35">
        <v>29733094</v>
      </c>
      <c r="J48" s="35">
        <v>595556510</v>
      </c>
      <c r="K48" s="36">
        <v>78.95</v>
      </c>
      <c r="L48" s="35">
        <v>29733094</v>
      </c>
      <c r="M48" s="35">
        <v>595556510</v>
      </c>
      <c r="N48" s="36">
        <v>78.95</v>
      </c>
      <c r="O48" s="1"/>
    </row>
    <row r="49" spans="1:15" x14ac:dyDescent="0.2">
      <c r="A49" s="29" t="s">
        <v>520</v>
      </c>
      <c r="B49" s="30" t="s">
        <v>521</v>
      </c>
      <c r="C49" s="35">
        <v>0</v>
      </c>
      <c r="D49" s="33">
        <v>37600000</v>
      </c>
      <c r="E49" s="35">
        <v>49230000</v>
      </c>
      <c r="F49" s="35">
        <v>49230000</v>
      </c>
      <c r="G49" s="35">
        <v>0</v>
      </c>
      <c r="H49" s="35">
        <v>49230000</v>
      </c>
      <c r="I49" s="35">
        <v>6507812</v>
      </c>
      <c r="J49" s="35">
        <v>17928794</v>
      </c>
      <c r="K49" s="36">
        <v>36.42</v>
      </c>
      <c r="L49" s="35">
        <v>6507812</v>
      </c>
      <c r="M49" s="35">
        <v>17928794</v>
      </c>
      <c r="N49" s="36">
        <v>36.42</v>
      </c>
      <c r="O49" s="1"/>
    </row>
    <row r="50" spans="1:15" x14ac:dyDescent="0.2">
      <c r="A50" s="29" t="s">
        <v>277</v>
      </c>
      <c r="B50" s="30" t="s">
        <v>278</v>
      </c>
      <c r="C50" s="35">
        <v>126944000</v>
      </c>
      <c r="D50" s="33">
        <v>0</v>
      </c>
      <c r="E50" s="35">
        <v>0</v>
      </c>
      <c r="F50" s="35">
        <v>126944000</v>
      </c>
      <c r="G50" s="35">
        <v>0</v>
      </c>
      <c r="H50" s="35">
        <v>126944000</v>
      </c>
      <c r="I50" s="35">
        <v>20429096</v>
      </c>
      <c r="J50" s="35">
        <v>33385547</v>
      </c>
      <c r="K50" s="36">
        <v>26.3</v>
      </c>
      <c r="L50" s="35">
        <v>20429096</v>
      </c>
      <c r="M50" s="35">
        <v>33385547</v>
      </c>
      <c r="N50" s="36">
        <v>26.3</v>
      </c>
      <c r="O50" s="1"/>
    </row>
    <row r="51" spans="1:15" x14ac:dyDescent="0.2">
      <c r="A51" s="29" t="s">
        <v>279</v>
      </c>
      <c r="B51" s="30" t="s">
        <v>280</v>
      </c>
      <c r="C51" s="35">
        <v>497243000</v>
      </c>
      <c r="D51" s="33">
        <v>12100000</v>
      </c>
      <c r="E51" s="35">
        <v>47100000</v>
      </c>
      <c r="F51" s="35">
        <v>544343000</v>
      </c>
      <c r="G51" s="35">
        <v>0</v>
      </c>
      <c r="H51" s="35">
        <v>544343000</v>
      </c>
      <c r="I51" s="35">
        <v>0</v>
      </c>
      <c r="J51" s="35">
        <v>531682696</v>
      </c>
      <c r="K51" s="36">
        <v>97.67</v>
      </c>
      <c r="L51" s="35">
        <v>0</v>
      </c>
      <c r="M51" s="35">
        <v>531682696</v>
      </c>
      <c r="N51" s="36">
        <v>97.67</v>
      </c>
      <c r="O51" s="1"/>
    </row>
    <row r="52" spans="1:15" x14ac:dyDescent="0.2">
      <c r="A52" s="29" t="s">
        <v>281</v>
      </c>
      <c r="B52" s="30" t="s">
        <v>59</v>
      </c>
      <c r="C52" s="35">
        <v>33800000</v>
      </c>
      <c r="D52" s="33">
        <v>0</v>
      </c>
      <c r="E52" s="35">
        <v>0</v>
      </c>
      <c r="F52" s="35">
        <v>33800000</v>
      </c>
      <c r="G52" s="35">
        <v>0</v>
      </c>
      <c r="H52" s="35">
        <v>33800000</v>
      </c>
      <c r="I52" s="35">
        <v>2796186</v>
      </c>
      <c r="J52" s="35">
        <v>12559473</v>
      </c>
      <c r="K52" s="36">
        <v>37.159999999999997</v>
      </c>
      <c r="L52" s="35">
        <v>2796186</v>
      </c>
      <c r="M52" s="35">
        <v>12559473</v>
      </c>
      <c r="N52" s="36">
        <v>37.159999999999997</v>
      </c>
      <c r="O52" s="1"/>
    </row>
    <row r="53" spans="1:15" s="28" customFormat="1" x14ac:dyDescent="0.2">
      <c r="A53" s="24" t="s">
        <v>5</v>
      </c>
      <c r="B53" s="25" t="s">
        <v>282</v>
      </c>
      <c r="C53" s="33">
        <v>15257870000</v>
      </c>
      <c r="D53" s="33">
        <v>5700000</v>
      </c>
      <c r="E53" s="33">
        <v>251200000</v>
      </c>
      <c r="F53" s="33">
        <v>15509070000</v>
      </c>
      <c r="G53" s="33">
        <v>0</v>
      </c>
      <c r="H53" s="33">
        <v>15509070000</v>
      </c>
      <c r="I53" s="33">
        <v>1430118489</v>
      </c>
      <c r="J53" s="33">
        <v>5064908494</v>
      </c>
      <c r="K53" s="34">
        <v>32.659999999999997</v>
      </c>
      <c r="L53" s="33">
        <v>654918595</v>
      </c>
      <c r="M53" s="33">
        <v>1588819264</v>
      </c>
      <c r="N53" s="34">
        <v>10.24</v>
      </c>
    </row>
    <row r="54" spans="1:15" s="28" customFormat="1" x14ac:dyDescent="0.2">
      <c r="A54" s="24" t="s">
        <v>6</v>
      </c>
      <c r="B54" s="25" t="s">
        <v>283</v>
      </c>
      <c r="C54" s="33">
        <v>5600000</v>
      </c>
      <c r="D54" s="33">
        <v>11000000</v>
      </c>
      <c r="E54" s="33">
        <v>11000000</v>
      </c>
      <c r="F54" s="33">
        <v>16600000</v>
      </c>
      <c r="G54" s="33">
        <v>0</v>
      </c>
      <c r="H54" s="33">
        <v>16600000</v>
      </c>
      <c r="I54" s="33">
        <v>0</v>
      </c>
      <c r="J54" s="33">
        <v>3665666</v>
      </c>
      <c r="K54" s="34">
        <v>22.08</v>
      </c>
      <c r="L54" s="33">
        <v>0</v>
      </c>
      <c r="M54" s="33">
        <v>0</v>
      </c>
      <c r="N54" s="34">
        <v>0</v>
      </c>
    </row>
    <row r="55" spans="1:15" x14ac:dyDescent="0.2">
      <c r="A55" s="29" t="s">
        <v>284</v>
      </c>
      <c r="B55" s="30" t="s">
        <v>285</v>
      </c>
      <c r="C55" s="35">
        <v>5600000</v>
      </c>
      <c r="D55" s="33">
        <v>11000000</v>
      </c>
      <c r="E55" s="35">
        <v>11000000</v>
      </c>
      <c r="F55" s="35">
        <v>16600000</v>
      </c>
      <c r="G55" s="35">
        <v>0</v>
      </c>
      <c r="H55" s="35">
        <v>16600000</v>
      </c>
      <c r="I55" s="35">
        <v>0</v>
      </c>
      <c r="J55" s="35">
        <v>3665666</v>
      </c>
      <c r="K55" s="36">
        <v>22.08</v>
      </c>
      <c r="L55" s="35">
        <v>0</v>
      </c>
      <c r="M55" s="35">
        <v>0</v>
      </c>
      <c r="N55" s="36">
        <v>0</v>
      </c>
      <c r="O55" s="1"/>
    </row>
    <row r="56" spans="1:15" x14ac:dyDescent="0.2">
      <c r="A56" s="29" t="s">
        <v>286</v>
      </c>
      <c r="B56" s="30" t="s">
        <v>287</v>
      </c>
      <c r="C56" s="35">
        <v>5600000</v>
      </c>
      <c r="D56" s="33">
        <v>11000000</v>
      </c>
      <c r="E56" s="35">
        <v>11000000</v>
      </c>
      <c r="F56" s="35">
        <v>16600000</v>
      </c>
      <c r="G56" s="35">
        <v>0</v>
      </c>
      <c r="H56" s="35">
        <v>16600000</v>
      </c>
      <c r="I56" s="35">
        <v>0</v>
      </c>
      <c r="J56" s="35">
        <v>3665666</v>
      </c>
      <c r="K56" s="36">
        <v>22.08</v>
      </c>
      <c r="L56" s="35">
        <v>0</v>
      </c>
      <c r="M56" s="35">
        <v>0</v>
      </c>
      <c r="N56" s="36">
        <v>0</v>
      </c>
      <c r="O56" s="1"/>
    </row>
    <row r="57" spans="1:15" x14ac:dyDescent="0.2">
      <c r="A57" s="29" t="s">
        <v>522</v>
      </c>
      <c r="B57" s="30" t="s">
        <v>523</v>
      </c>
      <c r="C57" s="35">
        <v>0</v>
      </c>
      <c r="D57" s="33">
        <v>11000000</v>
      </c>
      <c r="E57" s="35">
        <v>11000000</v>
      </c>
      <c r="F57" s="35">
        <v>11000000</v>
      </c>
      <c r="G57" s="35">
        <v>0</v>
      </c>
      <c r="H57" s="35">
        <v>11000000</v>
      </c>
      <c r="I57" s="35">
        <v>0</v>
      </c>
      <c r="J57" s="35">
        <v>0</v>
      </c>
      <c r="K57" s="36">
        <v>0</v>
      </c>
      <c r="L57" s="35">
        <v>0</v>
      </c>
      <c r="M57" s="35">
        <v>0</v>
      </c>
      <c r="N57" s="36">
        <v>0</v>
      </c>
      <c r="O57" s="1"/>
    </row>
    <row r="58" spans="1:15" x14ac:dyDescent="0.2">
      <c r="A58" s="29" t="s">
        <v>288</v>
      </c>
      <c r="B58" s="30" t="s">
        <v>289</v>
      </c>
      <c r="C58" s="35">
        <v>5600000</v>
      </c>
      <c r="D58" s="33">
        <v>0</v>
      </c>
      <c r="E58" s="35">
        <v>0</v>
      </c>
      <c r="F58" s="35">
        <v>5600000</v>
      </c>
      <c r="G58" s="35">
        <v>0</v>
      </c>
      <c r="H58" s="35">
        <v>5600000</v>
      </c>
      <c r="I58" s="35">
        <v>0</v>
      </c>
      <c r="J58" s="35">
        <v>3665666</v>
      </c>
      <c r="K58" s="36">
        <v>65.459999999999994</v>
      </c>
      <c r="L58" s="35">
        <v>0</v>
      </c>
      <c r="M58" s="35">
        <v>0</v>
      </c>
      <c r="N58" s="36">
        <v>0</v>
      </c>
      <c r="O58" s="1"/>
    </row>
    <row r="59" spans="1:15" x14ac:dyDescent="0.2">
      <c r="A59" s="29" t="s">
        <v>7</v>
      </c>
      <c r="B59" s="30" t="s">
        <v>290</v>
      </c>
      <c r="C59" s="35">
        <v>15252270000</v>
      </c>
      <c r="D59" s="33">
        <v>-5300000</v>
      </c>
      <c r="E59" s="35">
        <v>240200000</v>
      </c>
      <c r="F59" s="35">
        <v>15492470000</v>
      </c>
      <c r="G59" s="35">
        <v>0</v>
      </c>
      <c r="H59" s="35">
        <v>15492470000</v>
      </c>
      <c r="I59" s="35">
        <v>1430118489</v>
      </c>
      <c r="J59" s="35">
        <v>5061242828</v>
      </c>
      <c r="K59" s="36">
        <v>32.67</v>
      </c>
      <c r="L59" s="35">
        <v>654918595</v>
      </c>
      <c r="M59" s="35">
        <v>1588819264</v>
      </c>
      <c r="N59" s="36">
        <v>10.26</v>
      </c>
      <c r="O59" s="1"/>
    </row>
    <row r="60" spans="1:15" x14ac:dyDescent="0.2">
      <c r="A60" s="29" t="s">
        <v>8</v>
      </c>
      <c r="B60" s="30" t="s">
        <v>291</v>
      </c>
      <c r="C60" s="35">
        <v>3030000000</v>
      </c>
      <c r="D60" s="33">
        <v>-246565000</v>
      </c>
      <c r="E60" s="35">
        <v>-2195383000</v>
      </c>
      <c r="F60" s="35">
        <v>834617000</v>
      </c>
      <c r="G60" s="35">
        <v>0</v>
      </c>
      <c r="H60" s="35">
        <v>834617000</v>
      </c>
      <c r="I60" s="35">
        <v>33330288</v>
      </c>
      <c r="J60" s="35">
        <v>472803098</v>
      </c>
      <c r="K60" s="36">
        <v>56.65</v>
      </c>
      <c r="L60" s="35">
        <v>61981696</v>
      </c>
      <c r="M60" s="35">
        <v>131227773</v>
      </c>
      <c r="N60" s="36">
        <v>15.72</v>
      </c>
      <c r="O60" s="1"/>
    </row>
    <row r="61" spans="1:15" x14ac:dyDescent="0.2">
      <c r="A61" s="29" t="s">
        <v>453</v>
      </c>
      <c r="B61" s="30" t="s">
        <v>454</v>
      </c>
      <c r="C61" s="35">
        <v>0</v>
      </c>
      <c r="D61" s="33">
        <v>0</v>
      </c>
      <c r="E61" s="35">
        <v>400000</v>
      </c>
      <c r="F61" s="35">
        <v>400000</v>
      </c>
      <c r="G61" s="35">
        <v>0</v>
      </c>
      <c r="H61" s="35">
        <v>400000</v>
      </c>
      <c r="I61" s="35">
        <v>0</v>
      </c>
      <c r="J61" s="35">
        <v>26000</v>
      </c>
      <c r="K61" s="36">
        <v>6.5</v>
      </c>
      <c r="L61" s="35">
        <v>0</v>
      </c>
      <c r="M61" s="35">
        <v>26000</v>
      </c>
      <c r="N61" s="36">
        <v>6.5</v>
      </c>
      <c r="O61" s="1"/>
    </row>
    <row r="62" spans="1:15" x14ac:dyDescent="0.2">
      <c r="A62" s="29" t="s">
        <v>455</v>
      </c>
      <c r="B62" s="30" t="s">
        <v>456</v>
      </c>
      <c r="C62" s="35">
        <v>0</v>
      </c>
      <c r="D62" s="33">
        <v>0</v>
      </c>
      <c r="E62" s="35">
        <v>400000</v>
      </c>
      <c r="F62" s="35">
        <v>400000</v>
      </c>
      <c r="G62" s="35">
        <v>0</v>
      </c>
      <c r="H62" s="35">
        <v>400000</v>
      </c>
      <c r="I62" s="35">
        <v>0</v>
      </c>
      <c r="J62" s="35">
        <v>26000</v>
      </c>
      <c r="K62" s="36">
        <v>6.5</v>
      </c>
      <c r="L62" s="35">
        <v>0</v>
      </c>
      <c r="M62" s="35">
        <v>26000</v>
      </c>
      <c r="N62" s="36">
        <v>6.5</v>
      </c>
      <c r="O62" s="1"/>
    </row>
    <row r="63" spans="1:15" x14ac:dyDescent="0.2">
      <c r="A63" s="29" t="s">
        <v>292</v>
      </c>
      <c r="B63" s="30" t="s">
        <v>293</v>
      </c>
      <c r="C63" s="35">
        <v>480000000</v>
      </c>
      <c r="D63" s="33">
        <v>-113000000</v>
      </c>
      <c r="E63" s="35">
        <v>230634372</v>
      </c>
      <c r="F63" s="35">
        <v>710634372</v>
      </c>
      <c r="G63" s="35">
        <v>0</v>
      </c>
      <c r="H63" s="35">
        <v>710634372</v>
      </c>
      <c r="I63" s="35">
        <v>14158714</v>
      </c>
      <c r="J63" s="35">
        <v>452428393</v>
      </c>
      <c r="K63" s="36">
        <v>63.67</v>
      </c>
      <c r="L63" s="35">
        <v>61337428</v>
      </c>
      <c r="M63" s="35">
        <v>129794002</v>
      </c>
      <c r="N63" s="36">
        <v>18.260000000000002</v>
      </c>
      <c r="O63" s="1"/>
    </row>
    <row r="64" spans="1:15" x14ac:dyDescent="0.2">
      <c r="A64" s="29" t="s">
        <v>457</v>
      </c>
      <c r="B64" s="30" t="s">
        <v>458</v>
      </c>
      <c r="C64" s="35">
        <v>0</v>
      </c>
      <c r="D64" s="33">
        <v>0</v>
      </c>
      <c r="E64" s="35">
        <v>1000000</v>
      </c>
      <c r="F64" s="35">
        <v>1000000</v>
      </c>
      <c r="G64" s="35">
        <v>0</v>
      </c>
      <c r="H64" s="35">
        <v>1000000</v>
      </c>
      <c r="I64" s="35">
        <v>0</v>
      </c>
      <c r="J64" s="35">
        <v>210000</v>
      </c>
      <c r="K64" s="36">
        <v>21</v>
      </c>
      <c r="L64" s="35">
        <v>90000</v>
      </c>
      <c r="M64" s="35">
        <v>210000</v>
      </c>
      <c r="N64" s="36">
        <v>21</v>
      </c>
      <c r="O64" s="1"/>
    </row>
    <row r="65" spans="1:15" x14ac:dyDescent="0.2">
      <c r="A65" s="29" t="s">
        <v>294</v>
      </c>
      <c r="B65" s="30" t="s">
        <v>295</v>
      </c>
      <c r="C65" s="35">
        <v>230000000</v>
      </c>
      <c r="D65" s="33">
        <v>-54600000</v>
      </c>
      <c r="E65" s="35">
        <v>-62288000</v>
      </c>
      <c r="F65" s="35">
        <v>167712000</v>
      </c>
      <c r="G65" s="35">
        <v>0</v>
      </c>
      <c r="H65" s="35">
        <v>167712000</v>
      </c>
      <c r="I65" s="35">
        <v>0</v>
      </c>
      <c r="J65" s="35">
        <v>8839200</v>
      </c>
      <c r="K65" s="36">
        <v>5.27</v>
      </c>
      <c r="L65" s="35">
        <v>7694200</v>
      </c>
      <c r="M65" s="35">
        <v>8839200</v>
      </c>
      <c r="N65" s="36">
        <v>5.27</v>
      </c>
      <c r="O65" s="1"/>
    </row>
    <row r="66" spans="1:15" x14ac:dyDescent="0.2">
      <c r="A66" s="29" t="s">
        <v>296</v>
      </c>
      <c r="B66" s="30" t="s">
        <v>297</v>
      </c>
      <c r="C66" s="35">
        <v>250000000</v>
      </c>
      <c r="D66" s="33">
        <v>0</v>
      </c>
      <c r="E66" s="35">
        <v>-6000000</v>
      </c>
      <c r="F66" s="35">
        <v>244000000</v>
      </c>
      <c r="G66" s="35">
        <v>0</v>
      </c>
      <c r="H66" s="35">
        <v>244000000</v>
      </c>
      <c r="I66" s="35">
        <v>0</v>
      </c>
      <c r="J66" s="35">
        <v>215000000</v>
      </c>
      <c r="K66" s="36">
        <v>88.11</v>
      </c>
      <c r="L66" s="35">
        <v>28595440</v>
      </c>
      <c r="M66" s="35">
        <v>59179881</v>
      </c>
      <c r="N66" s="36">
        <v>24.25</v>
      </c>
      <c r="O66" s="1"/>
    </row>
    <row r="67" spans="1:15" x14ac:dyDescent="0.2">
      <c r="A67" s="29" t="s">
        <v>459</v>
      </c>
      <c r="B67" s="30" t="s">
        <v>460</v>
      </c>
      <c r="C67" s="35">
        <v>0</v>
      </c>
      <c r="D67" s="33">
        <v>0</v>
      </c>
      <c r="E67" s="35">
        <v>14000000</v>
      </c>
      <c r="F67" s="35">
        <v>14000000</v>
      </c>
      <c r="G67" s="35">
        <v>0</v>
      </c>
      <c r="H67" s="35">
        <v>14000000</v>
      </c>
      <c r="I67" s="35">
        <v>12500000</v>
      </c>
      <c r="J67" s="35">
        <v>12631300</v>
      </c>
      <c r="K67" s="36">
        <v>90.22</v>
      </c>
      <c r="L67" s="35">
        <v>51800</v>
      </c>
      <c r="M67" s="35">
        <v>131300</v>
      </c>
      <c r="N67" s="36">
        <v>0.94</v>
      </c>
      <c r="O67" s="1"/>
    </row>
    <row r="68" spans="1:15" x14ac:dyDescent="0.2">
      <c r="A68" s="29" t="s">
        <v>461</v>
      </c>
      <c r="B68" s="30" t="s">
        <v>462</v>
      </c>
      <c r="C68" s="35">
        <v>0</v>
      </c>
      <c r="D68" s="33">
        <v>-55400000</v>
      </c>
      <c r="E68" s="35">
        <v>265422372</v>
      </c>
      <c r="F68" s="35">
        <v>265422372</v>
      </c>
      <c r="G68" s="35">
        <v>0</v>
      </c>
      <c r="H68" s="35">
        <v>265422372</v>
      </c>
      <c r="I68" s="35">
        <v>1520714</v>
      </c>
      <c r="J68" s="35">
        <v>214952547</v>
      </c>
      <c r="K68" s="36">
        <v>80.989999999999995</v>
      </c>
      <c r="L68" s="35">
        <v>24741138</v>
      </c>
      <c r="M68" s="35">
        <v>60803771</v>
      </c>
      <c r="N68" s="36">
        <v>22.91</v>
      </c>
      <c r="O68" s="1"/>
    </row>
    <row r="69" spans="1:15" x14ac:dyDescent="0.2">
      <c r="A69" s="29" t="s">
        <v>463</v>
      </c>
      <c r="B69" s="30" t="s">
        <v>464</v>
      </c>
      <c r="C69" s="35">
        <v>0</v>
      </c>
      <c r="D69" s="33">
        <v>0</v>
      </c>
      <c r="E69" s="35">
        <v>6500000</v>
      </c>
      <c r="F69" s="35">
        <v>6500000</v>
      </c>
      <c r="G69" s="35">
        <v>0</v>
      </c>
      <c r="H69" s="35">
        <v>6500000</v>
      </c>
      <c r="I69" s="35">
        <v>0</v>
      </c>
      <c r="J69" s="35">
        <v>179850</v>
      </c>
      <c r="K69" s="36">
        <v>2.77</v>
      </c>
      <c r="L69" s="35">
        <v>164850</v>
      </c>
      <c r="M69" s="35">
        <v>179850</v>
      </c>
      <c r="N69" s="36">
        <v>2.77</v>
      </c>
      <c r="O69" s="1"/>
    </row>
    <row r="70" spans="1:15" x14ac:dyDescent="0.2">
      <c r="A70" s="29" t="s">
        <v>465</v>
      </c>
      <c r="B70" s="30" t="s">
        <v>466</v>
      </c>
      <c r="C70" s="35">
        <v>0</v>
      </c>
      <c r="D70" s="33">
        <v>-3000000</v>
      </c>
      <c r="E70" s="35">
        <v>12000000</v>
      </c>
      <c r="F70" s="35">
        <v>12000000</v>
      </c>
      <c r="G70" s="35">
        <v>0</v>
      </c>
      <c r="H70" s="35">
        <v>12000000</v>
      </c>
      <c r="I70" s="35">
        <v>138000</v>
      </c>
      <c r="J70" s="35">
        <v>615496</v>
      </c>
      <c r="K70" s="36">
        <v>5.13</v>
      </c>
      <c r="L70" s="35">
        <v>0</v>
      </c>
      <c r="M70" s="35">
        <v>450000</v>
      </c>
      <c r="N70" s="36">
        <v>3.75</v>
      </c>
      <c r="O70" s="1"/>
    </row>
    <row r="71" spans="1:15" x14ac:dyDescent="0.2">
      <c r="A71" s="29" t="s">
        <v>298</v>
      </c>
      <c r="B71" s="30" t="s">
        <v>299</v>
      </c>
      <c r="C71" s="35">
        <v>2550000000</v>
      </c>
      <c r="D71" s="33">
        <v>-133565000</v>
      </c>
      <c r="E71" s="35">
        <v>-2426417372</v>
      </c>
      <c r="F71" s="35">
        <v>123582628</v>
      </c>
      <c r="G71" s="35">
        <v>0</v>
      </c>
      <c r="H71" s="35">
        <v>123582628</v>
      </c>
      <c r="I71" s="35">
        <v>19171574</v>
      </c>
      <c r="J71" s="35">
        <v>20348705</v>
      </c>
      <c r="K71" s="36">
        <v>16.47</v>
      </c>
      <c r="L71" s="35">
        <v>644268</v>
      </c>
      <c r="M71" s="35">
        <v>1407771</v>
      </c>
      <c r="N71" s="36">
        <v>1.1399999999999999</v>
      </c>
      <c r="O71" s="1"/>
    </row>
    <row r="72" spans="1:15" x14ac:dyDescent="0.2">
      <c r="A72" s="29" t="s">
        <v>467</v>
      </c>
      <c r="B72" s="30" t="s">
        <v>468</v>
      </c>
      <c r="C72" s="35">
        <v>0</v>
      </c>
      <c r="D72" s="33">
        <v>-1565000</v>
      </c>
      <c r="E72" s="35">
        <v>13435000</v>
      </c>
      <c r="F72" s="35">
        <v>13435000</v>
      </c>
      <c r="G72" s="35">
        <v>0</v>
      </c>
      <c r="H72" s="35">
        <v>13435000</v>
      </c>
      <c r="I72" s="35">
        <v>7000000</v>
      </c>
      <c r="J72" s="35">
        <v>7375201</v>
      </c>
      <c r="K72" s="36">
        <v>54.9</v>
      </c>
      <c r="L72" s="35">
        <v>61598</v>
      </c>
      <c r="M72" s="35">
        <v>375201</v>
      </c>
      <c r="N72" s="36">
        <v>2.79</v>
      </c>
      <c r="O72" s="1"/>
    </row>
    <row r="73" spans="1:15" x14ac:dyDescent="0.2">
      <c r="A73" s="29" t="s">
        <v>469</v>
      </c>
      <c r="B73" s="30" t="s">
        <v>470</v>
      </c>
      <c r="C73" s="35">
        <v>0</v>
      </c>
      <c r="D73" s="33">
        <v>0</v>
      </c>
      <c r="E73" s="35">
        <v>1000000</v>
      </c>
      <c r="F73" s="35">
        <v>1000000</v>
      </c>
      <c r="G73" s="35">
        <v>0</v>
      </c>
      <c r="H73" s="35">
        <v>1000000</v>
      </c>
      <c r="I73" s="35">
        <v>0</v>
      </c>
      <c r="J73" s="35">
        <v>10000</v>
      </c>
      <c r="K73" s="36">
        <v>1</v>
      </c>
      <c r="L73" s="35">
        <v>10000</v>
      </c>
      <c r="M73" s="35">
        <v>10000</v>
      </c>
      <c r="N73" s="36">
        <v>1</v>
      </c>
      <c r="O73" s="1"/>
    </row>
    <row r="74" spans="1:15" x14ac:dyDescent="0.2">
      <c r="A74" s="29" t="s">
        <v>300</v>
      </c>
      <c r="B74" s="30" t="s">
        <v>301</v>
      </c>
      <c r="C74" s="35">
        <v>2450000000</v>
      </c>
      <c r="D74" s="33">
        <v>-38000000</v>
      </c>
      <c r="E74" s="35">
        <v>-2354852372</v>
      </c>
      <c r="F74" s="35">
        <v>95147628</v>
      </c>
      <c r="G74" s="35">
        <v>0</v>
      </c>
      <c r="H74" s="35">
        <v>95147628</v>
      </c>
      <c r="I74" s="35">
        <v>5630284</v>
      </c>
      <c r="J74" s="35">
        <v>5911564</v>
      </c>
      <c r="K74" s="36">
        <v>6.21</v>
      </c>
      <c r="L74" s="35">
        <v>181380</v>
      </c>
      <c r="M74" s="35">
        <v>281280</v>
      </c>
      <c r="N74" s="36">
        <v>0.3</v>
      </c>
      <c r="O74" s="1"/>
    </row>
    <row r="75" spans="1:15" x14ac:dyDescent="0.2">
      <c r="A75" s="29" t="s">
        <v>471</v>
      </c>
      <c r="B75" s="30" t="s">
        <v>472</v>
      </c>
      <c r="C75" s="35">
        <v>0</v>
      </c>
      <c r="D75" s="33">
        <v>0</v>
      </c>
      <c r="E75" s="35">
        <v>7400000</v>
      </c>
      <c r="F75" s="35">
        <v>7400000</v>
      </c>
      <c r="G75" s="35">
        <v>0</v>
      </c>
      <c r="H75" s="35">
        <v>7400000</v>
      </c>
      <c r="I75" s="35">
        <v>6391290</v>
      </c>
      <c r="J75" s="35">
        <v>6741290</v>
      </c>
      <c r="K75" s="36">
        <v>91.1</v>
      </c>
      <c r="L75" s="35">
        <v>391290</v>
      </c>
      <c r="M75" s="35">
        <v>741290</v>
      </c>
      <c r="N75" s="36">
        <v>10.02</v>
      </c>
      <c r="O75" s="1"/>
    </row>
    <row r="76" spans="1:15" x14ac:dyDescent="0.2">
      <c r="A76" s="29" t="s">
        <v>302</v>
      </c>
      <c r="B76" s="30" t="s">
        <v>303</v>
      </c>
      <c r="C76" s="35">
        <v>100000000</v>
      </c>
      <c r="D76" s="33">
        <v>-94000000</v>
      </c>
      <c r="E76" s="35">
        <v>-94000000</v>
      </c>
      <c r="F76" s="35">
        <v>6000000</v>
      </c>
      <c r="G76" s="35">
        <v>0</v>
      </c>
      <c r="H76" s="35">
        <v>6000000</v>
      </c>
      <c r="I76" s="35">
        <v>150000</v>
      </c>
      <c r="J76" s="35">
        <v>310650</v>
      </c>
      <c r="K76" s="36">
        <v>5.18</v>
      </c>
      <c r="L76" s="35">
        <v>0</v>
      </c>
      <c r="M76" s="35">
        <v>0</v>
      </c>
      <c r="N76" s="36">
        <v>0</v>
      </c>
      <c r="O76" s="1"/>
    </row>
    <row r="77" spans="1:15" x14ac:dyDescent="0.2">
      <c r="A77" s="29" t="s">
        <v>473</v>
      </c>
      <c r="B77" s="30" t="s">
        <v>474</v>
      </c>
      <c r="C77" s="35">
        <v>0</v>
      </c>
      <c r="D77" s="33">
        <v>0</v>
      </c>
      <c r="E77" s="35">
        <v>100000</v>
      </c>
      <c r="F77" s="35">
        <v>100000</v>
      </c>
      <c r="G77" s="35">
        <v>0</v>
      </c>
      <c r="H77" s="35">
        <v>100000</v>
      </c>
      <c r="I77" s="35">
        <v>0</v>
      </c>
      <c r="J77" s="35">
        <v>0</v>
      </c>
      <c r="K77" s="36">
        <v>0</v>
      </c>
      <c r="L77" s="35">
        <v>0</v>
      </c>
      <c r="M77" s="35">
        <v>0</v>
      </c>
      <c r="N77" s="36">
        <v>0</v>
      </c>
      <c r="O77" s="1"/>
    </row>
    <row r="78" spans="1:15" x14ac:dyDescent="0.2">
      <c r="A78" s="29" t="s">
        <v>475</v>
      </c>
      <c r="B78" s="30" t="s">
        <v>476</v>
      </c>
      <c r="C78" s="35">
        <v>0</v>
      </c>
      <c r="D78" s="33">
        <v>0</v>
      </c>
      <c r="E78" s="35">
        <v>500000</v>
      </c>
      <c r="F78" s="35">
        <v>500000</v>
      </c>
      <c r="G78" s="35">
        <v>0</v>
      </c>
      <c r="H78" s="35">
        <v>500000</v>
      </c>
      <c r="I78" s="35">
        <v>0</v>
      </c>
      <c r="J78" s="35">
        <v>0</v>
      </c>
      <c r="K78" s="36">
        <v>0</v>
      </c>
      <c r="L78" s="35">
        <v>0</v>
      </c>
      <c r="M78" s="35">
        <v>0</v>
      </c>
      <c r="N78" s="36">
        <v>0</v>
      </c>
      <c r="O78" s="1"/>
    </row>
    <row r="79" spans="1:15" x14ac:dyDescent="0.2">
      <c r="A79" s="29" t="s">
        <v>9</v>
      </c>
      <c r="B79" s="30" t="s">
        <v>304</v>
      </c>
      <c r="C79" s="35">
        <v>12222270000</v>
      </c>
      <c r="D79" s="33">
        <v>241265000</v>
      </c>
      <c r="E79" s="35">
        <v>2435583000</v>
      </c>
      <c r="F79" s="35">
        <v>14657853000</v>
      </c>
      <c r="G79" s="35">
        <v>0</v>
      </c>
      <c r="H79" s="35">
        <v>14657853000</v>
      </c>
      <c r="I79" s="35">
        <v>1396788201</v>
      </c>
      <c r="J79" s="35">
        <v>4588439730</v>
      </c>
      <c r="K79" s="36">
        <v>31.3</v>
      </c>
      <c r="L79" s="35">
        <v>592936899</v>
      </c>
      <c r="M79" s="35">
        <v>1457591491</v>
      </c>
      <c r="N79" s="36">
        <v>9.94</v>
      </c>
      <c r="O79" s="1"/>
    </row>
    <row r="80" spans="1:15" x14ac:dyDescent="0.2">
      <c r="A80" s="29" t="s">
        <v>305</v>
      </c>
      <c r="B80" s="30" t="s">
        <v>306</v>
      </c>
      <c r="C80" s="35">
        <v>1064851000</v>
      </c>
      <c r="D80" s="33">
        <v>0</v>
      </c>
      <c r="E80" s="35">
        <v>-26000000</v>
      </c>
      <c r="F80" s="35">
        <v>1038851000</v>
      </c>
      <c r="G80" s="35">
        <v>0</v>
      </c>
      <c r="H80" s="35">
        <v>1038851000</v>
      </c>
      <c r="I80" s="35">
        <v>1037850526</v>
      </c>
      <c r="J80" s="35">
        <v>1037850526</v>
      </c>
      <c r="K80" s="36">
        <v>99.9</v>
      </c>
      <c r="L80" s="35">
        <v>0</v>
      </c>
      <c r="M80" s="35">
        <v>0</v>
      </c>
      <c r="N80" s="36">
        <v>0</v>
      </c>
      <c r="O80" s="1"/>
    </row>
    <row r="81" spans="1:15" x14ac:dyDescent="0.2">
      <c r="A81" s="29" t="s">
        <v>477</v>
      </c>
      <c r="B81" s="30" t="s">
        <v>478</v>
      </c>
      <c r="C81" s="35">
        <v>0</v>
      </c>
      <c r="D81" s="33">
        <v>0</v>
      </c>
      <c r="E81" s="35">
        <v>1000000</v>
      </c>
      <c r="F81" s="35">
        <v>1000000</v>
      </c>
      <c r="G81" s="35">
        <v>0</v>
      </c>
      <c r="H81" s="35">
        <v>1000000</v>
      </c>
      <c r="I81" s="35">
        <v>0</v>
      </c>
      <c r="J81" s="35">
        <v>0</v>
      </c>
      <c r="K81" s="36">
        <v>0</v>
      </c>
      <c r="L81" s="35">
        <v>0</v>
      </c>
      <c r="M81" s="35">
        <v>0</v>
      </c>
      <c r="N81" s="36">
        <v>0</v>
      </c>
      <c r="O81" s="1"/>
    </row>
    <row r="82" spans="1:15" x14ac:dyDescent="0.2">
      <c r="A82" s="29" t="s">
        <v>307</v>
      </c>
      <c r="B82" s="30" t="s">
        <v>308</v>
      </c>
      <c r="C82" s="35">
        <v>1064851000</v>
      </c>
      <c r="D82" s="33">
        <v>0</v>
      </c>
      <c r="E82" s="35">
        <v>-27000000</v>
      </c>
      <c r="F82" s="35">
        <v>1037851000</v>
      </c>
      <c r="G82" s="35">
        <v>0</v>
      </c>
      <c r="H82" s="35">
        <v>1037851000</v>
      </c>
      <c r="I82" s="35">
        <v>1037850526</v>
      </c>
      <c r="J82" s="35">
        <v>1037850526</v>
      </c>
      <c r="K82" s="36">
        <v>100</v>
      </c>
      <c r="L82" s="35">
        <v>0</v>
      </c>
      <c r="M82" s="35">
        <v>0</v>
      </c>
      <c r="N82" s="36">
        <v>0</v>
      </c>
      <c r="O82" s="1"/>
    </row>
    <row r="83" spans="1:15" x14ac:dyDescent="0.2">
      <c r="A83" s="29" t="s">
        <v>309</v>
      </c>
      <c r="B83" s="30" t="s">
        <v>310</v>
      </c>
      <c r="C83" s="35">
        <v>1064851000</v>
      </c>
      <c r="D83" s="33">
        <v>0</v>
      </c>
      <c r="E83" s="35">
        <v>-27000000</v>
      </c>
      <c r="F83" s="35">
        <v>1037851000</v>
      </c>
      <c r="G83" s="35">
        <v>0</v>
      </c>
      <c r="H83" s="35">
        <v>1037851000</v>
      </c>
      <c r="I83" s="35">
        <v>1037850526</v>
      </c>
      <c r="J83" s="35">
        <v>1037850526</v>
      </c>
      <c r="K83" s="36">
        <v>100</v>
      </c>
      <c r="L83" s="35">
        <v>0</v>
      </c>
      <c r="M83" s="35">
        <v>0</v>
      </c>
      <c r="N83" s="36">
        <v>0</v>
      </c>
      <c r="O83" s="1"/>
    </row>
    <row r="84" spans="1:15" x14ac:dyDescent="0.2">
      <c r="A84" s="29" t="s">
        <v>311</v>
      </c>
      <c r="B84" s="30" t="s">
        <v>312</v>
      </c>
      <c r="C84" s="35">
        <v>4456270000</v>
      </c>
      <c r="D84" s="33">
        <v>39797000</v>
      </c>
      <c r="E84" s="35">
        <v>1418112000</v>
      </c>
      <c r="F84" s="35">
        <v>5874382000</v>
      </c>
      <c r="G84" s="35">
        <v>0</v>
      </c>
      <c r="H84" s="35">
        <v>5874382000</v>
      </c>
      <c r="I84" s="35">
        <v>76973</v>
      </c>
      <c r="J84" s="35">
        <v>1007529533</v>
      </c>
      <c r="K84" s="36">
        <v>17.149999999999999</v>
      </c>
      <c r="L84" s="35">
        <v>379866426</v>
      </c>
      <c r="M84" s="35">
        <v>819304958</v>
      </c>
      <c r="N84" s="36">
        <v>13.95</v>
      </c>
      <c r="O84" s="1"/>
    </row>
    <row r="85" spans="1:15" x14ac:dyDescent="0.2">
      <c r="A85" s="29" t="s">
        <v>313</v>
      </c>
      <c r="B85" s="30" t="s">
        <v>314</v>
      </c>
      <c r="C85" s="35">
        <v>3001270000</v>
      </c>
      <c r="D85" s="33">
        <v>5700000</v>
      </c>
      <c r="E85" s="35">
        <v>455700000</v>
      </c>
      <c r="F85" s="35">
        <v>3456970000</v>
      </c>
      <c r="G85" s="35">
        <v>0</v>
      </c>
      <c r="H85" s="35">
        <v>3456970000</v>
      </c>
      <c r="I85" s="35">
        <v>76973</v>
      </c>
      <c r="J85" s="35">
        <v>254631233</v>
      </c>
      <c r="K85" s="36">
        <v>7.37</v>
      </c>
      <c r="L85" s="35">
        <v>254383376</v>
      </c>
      <c r="M85" s="35">
        <v>254631233</v>
      </c>
      <c r="N85" s="36">
        <v>7.37</v>
      </c>
      <c r="O85" s="1"/>
    </row>
    <row r="86" spans="1:15" x14ac:dyDescent="0.2">
      <c r="A86" s="29" t="s">
        <v>315</v>
      </c>
      <c r="B86" s="30" t="s">
        <v>316</v>
      </c>
      <c r="C86" s="35">
        <v>205000000</v>
      </c>
      <c r="D86" s="33">
        <v>0</v>
      </c>
      <c r="E86" s="35">
        <v>25000000</v>
      </c>
      <c r="F86" s="35">
        <v>230000000</v>
      </c>
      <c r="G86" s="35">
        <v>0</v>
      </c>
      <c r="H86" s="35">
        <v>230000000</v>
      </c>
      <c r="I86" s="35">
        <v>0</v>
      </c>
      <c r="J86" s="35">
        <v>0</v>
      </c>
      <c r="K86" s="36">
        <v>0</v>
      </c>
      <c r="L86" s="35">
        <v>0</v>
      </c>
      <c r="M86" s="35">
        <v>0</v>
      </c>
      <c r="N86" s="36">
        <v>0</v>
      </c>
      <c r="O86" s="1"/>
    </row>
    <row r="87" spans="1:15" x14ac:dyDescent="0.2">
      <c r="A87" s="29" t="s">
        <v>317</v>
      </c>
      <c r="B87" s="30" t="s">
        <v>318</v>
      </c>
      <c r="C87" s="35">
        <v>220000000</v>
      </c>
      <c r="D87" s="33">
        <v>0</v>
      </c>
      <c r="E87" s="35">
        <v>30000000</v>
      </c>
      <c r="F87" s="35">
        <v>250000000</v>
      </c>
      <c r="G87" s="35">
        <v>0</v>
      </c>
      <c r="H87" s="35">
        <v>250000000</v>
      </c>
      <c r="I87" s="35">
        <v>0</v>
      </c>
      <c r="J87" s="35">
        <v>0</v>
      </c>
      <c r="K87" s="36">
        <v>0</v>
      </c>
      <c r="L87" s="35">
        <v>0</v>
      </c>
      <c r="M87" s="35">
        <v>0</v>
      </c>
      <c r="N87" s="36">
        <v>0</v>
      </c>
      <c r="O87" s="1"/>
    </row>
    <row r="88" spans="1:15" x14ac:dyDescent="0.2">
      <c r="A88" s="29" t="s">
        <v>319</v>
      </c>
      <c r="B88" s="30" t="s">
        <v>320</v>
      </c>
      <c r="C88" s="35">
        <v>750000000</v>
      </c>
      <c r="D88" s="33">
        <v>0</v>
      </c>
      <c r="E88" s="35">
        <v>-290000000</v>
      </c>
      <c r="F88" s="35">
        <v>460000000</v>
      </c>
      <c r="G88" s="35">
        <v>0</v>
      </c>
      <c r="H88" s="35">
        <v>460000000</v>
      </c>
      <c r="I88" s="35">
        <v>0</v>
      </c>
      <c r="J88" s="35">
        <v>0</v>
      </c>
      <c r="K88" s="36">
        <v>0</v>
      </c>
      <c r="L88" s="35">
        <v>0</v>
      </c>
      <c r="M88" s="35">
        <v>0</v>
      </c>
      <c r="N88" s="36">
        <v>0</v>
      </c>
      <c r="O88" s="1"/>
    </row>
    <row r="89" spans="1:15" x14ac:dyDescent="0.2">
      <c r="A89" s="29" t="s">
        <v>321</v>
      </c>
      <c r="B89" s="30" t="s">
        <v>322</v>
      </c>
      <c r="C89" s="35">
        <v>15000000</v>
      </c>
      <c r="D89" s="33">
        <v>0</v>
      </c>
      <c r="E89" s="35">
        <v>-15000000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6">
        <v>0</v>
      </c>
      <c r="L89" s="35">
        <v>0</v>
      </c>
      <c r="M89" s="35">
        <v>0</v>
      </c>
      <c r="N89" s="36">
        <v>0</v>
      </c>
      <c r="O89" s="1"/>
    </row>
    <row r="90" spans="1:15" x14ac:dyDescent="0.2">
      <c r="A90" s="29" t="s">
        <v>323</v>
      </c>
      <c r="B90" s="30" t="s">
        <v>324</v>
      </c>
      <c r="C90" s="35">
        <v>1270000</v>
      </c>
      <c r="D90" s="33">
        <v>5700000</v>
      </c>
      <c r="E90" s="35">
        <v>5700000</v>
      </c>
      <c r="F90" s="35">
        <v>6970000</v>
      </c>
      <c r="G90" s="35">
        <v>0</v>
      </c>
      <c r="H90" s="35">
        <v>6970000</v>
      </c>
      <c r="I90" s="35">
        <v>76973</v>
      </c>
      <c r="J90" s="35">
        <v>1202233</v>
      </c>
      <c r="K90" s="36">
        <v>17.25</v>
      </c>
      <c r="L90" s="35">
        <v>954376</v>
      </c>
      <c r="M90" s="35">
        <v>1202233</v>
      </c>
      <c r="N90" s="36">
        <v>17.25</v>
      </c>
      <c r="O90" s="1"/>
    </row>
    <row r="91" spans="1:15" x14ac:dyDescent="0.2">
      <c r="A91" s="29" t="s">
        <v>325</v>
      </c>
      <c r="B91" s="30" t="s">
        <v>326</v>
      </c>
      <c r="C91" s="35">
        <v>1810000000</v>
      </c>
      <c r="D91" s="33">
        <v>0</v>
      </c>
      <c r="E91" s="35">
        <v>250000000</v>
      </c>
      <c r="F91" s="35">
        <v>2060000000</v>
      </c>
      <c r="G91" s="35">
        <v>0</v>
      </c>
      <c r="H91" s="35">
        <v>2060000000</v>
      </c>
      <c r="I91" s="35">
        <v>0</v>
      </c>
      <c r="J91" s="35">
        <v>0</v>
      </c>
      <c r="K91" s="36">
        <v>0</v>
      </c>
      <c r="L91" s="35">
        <v>0</v>
      </c>
      <c r="M91" s="35">
        <v>0</v>
      </c>
      <c r="N91" s="36">
        <v>0</v>
      </c>
      <c r="O91" s="1"/>
    </row>
    <row r="92" spans="1:15" x14ac:dyDescent="0.2">
      <c r="A92" s="29" t="s">
        <v>524</v>
      </c>
      <c r="B92" s="30" t="s">
        <v>525</v>
      </c>
      <c r="C92" s="35">
        <v>0</v>
      </c>
      <c r="D92" s="33">
        <v>0</v>
      </c>
      <c r="E92" s="35">
        <v>450000000</v>
      </c>
      <c r="F92" s="35">
        <v>450000000</v>
      </c>
      <c r="G92" s="35">
        <v>0</v>
      </c>
      <c r="H92" s="35">
        <v>450000000</v>
      </c>
      <c r="I92" s="35">
        <v>0</v>
      </c>
      <c r="J92" s="35">
        <v>253429000</v>
      </c>
      <c r="K92" s="36">
        <v>56.32</v>
      </c>
      <c r="L92" s="35">
        <v>253429000</v>
      </c>
      <c r="M92" s="35">
        <v>253429000</v>
      </c>
      <c r="N92" s="36">
        <v>56.32</v>
      </c>
      <c r="O92" s="1"/>
    </row>
    <row r="93" spans="1:15" x14ac:dyDescent="0.2">
      <c r="A93" s="29" t="s">
        <v>327</v>
      </c>
      <c r="B93" s="30" t="s">
        <v>328</v>
      </c>
      <c r="C93" s="35">
        <v>1455000000</v>
      </c>
      <c r="D93" s="33">
        <v>96797000</v>
      </c>
      <c r="E93" s="35">
        <v>95797000</v>
      </c>
      <c r="F93" s="35">
        <v>1550797000</v>
      </c>
      <c r="G93" s="35">
        <v>0</v>
      </c>
      <c r="H93" s="35">
        <v>1550797000</v>
      </c>
      <c r="I93" s="35">
        <v>0</v>
      </c>
      <c r="J93" s="35">
        <v>752898300</v>
      </c>
      <c r="K93" s="36">
        <v>48.55</v>
      </c>
      <c r="L93" s="35">
        <v>125483050</v>
      </c>
      <c r="M93" s="35">
        <v>564673725</v>
      </c>
      <c r="N93" s="36">
        <v>36.409999999999997</v>
      </c>
      <c r="O93" s="1"/>
    </row>
    <row r="94" spans="1:15" x14ac:dyDescent="0.2">
      <c r="A94" s="29" t="s">
        <v>329</v>
      </c>
      <c r="B94" s="30" t="s">
        <v>330</v>
      </c>
      <c r="C94" s="35">
        <v>1455000000</v>
      </c>
      <c r="D94" s="33">
        <v>96797000</v>
      </c>
      <c r="E94" s="35">
        <v>50797000</v>
      </c>
      <c r="F94" s="35">
        <v>1505797000</v>
      </c>
      <c r="G94" s="35">
        <v>0</v>
      </c>
      <c r="H94" s="35">
        <v>1505797000</v>
      </c>
      <c r="I94" s="35">
        <v>0</v>
      </c>
      <c r="J94" s="35">
        <v>752898300</v>
      </c>
      <c r="K94" s="36">
        <v>50</v>
      </c>
      <c r="L94" s="35">
        <v>125483050</v>
      </c>
      <c r="M94" s="35">
        <v>564673725</v>
      </c>
      <c r="N94" s="36">
        <v>37.5</v>
      </c>
      <c r="O94" s="1"/>
    </row>
    <row r="95" spans="1:15" x14ac:dyDescent="0.2">
      <c r="A95" s="29" t="s">
        <v>479</v>
      </c>
      <c r="B95" s="30" t="s">
        <v>480</v>
      </c>
      <c r="C95" s="35">
        <v>0</v>
      </c>
      <c r="D95" s="33">
        <v>0</v>
      </c>
      <c r="E95" s="35">
        <v>45000000</v>
      </c>
      <c r="F95" s="35">
        <v>45000000</v>
      </c>
      <c r="G95" s="35">
        <v>0</v>
      </c>
      <c r="H95" s="35">
        <v>45000000</v>
      </c>
      <c r="I95" s="35">
        <v>0</v>
      </c>
      <c r="J95" s="35">
        <v>0</v>
      </c>
      <c r="K95" s="36">
        <v>0</v>
      </c>
      <c r="L95" s="35">
        <v>0</v>
      </c>
      <c r="M95" s="35">
        <v>0</v>
      </c>
      <c r="N95" s="36">
        <v>0</v>
      </c>
      <c r="O95" s="1"/>
    </row>
    <row r="96" spans="1:15" x14ac:dyDescent="0.2">
      <c r="A96" s="29" t="s">
        <v>481</v>
      </c>
      <c r="B96" s="30" t="s">
        <v>482</v>
      </c>
      <c r="C96" s="35">
        <v>0</v>
      </c>
      <c r="D96" s="33">
        <v>-62700000</v>
      </c>
      <c r="E96" s="35">
        <v>866615000</v>
      </c>
      <c r="F96" s="35">
        <v>866615000</v>
      </c>
      <c r="G96" s="35">
        <v>0</v>
      </c>
      <c r="H96" s="35">
        <v>866615000</v>
      </c>
      <c r="I96" s="35">
        <v>0</v>
      </c>
      <c r="J96" s="35">
        <v>0</v>
      </c>
      <c r="K96" s="36">
        <v>0</v>
      </c>
      <c r="L96" s="35">
        <v>0</v>
      </c>
      <c r="M96" s="35">
        <v>0</v>
      </c>
      <c r="N96" s="36">
        <v>0</v>
      </c>
      <c r="O96" s="1"/>
    </row>
    <row r="97" spans="1:15" x14ac:dyDescent="0.2">
      <c r="A97" s="29" t="s">
        <v>483</v>
      </c>
      <c r="B97" s="30" t="s">
        <v>484</v>
      </c>
      <c r="C97" s="35">
        <v>0</v>
      </c>
      <c r="D97" s="33">
        <v>0</v>
      </c>
      <c r="E97" s="35">
        <v>2000000</v>
      </c>
      <c r="F97" s="35">
        <v>2000000</v>
      </c>
      <c r="G97" s="35">
        <v>0</v>
      </c>
      <c r="H97" s="35">
        <v>2000000</v>
      </c>
      <c r="I97" s="35">
        <v>0</v>
      </c>
      <c r="J97" s="35">
        <v>0</v>
      </c>
      <c r="K97" s="36">
        <v>0</v>
      </c>
      <c r="L97" s="35">
        <v>0</v>
      </c>
      <c r="M97" s="35">
        <v>0</v>
      </c>
      <c r="N97" s="36">
        <v>0</v>
      </c>
      <c r="O97" s="1"/>
    </row>
    <row r="98" spans="1:15" x14ac:dyDescent="0.2">
      <c r="A98" s="29" t="s">
        <v>526</v>
      </c>
      <c r="B98" s="30" t="s">
        <v>527</v>
      </c>
      <c r="C98" s="35">
        <v>0</v>
      </c>
      <c r="D98" s="33">
        <v>-62700000</v>
      </c>
      <c r="E98" s="35">
        <v>864615000</v>
      </c>
      <c r="F98" s="35">
        <v>864615000</v>
      </c>
      <c r="G98" s="35">
        <v>0</v>
      </c>
      <c r="H98" s="35">
        <v>864615000</v>
      </c>
      <c r="I98" s="35">
        <v>0</v>
      </c>
      <c r="J98" s="35">
        <v>0</v>
      </c>
      <c r="K98" s="36">
        <v>0</v>
      </c>
      <c r="L98" s="35">
        <v>0</v>
      </c>
      <c r="M98" s="35">
        <v>0</v>
      </c>
      <c r="N98" s="36">
        <v>0</v>
      </c>
      <c r="O98" s="1"/>
    </row>
    <row r="99" spans="1:15" x14ac:dyDescent="0.2">
      <c r="A99" s="29" t="s">
        <v>331</v>
      </c>
      <c r="B99" s="30" t="s">
        <v>332</v>
      </c>
      <c r="C99" s="35">
        <v>5527149000</v>
      </c>
      <c r="D99" s="33">
        <v>201468000</v>
      </c>
      <c r="E99" s="35">
        <v>1043471000</v>
      </c>
      <c r="F99" s="35">
        <v>6570620000</v>
      </c>
      <c r="G99" s="35">
        <v>0</v>
      </c>
      <c r="H99" s="35">
        <v>6570620000</v>
      </c>
      <c r="I99" s="35">
        <v>278670288</v>
      </c>
      <c r="J99" s="35">
        <v>1870944973</v>
      </c>
      <c r="K99" s="36">
        <v>28.47</v>
      </c>
      <c r="L99" s="35">
        <v>175693793</v>
      </c>
      <c r="M99" s="35">
        <v>402981004</v>
      </c>
      <c r="N99" s="36">
        <v>6.13</v>
      </c>
      <c r="O99" s="1"/>
    </row>
    <row r="100" spans="1:15" x14ac:dyDescent="0.2">
      <c r="A100" s="29" t="s">
        <v>333</v>
      </c>
      <c r="B100" s="30" t="s">
        <v>334</v>
      </c>
      <c r="C100" s="35">
        <v>201000000</v>
      </c>
      <c r="D100" s="33">
        <v>0</v>
      </c>
      <c r="E100" s="35">
        <v>-186000000</v>
      </c>
      <c r="F100" s="35">
        <v>15000000</v>
      </c>
      <c r="G100" s="35">
        <v>0</v>
      </c>
      <c r="H100" s="35">
        <v>15000000</v>
      </c>
      <c r="I100" s="35">
        <v>154010</v>
      </c>
      <c r="J100" s="35">
        <v>1232454</v>
      </c>
      <c r="K100" s="36">
        <v>8.2200000000000006</v>
      </c>
      <c r="L100" s="35">
        <v>455484</v>
      </c>
      <c r="M100" s="35">
        <v>1078444</v>
      </c>
      <c r="N100" s="36">
        <v>7.19</v>
      </c>
      <c r="O100" s="1"/>
    </row>
    <row r="101" spans="1:15" x14ac:dyDescent="0.2">
      <c r="A101" s="29" t="s">
        <v>485</v>
      </c>
      <c r="B101" s="30" t="s">
        <v>486</v>
      </c>
      <c r="C101" s="35">
        <v>0</v>
      </c>
      <c r="D101" s="33">
        <v>0</v>
      </c>
      <c r="E101" s="35">
        <v>15000000</v>
      </c>
      <c r="F101" s="35">
        <v>15000000</v>
      </c>
      <c r="G101" s="35">
        <v>0</v>
      </c>
      <c r="H101" s="35">
        <v>15000000</v>
      </c>
      <c r="I101" s="35">
        <v>154010</v>
      </c>
      <c r="J101" s="35">
        <v>1232454</v>
      </c>
      <c r="K101" s="36">
        <v>8.2200000000000006</v>
      </c>
      <c r="L101" s="35">
        <v>455484</v>
      </c>
      <c r="M101" s="35">
        <v>1078444</v>
      </c>
      <c r="N101" s="36">
        <v>7.19</v>
      </c>
      <c r="O101" s="1"/>
    </row>
    <row r="102" spans="1:15" x14ac:dyDescent="0.2">
      <c r="A102" s="29" t="s">
        <v>335</v>
      </c>
      <c r="B102" s="30" t="s">
        <v>336</v>
      </c>
      <c r="C102" s="35">
        <v>201000000</v>
      </c>
      <c r="D102" s="33">
        <v>0</v>
      </c>
      <c r="E102" s="35">
        <v>-201000000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6">
        <v>0</v>
      </c>
      <c r="L102" s="35">
        <v>0</v>
      </c>
      <c r="M102" s="35">
        <v>0</v>
      </c>
      <c r="N102" s="36">
        <v>0</v>
      </c>
      <c r="O102" s="1"/>
    </row>
    <row r="103" spans="1:15" x14ac:dyDescent="0.2">
      <c r="A103" s="29" t="s">
        <v>337</v>
      </c>
      <c r="B103" s="30" t="s">
        <v>338</v>
      </c>
      <c r="C103" s="35">
        <v>381000000</v>
      </c>
      <c r="D103" s="33">
        <v>0</v>
      </c>
      <c r="E103" s="35">
        <v>29000000</v>
      </c>
      <c r="F103" s="35">
        <v>410000000</v>
      </c>
      <c r="G103" s="35">
        <v>0</v>
      </c>
      <c r="H103" s="35">
        <v>410000000</v>
      </c>
      <c r="I103" s="35">
        <v>7528044</v>
      </c>
      <c r="J103" s="35">
        <v>33679705</v>
      </c>
      <c r="K103" s="36">
        <v>8.2100000000000009</v>
      </c>
      <c r="L103" s="35">
        <v>11608588</v>
      </c>
      <c r="M103" s="35">
        <v>33604705</v>
      </c>
      <c r="N103" s="36">
        <v>8.1999999999999993</v>
      </c>
      <c r="O103" s="1"/>
    </row>
    <row r="104" spans="1:15" x14ac:dyDescent="0.2">
      <c r="A104" s="29" t="s">
        <v>339</v>
      </c>
      <c r="B104" s="30" t="s">
        <v>340</v>
      </c>
      <c r="C104" s="35">
        <v>381000000</v>
      </c>
      <c r="D104" s="33">
        <v>0</v>
      </c>
      <c r="E104" s="35">
        <v>-20000000</v>
      </c>
      <c r="F104" s="35">
        <v>361000000</v>
      </c>
      <c r="G104" s="35">
        <v>0</v>
      </c>
      <c r="H104" s="35">
        <v>361000000</v>
      </c>
      <c r="I104" s="35">
        <v>7453044</v>
      </c>
      <c r="J104" s="35">
        <v>28148136</v>
      </c>
      <c r="K104" s="36">
        <v>7.8</v>
      </c>
      <c r="L104" s="35">
        <v>7453044</v>
      </c>
      <c r="M104" s="35">
        <v>28148136</v>
      </c>
      <c r="N104" s="36">
        <v>7.8</v>
      </c>
      <c r="O104" s="1"/>
    </row>
    <row r="105" spans="1:15" x14ac:dyDescent="0.2">
      <c r="A105" s="29" t="s">
        <v>528</v>
      </c>
      <c r="B105" s="30" t="s">
        <v>529</v>
      </c>
      <c r="C105" s="35">
        <v>0</v>
      </c>
      <c r="D105" s="33">
        <v>0</v>
      </c>
      <c r="E105" s="35">
        <v>20000000</v>
      </c>
      <c r="F105" s="35">
        <v>20000000</v>
      </c>
      <c r="G105" s="35">
        <v>0</v>
      </c>
      <c r="H105" s="35">
        <v>20000000</v>
      </c>
      <c r="I105" s="35">
        <v>0</v>
      </c>
      <c r="J105" s="35">
        <v>5306569</v>
      </c>
      <c r="K105" s="36">
        <v>26.53</v>
      </c>
      <c r="L105" s="35">
        <v>4155544</v>
      </c>
      <c r="M105" s="35">
        <v>5306569</v>
      </c>
      <c r="N105" s="36">
        <v>26.53</v>
      </c>
      <c r="O105" s="1"/>
    </row>
    <row r="106" spans="1:15" x14ac:dyDescent="0.2">
      <c r="A106" s="29" t="s">
        <v>487</v>
      </c>
      <c r="B106" s="30" t="s">
        <v>488</v>
      </c>
      <c r="C106" s="35">
        <v>0</v>
      </c>
      <c r="D106" s="33">
        <v>0</v>
      </c>
      <c r="E106" s="35">
        <v>26500000</v>
      </c>
      <c r="F106" s="35">
        <v>26500000</v>
      </c>
      <c r="G106" s="35">
        <v>0</v>
      </c>
      <c r="H106" s="35">
        <v>26500000</v>
      </c>
      <c r="I106" s="35">
        <v>75000</v>
      </c>
      <c r="J106" s="35">
        <v>225000</v>
      </c>
      <c r="K106" s="36">
        <v>0.85</v>
      </c>
      <c r="L106" s="35">
        <v>0</v>
      </c>
      <c r="M106" s="35">
        <v>150000</v>
      </c>
      <c r="N106" s="36">
        <v>0.56999999999999995</v>
      </c>
      <c r="O106" s="1"/>
    </row>
    <row r="107" spans="1:15" x14ac:dyDescent="0.2">
      <c r="A107" s="29" t="s">
        <v>489</v>
      </c>
      <c r="B107" s="30" t="s">
        <v>490</v>
      </c>
      <c r="C107" s="35">
        <v>0</v>
      </c>
      <c r="D107" s="33">
        <v>0</v>
      </c>
      <c r="E107" s="35">
        <v>2500000</v>
      </c>
      <c r="F107" s="35">
        <v>2500000</v>
      </c>
      <c r="G107" s="35">
        <v>0</v>
      </c>
      <c r="H107" s="35">
        <v>2500000</v>
      </c>
      <c r="I107" s="35">
        <v>0</v>
      </c>
      <c r="J107" s="35">
        <v>0</v>
      </c>
      <c r="K107" s="36">
        <v>0</v>
      </c>
      <c r="L107" s="35">
        <v>0</v>
      </c>
      <c r="M107" s="35">
        <v>0</v>
      </c>
      <c r="N107" s="36">
        <v>0</v>
      </c>
      <c r="O107" s="1"/>
    </row>
    <row r="108" spans="1:15" x14ac:dyDescent="0.2">
      <c r="A108" s="29" t="s">
        <v>341</v>
      </c>
      <c r="B108" s="30" t="s">
        <v>342</v>
      </c>
      <c r="C108" s="35">
        <v>795149000</v>
      </c>
      <c r="D108" s="33">
        <v>13000000</v>
      </c>
      <c r="E108" s="35">
        <v>14000000</v>
      </c>
      <c r="F108" s="35">
        <v>809149000</v>
      </c>
      <c r="G108" s="35">
        <v>0</v>
      </c>
      <c r="H108" s="35">
        <v>809149000</v>
      </c>
      <c r="I108" s="35">
        <v>51282784</v>
      </c>
      <c r="J108" s="35">
        <v>146683404</v>
      </c>
      <c r="K108" s="36">
        <v>18.13</v>
      </c>
      <c r="L108" s="35">
        <v>55282784</v>
      </c>
      <c r="M108" s="35">
        <v>145674517</v>
      </c>
      <c r="N108" s="36">
        <v>18</v>
      </c>
      <c r="O108" s="1"/>
    </row>
    <row r="109" spans="1:15" x14ac:dyDescent="0.2">
      <c r="A109" s="29" t="s">
        <v>343</v>
      </c>
      <c r="B109" s="30" t="s">
        <v>344</v>
      </c>
      <c r="C109" s="35">
        <v>360000000</v>
      </c>
      <c r="D109" s="33">
        <v>0</v>
      </c>
      <c r="E109" s="35">
        <v>0</v>
      </c>
      <c r="F109" s="35">
        <v>360000000</v>
      </c>
      <c r="G109" s="35">
        <v>0</v>
      </c>
      <c r="H109" s="35">
        <v>360000000</v>
      </c>
      <c r="I109" s="35">
        <v>44275000</v>
      </c>
      <c r="J109" s="35">
        <v>111644484</v>
      </c>
      <c r="K109" s="36">
        <v>31.01</v>
      </c>
      <c r="L109" s="35">
        <v>44275000</v>
      </c>
      <c r="M109" s="35">
        <v>111644484</v>
      </c>
      <c r="N109" s="36">
        <v>31.01</v>
      </c>
      <c r="O109" s="1"/>
    </row>
    <row r="110" spans="1:15" x14ac:dyDescent="0.2">
      <c r="A110" s="29" t="s">
        <v>345</v>
      </c>
      <c r="B110" s="30" t="s">
        <v>346</v>
      </c>
      <c r="C110" s="35">
        <v>70000000</v>
      </c>
      <c r="D110" s="33">
        <v>13000000</v>
      </c>
      <c r="E110" s="35">
        <v>13000000</v>
      </c>
      <c r="F110" s="35">
        <v>83000000</v>
      </c>
      <c r="G110" s="35">
        <v>0</v>
      </c>
      <c r="H110" s="35">
        <v>83000000</v>
      </c>
      <c r="I110" s="35">
        <v>7007784</v>
      </c>
      <c r="J110" s="35">
        <v>35038920</v>
      </c>
      <c r="K110" s="36">
        <v>42.22</v>
      </c>
      <c r="L110" s="35">
        <v>11007784</v>
      </c>
      <c r="M110" s="35">
        <v>34030033</v>
      </c>
      <c r="N110" s="36">
        <v>41</v>
      </c>
      <c r="O110" s="1"/>
    </row>
    <row r="111" spans="1:15" x14ac:dyDescent="0.2">
      <c r="A111" s="29" t="s">
        <v>491</v>
      </c>
      <c r="B111" s="30" t="s">
        <v>492</v>
      </c>
      <c r="C111" s="35">
        <v>0</v>
      </c>
      <c r="D111" s="33">
        <v>0</v>
      </c>
      <c r="E111" s="35">
        <v>1000000</v>
      </c>
      <c r="F111" s="35">
        <v>1000000</v>
      </c>
      <c r="G111" s="35">
        <v>0</v>
      </c>
      <c r="H111" s="35">
        <v>1000000</v>
      </c>
      <c r="I111" s="35">
        <v>0</v>
      </c>
      <c r="J111" s="35">
        <v>0</v>
      </c>
      <c r="K111" s="36">
        <v>0</v>
      </c>
      <c r="L111" s="35">
        <v>0</v>
      </c>
      <c r="M111" s="35">
        <v>0</v>
      </c>
      <c r="N111" s="36">
        <v>0</v>
      </c>
      <c r="O111" s="1"/>
    </row>
    <row r="112" spans="1:15" x14ac:dyDescent="0.2">
      <c r="A112" s="29" t="s">
        <v>347</v>
      </c>
      <c r="B112" s="30" t="s">
        <v>348</v>
      </c>
      <c r="C112" s="35">
        <v>365149000</v>
      </c>
      <c r="D112" s="33">
        <v>0</v>
      </c>
      <c r="E112" s="35">
        <v>0</v>
      </c>
      <c r="F112" s="35">
        <v>365149000</v>
      </c>
      <c r="G112" s="35">
        <v>0</v>
      </c>
      <c r="H112" s="35">
        <v>365149000</v>
      </c>
      <c r="I112" s="35">
        <v>0</v>
      </c>
      <c r="J112" s="35">
        <v>0</v>
      </c>
      <c r="K112" s="36">
        <v>0</v>
      </c>
      <c r="L112" s="35">
        <v>0</v>
      </c>
      <c r="M112" s="35">
        <v>0</v>
      </c>
      <c r="N112" s="36">
        <v>0</v>
      </c>
      <c r="O112" s="1"/>
    </row>
    <row r="113" spans="1:15" x14ac:dyDescent="0.2">
      <c r="A113" s="29" t="s">
        <v>349</v>
      </c>
      <c r="B113" s="30" t="s">
        <v>350</v>
      </c>
      <c r="C113" s="35">
        <v>3837036000</v>
      </c>
      <c r="D113" s="33">
        <v>-2161000</v>
      </c>
      <c r="E113" s="35">
        <v>2539000</v>
      </c>
      <c r="F113" s="35">
        <v>3839575000</v>
      </c>
      <c r="G113" s="35">
        <v>0</v>
      </c>
      <c r="H113" s="35">
        <v>3839575000</v>
      </c>
      <c r="I113" s="35">
        <v>121932850</v>
      </c>
      <c r="J113" s="35">
        <v>1571886900</v>
      </c>
      <c r="K113" s="36">
        <v>40.94</v>
      </c>
      <c r="L113" s="35">
        <v>108264205</v>
      </c>
      <c r="M113" s="35">
        <v>222445391</v>
      </c>
      <c r="N113" s="36">
        <v>5.79</v>
      </c>
      <c r="O113" s="1"/>
    </row>
    <row r="114" spans="1:15" x14ac:dyDescent="0.2">
      <c r="A114" s="29" t="s">
        <v>351</v>
      </c>
      <c r="B114" s="30" t="s">
        <v>352</v>
      </c>
      <c r="C114" s="35">
        <v>2250000000</v>
      </c>
      <c r="D114" s="33">
        <v>0</v>
      </c>
      <c r="E114" s="35">
        <v>0</v>
      </c>
      <c r="F114" s="35">
        <v>2250000000</v>
      </c>
      <c r="G114" s="35">
        <v>0</v>
      </c>
      <c r="H114" s="35">
        <v>2250000000</v>
      </c>
      <c r="I114" s="35">
        <v>0</v>
      </c>
      <c r="J114" s="35">
        <v>0</v>
      </c>
      <c r="K114" s="36">
        <v>0</v>
      </c>
      <c r="L114" s="35">
        <v>0</v>
      </c>
      <c r="M114" s="35">
        <v>0</v>
      </c>
      <c r="N114" s="36">
        <v>0</v>
      </c>
      <c r="O114" s="1"/>
    </row>
    <row r="115" spans="1:15" x14ac:dyDescent="0.2">
      <c r="A115" s="29" t="s">
        <v>353</v>
      </c>
      <c r="B115" s="30" t="s">
        <v>354</v>
      </c>
      <c r="C115" s="35">
        <v>1450000000</v>
      </c>
      <c r="D115" s="33">
        <v>5000000</v>
      </c>
      <c r="E115" s="35">
        <v>58500000</v>
      </c>
      <c r="F115" s="35">
        <v>1508500000</v>
      </c>
      <c r="G115" s="35">
        <v>0</v>
      </c>
      <c r="H115" s="35">
        <v>1508500000</v>
      </c>
      <c r="I115" s="35">
        <v>43503395</v>
      </c>
      <c r="J115" s="35">
        <v>1493303395</v>
      </c>
      <c r="K115" s="36">
        <v>98.99</v>
      </c>
      <c r="L115" s="35">
        <v>108233605</v>
      </c>
      <c r="M115" s="35">
        <v>222291341</v>
      </c>
      <c r="N115" s="36">
        <v>14.74</v>
      </c>
      <c r="O115" s="1"/>
    </row>
    <row r="116" spans="1:15" x14ac:dyDescent="0.2">
      <c r="A116" s="29" t="s">
        <v>355</v>
      </c>
      <c r="B116" s="30" t="s">
        <v>356</v>
      </c>
      <c r="C116" s="35">
        <v>118036000</v>
      </c>
      <c r="D116" s="33">
        <v>-7161000</v>
      </c>
      <c r="E116" s="35">
        <v>-38161000</v>
      </c>
      <c r="F116" s="35">
        <v>79875000</v>
      </c>
      <c r="G116" s="35">
        <v>0</v>
      </c>
      <c r="H116" s="35">
        <v>79875000</v>
      </c>
      <c r="I116" s="35">
        <v>78410055</v>
      </c>
      <c r="J116" s="35">
        <v>78506705</v>
      </c>
      <c r="K116" s="36">
        <v>98.29</v>
      </c>
      <c r="L116" s="35">
        <v>30600</v>
      </c>
      <c r="M116" s="35">
        <v>96650</v>
      </c>
      <c r="N116" s="36">
        <v>0.12</v>
      </c>
      <c r="O116" s="1"/>
    </row>
    <row r="117" spans="1:15" x14ac:dyDescent="0.2">
      <c r="A117" s="29" t="s">
        <v>493</v>
      </c>
      <c r="B117" s="30" t="s">
        <v>494</v>
      </c>
      <c r="C117" s="35">
        <v>0</v>
      </c>
      <c r="D117" s="33">
        <v>0</v>
      </c>
      <c r="E117" s="35">
        <v>1200000</v>
      </c>
      <c r="F117" s="35">
        <v>1200000</v>
      </c>
      <c r="G117" s="35">
        <v>0</v>
      </c>
      <c r="H117" s="35">
        <v>1200000</v>
      </c>
      <c r="I117" s="35">
        <v>19400</v>
      </c>
      <c r="J117" s="35">
        <v>76800</v>
      </c>
      <c r="K117" s="36">
        <v>6.4</v>
      </c>
      <c r="L117" s="35">
        <v>0</v>
      </c>
      <c r="M117" s="35">
        <v>57400</v>
      </c>
      <c r="N117" s="36">
        <v>4.78</v>
      </c>
      <c r="O117" s="1"/>
    </row>
    <row r="118" spans="1:15" x14ac:dyDescent="0.2">
      <c r="A118" s="29" t="s">
        <v>357</v>
      </c>
      <c r="B118" s="30" t="s">
        <v>358</v>
      </c>
      <c r="C118" s="35">
        <v>19000000</v>
      </c>
      <c r="D118" s="33">
        <v>0</v>
      </c>
      <c r="E118" s="35">
        <v>-19000000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6">
        <v>0</v>
      </c>
      <c r="L118" s="35">
        <v>0</v>
      </c>
      <c r="M118" s="35">
        <v>0</v>
      </c>
      <c r="N118" s="36">
        <v>0</v>
      </c>
      <c r="O118" s="1"/>
    </row>
    <row r="119" spans="1:15" x14ac:dyDescent="0.2">
      <c r="A119" s="29" t="s">
        <v>359</v>
      </c>
      <c r="B119" s="30" t="s">
        <v>360</v>
      </c>
      <c r="C119" s="35">
        <v>281000000</v>
      </c>
      <c r="D119" s="33">
        <v>190629000</v>
      </c>
      <c r="E119" s="35">
        <v>1213932000</v>
      </c>
      <c r="F119" s="35">
        <v>1494932000</v>
      </c>
      <c r="G119" s="35">
        <v>0</v>
      </c>
      <c r="H119" s="35">
        <v>1494932000</v>
      </c>
      <c r="I119" s="35">
        <v>97772600</v>
      </c>
      <c r="J119" s="35">
        <v>117367295</v>
      </c>
      <c r="K119" s="36">
        <v>7.85</v>
      </c>
      <c r="L119" s="35">
        <v>82732</v>
      </c>
      <c r="M119" s="35">
        <v>82732</v>
      </c>
      <c r="N119" s="36">
        <v>0.01</v>
      </c>
      <c r="O119" s="1"/>
    </row>
    <row r="120" spans="1:15" x14ac:dyDescent="0.2">
      <c r="A120" s="29" t="s">
        <v>495</v>
      </c>
      <c r="B120" s="30" t="s">
        <v>496</v>
      </c>
      <c r="C120" s="35">
        <v>0</v>
      </c>
      <c r="D120" s="33">
        <v>0</v>
      </c>
      <c r="E120" s="35">
        <v>800000</v>
      </c>
      <c r="F120" s="35">
        <v>800000</v>
      </c>
      <c r="G120" s="35">
        <v>0</v>
      </c>
      <c r="H120" s="35">
        <v>800000</v>
      </c>
      <c r="I120" s="35">
        <v>0</v>
      </c>
      <c r="J120" s="35">
        <v>511132</v>
      </c>
      <c r="K120" s="36">
        <v>63.89</v>
      </c>
      <c r="L120" s="35">
        <v>82732</v>
      </c>
      <c r="M120" s="35">
        <v>82732</v>
      </c>
      <c r="N120" s="36">
        <v>10.34</v>
      </c>
      <c r="O120" s="1"/>
    </row>
    <row r="121" spans="1:15" x14ac:dyDescent="0.2">
      <c r="A121" s="29" t="s">
        <v>530</v>
      </c>
      <c r="B121" s="30" t="s">
        <v>531</v>
      </c>
      <c r="C121" s="35">
        <v>0</v>
      </c>
      <c r="D121" s="33">
        <v>25000000</v>
      </c>
      <c r="E121" s="35">
        <v>841721000</v>
      </c>
      <c r="F121" s="35">
        <v>841721000</v>
      </c>
      <c r="G121" s="35">
        <v>0</v>
      </c>
      <c r="H121" s="35">
        <v>841721000</v>
      </c>
      <c r="I121" s="35">
        <v>0</v>
      </c>
      <c r="J121" s="35">
        <v>19083563</v>
      </c>
      <c r="K121" s="36">
        <v>2.27</v>
      </c>
      <c r="L121" s="35">
        <v>0</v>
      </c>
      <c r="M121" s="35">
        <v>0</v>
      </c>
      <c r="N121" s="36">
        <v>0</v>
      </c>
      <c r="O121" s="1"/>
    </row>
    <row r="122" spans="1:15" x14ac:dyDescent="0.2">
      <c r="A122" s="29" t="s">
        <v>361</v>
      </c>
      <c r="B122" s="30" t="s">
        <v>362</v>
      </c>
      <c r="C122" s="35">
        <v>120000000</v>
      </c>
      <c r="D122" s="33">
        <v>-26588000</v>
      </c>
      <c r="E122" s="35">
        <v>-46000000</v>
      </c>
      <c r="F122" s="35">
        <v>74000000</v>
      </c>
      <c r="G122" s="35">
        <v>0</v>
      </c>
      <c r="H122" s="35">
        <v>74000000</v>
      </c>
      <c r="I122" s="35">
        <v>74000000</v>
      </c>
      <c r="J122" s="35">
        <v>74000000</v>
      </c>
      <c r="K122" s="36">
        <v>100</v>
      </c>
      <c r="L122" s="35">
        <v>0</v>
      </c>
      <c r="M122" s="35">
        <v>0</v>
      </c>
      <c r="N122" s="36">
        <v>0</v>
      </c>
      <c r="O122" s="1"/>
    </row>
    <row r="123" spans="1:15" x14ac:dyDescent="0.2">
      <c r="A123" s="29" t="s">
        <v>363</v>
      </c>
      <c r="B123" s="30" t="s">
        <v>364</v>
      </c>
      <c r="C123" s="35">
        <v>126500000</v>
      </c>
      <c r="D123" s="33">
        <v>189717000</v>
      </c>
      <c r="E123" s="35">
        <v>405711000</v>
      </c>
      <c r="F123" s="35">
        <v>532211000</v>
      </c>
      <c r="G123" s="35">
        <v>0</v>
      </c>
      <c r="H123" s="35">
        <v>532211000</v>
      </c>
      <c r="I123" s="35">
        <v>23772600</v>
      </c>
      <c r="J123" s="35">
        <v>23772600</v>
      </c>
      <c r="K123" s="36">
        <v>4.47</v>
      </c>
      <c r="L123" s="35">
        <v>0</v>
      </c>
      <c r="M123" s="35">
        <v>0</v>
      </c>
      <c r="N123" s="36">
        <v>0</v>
      </c>
      <c r="O123" s="1"/>
    </row>
    <row r="124" spans="1:15" x14ac:dyDescent="0.2">
      <c r="A124" s="29" t="s">
        <v>497</v>
      </c>
      <c r="B124" s="30" t="s">
        <v>498</v>
      </c>
      <c r="C124" s="35">
        <v>0</v>
      </c>
      <c r="D124" s="33">
        <v>0</v>
      </c>
      <c r="E124" s="35">
        <v>1400000</v>
      </c>
      <c r="F124" s="35">
        <v>1400000</v>
      </c>
      <c r="G124" s="35">
        <v>0</v>
      </c>
      <c r="H124" s="35">
        <v>1400000</v>
      </c>
      <c r="I124" s="35">
        <v>0</v>
      </c>
      <c r="J124" s="35">
        <v>0</v>
      </c>
      <c r="K124" s="36">
        <v>0</v>
      </c>
      <c r="L124" s="35">
        <v>0</v>
      </c>
      <c r="M124" s="35">
        <v>0</v>
      </c>
      <c r="N124" s="36">
        <v>0</v>
      </c>
      <c r="O124" s="1"/>
    </row>
    <row r="125" spans="1:15" x14ac:dyDescent="0.2">
      <c r="A125" s="29" t="s">
        <v>499</v>
      </c>
      <c r="B125" s="30" t="s">
        <v>500</v>
      </c>
      <c r="C125" s="35">
        <v>0</v>
      </c>
      <c r="D125" s="33">
        <v>0</v>
      </c>
      <c r="E125" s="35">
        <v>300000</v>
      </c>
      <c r="F125" s="35">
        <v>300000</v>
      </c>
      <c r="G125" s="35">
        <v>0</v>
      </c>
      <c r="H125" s="35">
        <v>300000</v>
      </c>
      <c r="I125" s="35">
        <v>0</v>
      </c>
      <c r="J125" s="35">
        <v>0</v>
      </c>
      <c r="K125" s="36">
        <v>0</v>
      </c>
      <c r="L125" s="35">
        <v>0</v>
      </c>
      <c r="M125" s="35">
        <v>0</v>
      </c>
      <c r="N125" s="36">
        <v>0</v>
      </c>
      <c r="O125" s="1"/>
    </row>
    <row r="126" spans="1:15" x14ac:dyDescent="0.2">
      <c r="A126" s="29" t="s">
        <v>501</v>
      </c>
      <c r="B126" s="30" t="s">
        <v>502</v>
      </c>
      <c r="C126" s="35">
        <v>0</v>
      </c>
      <c r="D126" s="33">
        <v>0</v>
      </c>
      <c r="E126" s="35">
        <v>1000000</v>
      </c>
      <c r="F126" s="35">
        <v>1000000</v>
      </c>
      <c r="G126" s="35">
        <v>0</v>
      </c>
      <c r="H126" s="35">
        <v>1000000</v>
      </c>
      <c r="I126" s="35">
        <v>0</v>
      </c>
      <c r="J126" s="35">
        <v>0</v>
      </c>
      <c r="K126" s="36">
        <v>0</v>
      </c>
      <c r="L126" s="35">
        <v>0</v>
      </c>
      <c r="M126" s="35">
        <v>0</v>
      </c>
      <c r="N126" s="36">
        <v>0</v>
      </c>
      <c r="O126" s="1"/>
    </row>
    <row r="127" spans="1:15" x14ac:dyDescent="0.2">
      <c r="A127" s="29" t="s">
        <v>503</v>
      </c>
      <c r="B127" s="30" t="s">
        <v>504</v>
      </c>
      <c r="C127" s="35">
        <v>0</v>
      </c>
      <c r="D127" s="33">
        <v>2500000</v>
      </c>
      <c r="E127" s="35">
        <v>41500000</v>
      </c>
      <c r="F127" s="35">
        <v>41500000</v>
      </c>
      <c r="G127" s="35">
        <v>0</v>
      </c>
      <c r="H127" s="35">
        <v>41500000</v>
      </c>
      <c r="I127" s="35">
        <v>0</v>
      </c>
      <c r="J127" s="35">
        <v>0</v>
      </c>
      <c r="K127" s="36">
        <v>0</v>
      </c>
      <c r="L127" s="35">
        <v>0</v>
      </c>
      <c r="M127" s="35">
        <v>0</v>
      </c>
      <c r="N127" s="36">
        <v>0</v>
      </c>
      <c r="O127" s="1"/>
    </row>
    <row r="128" spans="1:15" x14ac:dyDescent="0.2">
      <c r="A128" s="29" t="s">
        <v>365</v>
      </c>
      <c r="B128" s="30" t="s">
        <v>366</v>
      </c>
      <c r="C128" s="35">
        <v>34500000</v>
      </c>
      <c r="D128" s="33">
        <v>0</v>
      </c>
      <c r="E128" s="35">
        <v>-32500000</v>
      </c>
      <c r="F128" s="35">
        <v>2000000</v>
      </c>
      <c r="G128" s="35">
        <v>0</v>
      </c>
      <c r="H128" s="35">
        <v>2000000</v>
      </c>
      <c r="I128" s="35">
        <v>0</v>
      </c>
      <c r="J128" s="35">
        <v>0</v>
      </c>
      <c r="K128" s="36">
        <v>0</v>
      </c>
      <c r="L128" s="35">
        <v>0</v>
      </c>
      <c r="M128" s="35">
        <v>0</v>
      </c>
      <c r="N128" s="36">
        <v>0</v>
      </c>
      <c r="O128" s="1"/>
    </row>
    <row r="129" spans="1:15" x14ac:dyDescent="0.2">
      <c r="A129" s="29" t="s">
        <v>367</v>
      </c>
      <c r="B129" s="30" t="s">
        <v>368</v>
      </c>
      <c r="C129" s="35">
        <v>31964000</v>
      </c>
      <c r="D129" s="33">
        <v>0</v>
      </c>
      <c r="E129" s="35">
        <v>-30000000</v>
      </c>
      <c r="F129" s="35">
        <v>1964000</v>
      </c>
      <c r="G129" s="35">
        <v>0</v>
      </c>
      <c r="H129" s="35">
        <v>1964000</v>
      </c>
      <c r="I129" s="35">
        <v>0</v>
      </c>
      <c r="J129" s="35">
        <v>95215</v>
      </c>
      <c r="K129" s="36">
        <v>4.8499999999999996</v>
      </c>
      <c r="L129" s="35">
        <v>0</v>
      </c>
      <c r="M129" s="35">
        <v>95215</v>
      </c>
      <c r="N129" s="36">
        <v>4.8499999999999996</v>
      </c>
      <c r="O129" s="1"/>
    </row>
    <row r="130" spans="1:15" x14ac:dyDescent="0.2">
      <c r="A130" s="29" t="s">
        <v>369</v>
      </c>
      <c r="B130" s="30" t="s">
        <v>370</v>
      </c>
      <c r="C130" s="35">
        <v>31964000</v>
      </c>
      <c r="D130" s="33">
        <v>0</v>
      </c>
      <c r="E130" s="35">
        <v>-30000000</v>
      </c>
      <c r="F130" s="35">
        <v>1964000</v>
      </c>
      <c r="G130" s="35">
        <v>0</v>
      </c>
      <c r="H130" s="35">
        <v>1964000</v>
      </c>
      <c r="I130" s="35">
        <v>0</v>
      </c>
      <c r="J130" s="35">
        <v>95215</v>
      </c>
      <c r="K130" s="36">
        <v>4.8499999999999996</v>
      </c>
      <c r="L130" s="35">
        <v>0</v>
      </c>
      <c r="M130" s="35">
        <v>95215</v>
      </c>
      <c r="N130" s="36">
        <v>4.8499999999999996</v>
      </c>
      <c r="O130" s="1"/>
    </row>
    <row r="131" spans="1:15" x14ac:dyDescent="0.2">
      <c r="A131" s="29" t="s">
        <v>371</v>
      </c>
      <c r="B131" s="30" t="s">
        <v>372</v>
      </c>
      <c r="C131" s="35">
        <v>562000000</v>
      </c>
      <c r="D131" s="33">
        <v>0</v>
      </c>
      <c r="E131" s="35">
        <v>0</v>
      </c>
      <c r="F131" s="35">
        <v>562000000</v>
      </c>
      <c r="G131" s="35">
        <v>0</v>
      </c>
      <c r="H131" s="35">
        <v>562000000</v>
      </c>
      <c r="I131" s="35">
        <v>39172020</v>
      </c>
      <c r="J131" s="35">
        <v>206337580</v>
      </c>
      <c r="K131" s="36">
        <v>36.71</v>
      </c>
      <c r="L131" s="35">
        <v>37376680</v>
      </c>
      <c r="M131" s="35">
        <v>204506900</v>
      </c>
      <c r="N131" s="36">
        <v>36.39</v>
      </c>
      <c r="O131" s="1"/>
    </row>
    <row r="132" spans="1:15" x14ac:dyDescent="0.2">
      <c r="A132" s="29" t="s">
        <v>373</v>
      </c>
      <c r="B132" s="30" t="s">
        <v>374</v>
      </c>
      <c r="C132" s="35">
        <v>562000000</v>
      </c>
      <c r="D132" s="33">
        <v>0</v>
      </c>
      <c r="E132" s="35">
        <v>0</v>
      </c>
      <c r="F132" s="35">
        <v>562000000</v>
      </c>
      <c r="G132" s="35">
        <v>0</v>
      </c>
      <c r="H132" s="35">
        <v>562000000</v>
      </c>
      <c r="I132" s="35">
        <v>39172020</v>
      </c>
      <c r="J132" s="35">
        <v>206337580</v>
      </c>
      <c r="K132" s="36">
        <v>36.71</v>
      </c>
      <c r="L132" s="35">
        <v>37376680</v>
      </c>
      <c r="M132" s="35">
        <v>204506900</v>
      </c>
      <c r="N132" s="36">
        <v>36.39</v>
      </c>
      <c r="O132" s="1"/>
    </row>
    <row r="133" spans="1:15" x14ac:dyDescent="0.2">
      <c r="A133" s="29" t="s">
        <v>375</v>
      </c>
      <c r="B133" s="30" t="s">
        <v>62</v>
      </c>
      <c r="C133" s="35">
        <v>463000000</v>
      </c>
      <c r="D133" s="33">
        <v>0</v>
      </c>
      <c r="E133" s="35">
        <v>0</v>
      </c>
      <c r="F133" s="35">
        <v>463000000</v>
      </c>
      <c r="G133" s="35">
        <v>0</v>
      </c>
      <c r="H133" s="35">
        <v>463000000</v>
      </c>
      <c r="I133" s="35">
        <v>37341340</v>
      </c>
      <c r="J133" s="35">
        <v>185753670</v>
      </c>
      <c r="K133" s="36">
        <v>40.119999999999997</v>
      </c>
      <c r="L133" s="35">
        <v>37341340</v>
      </c>
      <c r="M133" s="35">
        <v>185753670</v>
      </c>
      <c r="N133" s="36">
        <v>40.119999999999997</v>
      </c>
      <c r="O133" s="1"/>
    </row>
    <row r="134" spans="1:15" x14ac:dyDescent="0.2">
      <c r="A134" s="29" t="s">
        <v>376</v>
      </c>
      <c r="B134" s="30" t="s">
        <v>377</v>
      </c>
      <c r="C134" s="35">
        <v>69000000</v>
      </c>
      <c r="D134" s="33">
        <v>0</v>
      </c>
      <c r="E134" s="35">
        <v>0</v>
      </c>
      <c r="F134" s="35">
        <v>69000000</v>
      </c>
      <c r="G134" s="35">
        <v>0</v>
      </c>
      <c r="H134" s="35">
        <v>69000000</v>
      </c>
      <c r="I134" s="35">
        <v>72870</v>
      </c>
      <c r="J134" s="35">
        <v>15347420</v>
      </c>
      <c r="K134" s="36">
        <v>22.24</v>
      </c>
      <c r="L134" s="35">
        <v>35340</v>
      </c>
      <c r="M134" s="35">
        <v>15274550</v>
      </c>
      <c r="N134" s="36">
        <v>22.14</v>
      </c>
      <c r="O134" s="1"/>
    </row>
    <row r="135" spans="1:15" x14ac:dyDescent="0.2">
      <c r="A135" s="29" t="s">
        <v>378</v>
      </c>
      <c r="B135" s="30" t="s">
        <v>63</v>
      </c>
      <c r="C135" s="35">
        <v>30000000</v>
      </c>
      <c r="D135" s="33">
        <v>0</v>
      </c>
      <c r="E135" s="35">
        <v>0</v>
      </c>
      <c r="F135" s="35">
        <v>30000000</v>
      </c>
      <c r="G135" s="35">
        <v>0</v>
      </c>
      <c r="H135" s="35">
        <v>30000000</v>
      </c>
      <c r="I135" s="35">
        <v>1757810</v>
      </c>
      <c r="J135" s="35">
        <v>5236490</v>
      </c>
      <c r="K135" s="36">
        <v>17.45</v>
      </c>
      <c r="L135" s="35">
        <v>0</v>
      </c>
      <c r="M135" s="35">
        <v>3478680</v>
      </c>
      <c r="N135" s="36">
        <v>11.6</v>
      </c>
      <c r="O135" s="1"/>
    </row>
    <row r="136" spans="1:15" x14ac:dyDescent="0.2">
      <c r="A136" s="29" t="s">
        <v>379</v>
      </c>
      <c r="B136" s="30" t="s">
        <v>380</v>
      </c>
      <c r="C136" s="35">
        <v>30000000</v>
      </c>
      <c r="D136" s="33">
        <v>0</v>
      </c>
      <c r="E136" s="35">
        <v>0</v>
      </c>
      <c r="F136" s="35">
        <v>30000000</v>
      </c>
      <c r="G136" s="35">
        <v>0</v>
      </c>
      <c r="H136" s="35">
        <v>30000000</v>
      </c>
      <c r="I136" s="35">
        <v>8000</v>
      </c>
      <c r="J136" s="35">
        <v>8722851</v>
      </c>
      <c r="K136" s="36">
        <v>29.08</v>
      </c>
      <c r="L136" s="35">
        <v>0</v>
      </c>
      <c r="M136" s="35">
        <v>8714851</v>
      </c>
      <c r="N136" s="36">
        <v>29.05</v>
      </c>
      <c r="O136" s="1"/>
    </row>
    <row r="137" spans="1:15" x14ac:dyDescent="0.2">
      <c r="A137" s="29" t="s">
        <v>381</v>
      </c>
      <c r="B137" s="30" t="s">
        <v>64</v>
      </c>
      <c r="C137" s="35">
        <v>180000000</v>
      </c>
      <c r="D137" s="33">
        <v>0</v>
      </c>
      <c r="E137" s="35">
        <v>0</v>
      </c>
      <c r="F137" s="35">
        <v>180000000</v>
      </c>
      <c r="G137" s="35">
        <v>0</v>
      </c>
      <c r="H137" s="35">
        <v>180000000</v>
      </c>
      <c r="I137" s="35">
        <v>0</v>
      </c>
      <c r="J137" s="35">
        <v>180000000</v>
      </c>
      <c r="K137" s="36">
        <v>100</v>
      </c>
      <c r="L137" s="35">
        <v>0</v>
      </c>
      <c r="M137" s="35">
        <v>0</v>
      </c>
      <c r="N137" s="36">
        <v>0</v>
      </c>
      <c r="O137" s="1"/>
    </row>
    <row r="138" spans="1:15" x14ac:dyDescent="0.2">
      <c r="A138" s="29" t="s">
        <v>382</v>
      </c>
      <c r="B138" s="30" t="s">
        <v>383</v>
      </c>
      <c r="C138" s="35">
        <v>280000000</v>
      </c>
      <c r="D138" s="33">
        <v>0</v>
      </c>
      <c r="E138" s="35">
        <v>0</v>
      </c>
      <c r="F138" s="35">
        <v>280000000</v>
      </c>
      <c r="G138" s="35">
        <v>0</v>
      </c>
      <c r="H138" s="35">
        <v>280000000</v>
      </c>
      <c r="I138" s="35">
        <v>0</v>
      </c>
      <c r="J138" s="35">
        <v>211000000</v>
      </c>
      <c r="K138" s="36">
        <v>75.36</v>
      </c>
      <c r="L138" s="35">
        <v>0</v>
      </c>
      <c r="M138" s="35">
        <v>21941778</v>
      </c>
      <c r="N138" s="36">
        <v>7.84</v>
      </c>
      <c r="O138" s="1"/>
    </row>
    <row r="139" spans="1:15" x14ac:dyDescent="0.2">
      <c r="A139" s="29" t="s">
        <v>384</v>
      </c>
      <c r="B139" s="30" t="s">
        <v>65</v>
      </c>
      <c r="C139" s="35">
        <v>122000000</v>
      </c>
      <c r="D139" s="33">
        <v>0</v>
      </c>
      <c r="E139" s="35">
        <v>0</v>
      </c>
      <c r="F139" s="35">
        <v>122000000</v>
      </c>
      <c r="G139" s="35">
        <v>0</v>
      </c>
      <c r="H139" s="35">
        <v>122000000</v>
      </c>
      <c r="I139" s="35">
        <v>41010394</v>
      </c>
      <c r="J139" s="35">
        <v>66054267</v>
      </c>
      <c r="K139" s="36">
        <v>54.14</v>
      </c>
      <c r="L139" s="35">
        <v>0</v>
      </c>
      <c r="M139" s="35">
        <v>142000</v>
      </c>
      <c r="N139" s="36">
        <v>0.12</v>
      </c>
      <c r="O139" s="1"/>
    </row>
    <row r="140" spans="1:15" s="28" customFormat="1" x14ac:dyDescent="0.2">
      <c r="A140" s="24" t="s">
        <v>403</v>
      </c>
      <c r="B140" s="25" t="s">
        <v>385</v>
      </c>
      <c r="C140" s="33">
        <v>253000000</v>
      </c>
      <c r="D140" s="33">
        <v>0</v>
      </c>
      <c r="E140" s="33">
        <v>-249000000</v>
      </c>
      <c r="F140" s="33">
        <v>4000000</v>
      </c>
      <c r="G140" s="33">
        <v>0</v>
      </c>
      <c r="H140" s="33">
        <v>4000000</v>
      </c>
      <c r="I140" s="33">
        <v>2090000</v>
      </c>
      <c r="J140" s="33">
        <v>2090000</v>
      </c>
      <c r="K140" s="34">
        <v>52.25</v>
      </c>
      <c r="L140" s="33">
        <v>0</v>
      </c>
      <c r="M140" s="33">
        <v>0</v>
      </c>
      <c r="N140" s="34">
        <v>0</v>
      </c>
    </row>
    <row r="141" spans="1:15" s="28" customFormat="1" x14ac:dyDescent="0.2">
      <c r="A141" s="24" t="s">
        <v>532</v>
      </c>
      <c r="B141" s="25" t="s">
        <v>533</v>
      </c>
      <c r="C141" s="33">
        <v>0</v>
      </c>
      <c r="D141" s="33">
        <v>0</v>
      </c>
      <c r="E141" s="33">
        <v>4000000</v>
      </c>
      <c r="F141" s="33">
        <v>4000000</v>
      </c>
      <c r="G141" s="33">
        <v>0</v>
      </c>
      <c r="H141" s="33">
        <v>4000000</v>
      </c>
      <c r="I141" s="33">
        <v>2090000</v>
      </c>
      <c r="J141" s="33">
        <v>2090000</v>
      </c>
      <c r="K141" s="34">
        <v>52.25</v>
      </c>
      <c r="L141" s="33">
        <v>0</v>
      </c>
      <c r="M141" s="33">
        <v>0</v>
      </c>
      <c r="N141" s="34">
        <v>0</v>
      </c>
    </row>
    <row r="142" spans="1:15" x14ac:dyDescent="0.2">
      <c r="A142" s="29" t="s">
        <v>534</v>
      </c>
      <c r="B142" s="30" t="s">
        <v>535</v>
      </c>
      <c r="C142" s="35">
        <v>0</v>
      </c>
      <c r="D142" s="33">
        <v>0</v>
      </c>
      <c r="E142" s="35">
        <v>4000000</v>
      </c>
      <c r="F142" s="35">
        <v>4000000</v>
      </c>
      <c r="G142" s="35">
        <v>0</v>
      </c>
      <c r="H142" s="35">
        <v>4000000</v>
      </c>
      <c r="I142" s="35">
        <v>2090000</v>
      </c>
      <c r="J142" s="35">
        <v>2090000</v>
      </c>
      <c r="K142" s="36">
        <v>52.25</v>
      </c>
      <c r="L142" s="35">
        <v>0</v>
      </c>
      <c r="M142" s="35">
        <v>0</v>
      </c>
      <c r="N142" s="36">
        <v>0</v>
      </c>
      <c r="O142" s="1"/>
    </row>
    <row r="143" spans="1:15" x14ac:dyDescent="0.2">
      <c r="A143" s="29" t="s">
        <v>386</v>
      </c>
      <c r="B143" s="30" t="s">
        <v>387</v>
      </c>
      <c r="C143" s="35">
        <v>253000000</v>
      </c>
      <c r="D143" s="33">
        <v>0</v>
      </c>
      <c r="E143" s="35">
        <v>-253000000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6">
        <v>0</v>
      </c>
      <c r="L143" s="35">
        <v>0</v>
      </c>
      <c r="M143" s="35">
        <v>0</v>
      </c>
      <c r="N143" s="36">
        <v>0</v>
      </c>
      <c r="O143" s="1"/>
    </row>
    <row r="144" spans="1:15" x14ac:dyDescent="0.2">
      <c r="A144" s="29" t="s">
        <v>388</v>
      </c>
      <c r="B144" s="30" t="s">
        <v>389</v>
      </c>
      <c r="C144" s="35">
        <v>253000000</v>
      </c>
      <c r="D144" s="33">
        <v>0</v>
      </c>
      <c r="E144" s="35">
        <v>-253000000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6">
        <v>0</v>
      </c>
      <c r="L144" s="35">
        <v>0</v>
      </c>
      <c r="M144" s="35">
        <v>0</v>
      </c>
      <c r="N144" s="36">
        <v>0</v>
      </c>
      <c r="O144" s="1"/>
    </row>
    <row r="145" spans="1:15" s="28" customFormat="1" x14ac:dyDescent="0.2">
      <c r="A145" s="24" t="s">
        <v>510</v>
      </c>
      <c r="B145" s="25" t="s">
        <v>505</v>
      </c>
      <c r="C145" s="33">
        <v>0</v>
      </c>
      <c r="D145" s="33">
        <v>0</v>
      </c>
      <c r="E145" s="33">
        <v>3500000</v>
      </c>
      <c r="F145" s="33">
        <v>3500000</v>
      </c>
      <c r="G145" s="33">
        <v>0</v>
      </c>
      <c r="H145" s="33">
        <v>3500000</v>
      </c>
      <c r="I145" s="33">
        <v>113000</v>
      </c>
      <c r="J145" s="33">
        <v>285363</v>
      </c>
      <c r="K145" s="34">
        <v>8.15</v>
      </c>
      <c r="L145" s="33">
        <v>172363</v>
      </c>
      <c r="M145" s="33">
        <v>172363</v>
      </c>
      <c r="N145" s="34">
        <v>4.92</v>
      </c>
    </row>
    <row r="146" spans="1:15" s="28" customFormat="1" x14ac:dyDescent="0.2">
      <c r="A146" s="24" t="s">
        <v>506</v>
      </c>
      <c r="B146" s="25" t="s">
        <v>507</v>
      </c>
      <c r="C146" s="33">
        <v>0</v>
      </c>
      <c r="D146" s="33">
        <v>0</v>
      </c>
      <c r="E146" s="33">
        <v>3500000</v>
      </c>
      <c r="F146" s="33">
        <v>3500000</v>
      </c>
      <c r="G146" s="33">
        <v>0</v>
      </c>
      <c r="H146" s="33">
        <v>3500000</v>
      </c>
      <c r="I146" s="33">
        <v>113000</v>
      </c>
      <c r="J146" s="33">
        <v>285363</v>
      </c>
      <c r="K146" s="34">
        <v>8.15</v>
      </c>
      <c r="L146" s="33">
        <v>172363</v>
      </c>
      <c r="M146" s="33">
        <v>172363</v>
      </c>
      <c r="N146" s="34">
        <v>4.92</v>
      </c>
    </row>
    <row r="147" spans="1:15" x14ac:dyDescent="0.2">
      <c r="A147" s="29" t="s">
        <v>508</v>
      </c>
      <c r="B147" s="30" t="s">
        <v>509</v>
      </c>
      <c r="C147" s="35">
        <v>0</v>
      </c>
      <c r="D147" s="33">
        <v>0</v>
      </c>
      <c r="E147" s="35">
        <v>3500000</v>
      </c>
      <c r="F147" s="35">
        <v>3500000</v>
      </c>
      <c r="G147" s="35">
        <v>0</v>
      </c>
      <c r="H147" s="35">
        <v>3500000</v>
      </c>
      <c r="I147" s="35">
        <v>113000</v>
      </c>
      <c r="J147" s="35">
        <v>285363</v>
      </c>
      <c r="K147" s="36">
        <v>8.15</v>
      </c>
      <c r="L147" s="35">
        <v>172363</v>
      </c>
      <c r="M147" s="35">
        <v>172363</v>
      </c>
      <c r="N147" s="36">
        <v>4.92</v>
      </c>
      <c r="O147" s="1"/>
    </row>
    <row r="148" spans="1:15" s="28" customFormat="1" x14ac:dyDescent="0.2">
      <c r="A148" s="24" t="s">
        <v>10</v>
      </c>
      <c r="B148" s="25" t="s">
        <v>66</v>
      </c>
      <c r="C148" s="33">
        <v>4321540003000</v>
      </c>
      <c r="D148" s="33">
        <v>0</v>
      </c>
      <c r="E148" s="33">
        <v>-43923000000</v>
      </c>
      <c r="F148" s="33">
        <v>4277617003000</v>
      </c>
      <c r="G148" s="33">
        <v>0</v>
      </c>
      <c r="H148" s="33">
        <v>4277617003000</v>
      </c>
      <c r="I148" s="33">
        <v>48941465564</v>
      </c>
      <c r="J148" s="33">
        <v>852339627709</v>
      </c>
      <c r="K148" s="34">
        <v>19.93</v>
      </c>
      <c r="L148" s="33">
        <v>40773089702</v>
      </c>
      <c r="M148" s="33">
        <v>121240174361</v>
      </c>
      <c r="N148" s="34">
        <v>2.83</v>
      </c>
    </row>
    <row r="149" spans="1:15" s="28" customFormat="1" x14ac:dyDescent="0.2">
      <c r="A149" s="24" t="s">
        <v>11</v>
      </c>
      <c r="B149" s="25" t="s">
        <v>67</v>
      </c>
      <c r="C149" s="33">
        <v>4241540003000</v>
      </c>
      <c r="D149" s="33">
        <v>0</v>
      </c>
      <c r="E149" s="33">
        <v>-43923000000</v>
      </c>
      <c r="F149" s="33">
        <v>4197617003000</v>
      </c>
      <c r="G149" s="33">
        <v>0</v>
      </c>
      <c r="H149" s="33">
        <v>4197617003000</v>
      </c>
      <c r="I149" s="33">
        <v>48941465564</v>
      </c>
      <c r="J149" s="33">
        <v>852339627709</v>
      </c>
      <c r="K149" s="34">
        <v>20.309999999999999</v>
      </c>
      <c r="L149" s="33">
        <v>40773089702</v>
      </c>
      <c r="M149" s="33">
        <v>121240174361</v>
      </c>
      <c r="N149" s="34">
        <v>2.89</v>
      </c>
    </row>
    <row r="150" spans="1:15" s="28" customFormat="1" x14ac:dyDescent="0.2">
      <c r="A150" s="24" t="s">
        <v>12</v>
      </c>
      <c r="B150" s="25" t="s">
        <v>68</v>
      </c>
      <c r="C150" s="33">
        <v>4241540003000</v>
      </c>
      <c r="D150" s="33">
        <v>0</v>
      </c>
      <c r="E150" s="33">
        <v>-43923000000</v>
      </c>
      <c r="F150" s="33">
        <v>4197617003000</v>
      </c>
      <c r="G150" s="33">
        <v>0</v>
      </c>
      <c r="H150" s="33">
        <v>4197617003000</v>
      </c>
      <c r="I150" s="33">
        <v>48941465564</v>
      </c>
      <c r="J150" s="33">
        <v>852339627709</v>
      </c>
      <c r="K150" s="34">
        <v>20.309999999999999</v>
      </c>
      <c r="L150" s="33">
        <v>40773089702</v>
      </c>
      <c r="M150" s="33">
        <v>121240174361</v>
      </c>
      <c r="N150" s="34">
        <v>2.89</v>
      </c>
    </row>
    <row r="151" spans="1:15" x14ac:dyDescent="0.2">
      <c r="A151" s="29" t="s">
        <v>13</v>
      </c>
      <c r="B151" s="30" t="s">
        <v>69</v>
      </c>
      <c r="C151" s="35">
        <v>2535976308000</v>
      </c>
      <c r="D151" s="33">
        <v>0</v>
      </c>
      <c r="E151" s="35">
        <v>-11791074095</v>
      </c>
      <c r="F151" s="35">
        <v>2524185233905</v>
      </c>
      <c r="G151" s="35">
        <v>0</v>
      </c>
      <c r="H151" s="35">
        <v>2524185233905</v>
      </c>
      <c r="I151" s="35">
        <v>38315628866</v>
      </c>
      <c r="J151" s="35">
        <v>749185477037</v>
      </c>
      <c r="K151" s="36">
        <v>29.68</v>
      </c>
      <c r="L151" s="35">
        <v>32886706631</v>
      </c>
      <c r="M151" s="35">
        <v>96519560584</v>
      </c>
      <c r="N151" s="36">
        <v>3.82</v>
      </c>
      <c r="O151" s="1"/>
    </row>
    <row r="152" spans="1:15" x14ac:dyDescent="0.2">
      <c r="A152" s="29" t="s">
        <v>14</v>
      </c>
      <c r="B152" s="30" t="s">
        <v>70</v>
      </c>
      <c r="C152" s="35">
        <v>2535976308000</v>
      </c>
      <c r="D152" s="33">
        <v>0</v>
      </c>
      <c r="E152" s="35">
        <v>-11791074095</v>
      </c>
      <c r="F152" s="35">
        <v>2524185233905</v>
      </c>
      <c r="G152" s="35">
        <v>0</v>
      </c>
      <c r="H152" s="35">
        <v>2524185233905</v>
      </c>
      <c r="I152" s="35">
        <v>38315628866</v>
      </c>
      <c r="J152" s="35">
        <v>749185477037</v>
      </c>
      <c r="K152" s="36">
        <v>29.68</v>
      </c>
      <c r="L152" s="35">
        <v>32886706631</v>
      </c>
      <c r="M152" s="35">
        <v>96519560584</v>
      </c>
      <c r="N152" s="36">
        <v>3.82</v>
      </c>
      <c r="O152" s="1"/>
    </row>
    <row r="153" spans="1:15" x14ac:dyDescent="0.2">
      <c r="A153" s="29" t="s">
        <v>15</v>
      </c>
      <c r="B153" s="30" t="s">
        <v>390</v>
      </c>
      <c r="C153" s="35">
        <v>51021802000</v>
      </c>
      <c r="D153" s="33">
        <v>0</v>
      </c>
      <c r="E153" s="35">
        <v>0</v>
      </c>
      <c r="F153" s="35">
        <v>51021802000</v>
      </c>
      <c r="G153" s="35">
        <v>0</v>
      </c>
      <c r="H153" s="35">
        <v>51021802000</v>
      </c>
      <c r="I153" s="35">
        <v>4631089258</v>
      </c>
      <c r="J153" s="35">
        <v>16680384543</v>
      </c>
      <c r="K153" s="36">
        <v>32.69</v>
      </c>
      <c r="L153" s="35">
        <v>899366422</v>
      </c>
      <c r="M153" s="35">
        <v>5015689211</v>
      </c>
      <c r="N153" s="36">
        <v>9.83</v>
      </c>
      <c r="O153" s="1"/>
    </row>
    <row r="154" spans="1:15" x14ac:dyDescent="0.2">
      <c r="A154" s="29" t="s">
        <v>16</v>
      </c>
      <c r="B154" s="30" t="s">
        <v>536</v>
      </c>
      <c r="C154" s="35">
        <v>51021802000</v>
      </c>
      <c r="D154" s="33">
        <v>0</v>
      </c>
      <c r="E154" s="35">
        <v>0</v>
      </c>
      <c r="F154" s="35">
        <v>51021802000</v>
      </c>
      <c r="G154" s="35">
        <v>0</v>
      </c>
      <c r="H154" s="35">
        <v>51021802000</v>
      </c>
      <c r="I154" s="35">
        <v>4631089258</v>
      </c>
      <c r="J154" s="35">
        <v>16680384543</v>
      </c>
      <c r="K154" s="36">
        <v>32.69</v>
      </c>
      <c r="L154" s="35">
        <v>899366422</v>
      </c>
      <c r="M154" s="35">
        <v>5015689211</v>
      </c>
      <c r="N154" s="36">
        <v>9.83</v>
      </c>
      <c r="O154" s="1"/>
    </row>
    <row r="155" spans="1:15" x14ac:dyDescent="0.2">
      <c r="A155" s="29" t="s">
        <v>17</v>
      </c>
      <c r="B155" s="30" t="s">
        <v>71</v>
      </c>
      <c r="C155" s="35">
        <v>732131018000</v>
      </c>
      <c r="D155" s="33">
        <v>0</v>
      </c>
      <c r="E155" s="35">
        <v>968925483</v>
      </c>
      <c r="F155" s="35">
        <v>733099943483</v>
      </c>
      <c r="G155" s="35">
        <v>0</v>
      </c>
      <c r="H155" s="35">
        <v>733099943483</v>
      </c>
      <c r="I155" s="35">
        <v>5979180664</v>
      </c>
      <c r="J155" s="35">
        <v>65215948529</v>
      </c>
      <c r="K155" s="36">
        <v>8.9</v>
      </c>
      <c r="L155" s="35">
        <v>5036376006</v>
      </c>
      <c r="M155" s="35">
        <v>25363165640</v>
      </c>
      <c r="N155" s="36">
        <v>3.46</v>
      </c>
      <c r="O155" s="1"/>
    </row>
    <row r="156" spans="1:15" x14ac:dyDescent="0.2">
      <c r="A156" s="29" t="s">
        <v>18</v>
      </c>
      <c r="B156" s="30" t="s">
        <v>537</v>
      </c>
      <c r="C156" s="35">
        <v>732131018000</v>
      </c>
      <c r="D156" s="33">
        <v>0</v>
      </c>
      <c r="E156" s="35">
        <v>968925483</v>
      </c>
      <c r="F156" s="35">
        <v>733099943483</v>
      </c>
      <c r="G156" s="35">
        <v>0</v>
      </c>
      <c r="H156" s="35">
        <v>733099943483</v>
      </c>
      <c r="I156" s="35">
        <v>5979180664</v>
      </c>
      <c r="J156" s="35">
        <v>65215948529</v>
      </c>
      <c r="K156" s="36">
        <v>8.9</v>
      </c>
      <c r="L156" s="35">
        <v>5036376006</v>
      </c>
      <c r="M156" s="35">
        <v>25363165640</v>
      </c>
      <c r="N156" s="36">
        <v>3.46</v>
      </c>
      <c r="O156" s="1"/>
    </row>
    <row r="157" spans="1:15" x14ac:dyDescent="0.2">
      <c r="A157" s="29" t="s">
        <v>19</v>
      </c>
      <c r="B157" s="30" t="s">
        <v>391</v>
      </c>
      <c r="C157" s="35">
        <v>1405013137000</v>
      </c>
      <c r="D157" s="33">
        <v>0</v>
      </c>
      <c r="E157" s="35">
        <v>53944862131</v>
      </c>
      <c r="F157" s="35">
        <v>1458957999131</v>
      </c>
      <c r="G157" s="35">
        <v>0</v>
      </c>
      <c r="H157" s="35">
        <v>1458957999131</v>
      </c>
      <c r="I157" s="35">
        <v>19573583485</v>
      </c>
      <c r="J157" s="35">
        <v>545199550212</v>
      </c>
      <c r="K157" s="36">
        <v>37.369999999999997</v>
      </c>
      <c r="L157" s="35">
        <v>16863957881</v>
      </c>
      <c r="M157" s="35">
        <v>41805448811</v>
      </c>
      <c r="N157" s="36">
        <v>2.87</v>
      </c>
      <c r="O157" s="1"/>
    </row>
    <row r="158" spans="1:15" x14ac:dyDescent="0.2">
      <c r="A158" s="29" t="s">
        <v>20</v>
      </c>
      <c r="B158" s="30" t="s">
        <v>538</v>
      </c>
      <c r="C158" s="35">
        <v>1405013137000</v>
      </c>
      <c r="D158" s="33">
        <v>0</v>
      </c>
      <c r="E158" s="35">
        <v>53944862131</v>
      </c>
      <c r="F158" s="35">
        <v>1458957999131</v>
      </c>
      <c r="G158" s="35">
        <v>0</v>
      </c>
      <c r="H158" s="35">
        <v>1458957999131</v>
      </c>
      <c r="I158" s="35">
        <v>19573583485</v>
      </c>
      <c r="J158" s="35">
        <v>545199550212</v>
      </c>
      <c r="K158" s="36">
        <v>37.369999999999997</v>
      </c>
      <c r="L158" s="35">
        <v>16863957881</v>
      </c>
      <c r="M158" s="35">
        <v>41805448811</v>
      </c>
      <c r="N158" s="36">
        <v>2.87</v>
      </c>
      <c r="O158" s="1"/>
    </row>
    <row r="159" spans="1:15" x14ac:dyDescent="0.2">
      <c r="A159" s="29" t="s">
        <v>21</v>
      </c>
      <c r="B159" s="30" t="s">
        <v>392</v>
      </c>
      <c r="C159" s="35">
        <v>347810351000</v>
      </c>
      <c r="D159" s="33">
        <v>0</v>
      </c>
      <c r="E159" s="35">
        <v>-66704861709</v>
      </c>
      <c r="F159" s="35">
        <v>281105489291</v>
      </c>
      <c r="G159" s="35">
        <v>0</v>
      </c>
      <c r="H159" s="35">
        <v>281105489291</v>
      </c>
      <c r="I159" s="35">
        <v>8131775459</v>
      </c>
      <c r="J159" s="35">
        <v>122089593753</v>
      </c>
      <c r="K159" s="36">
        <v>43.43</v>
      </c>
      <c r="L159" s="35">
        <v>10087006322</v>
      </c>
      <c r="M159" s="35">
        <v>24335256922</v>
      </c>
      <c r="N159" s="36">
        <v>8.66</v>
      </c>
      <c r="O159" s="1"/>
    </row>
    <row r="160" spans="1:15" x14ac:dyDescent="0.2">
      <c r="A160" s="29" t="s">
        <v>22</v>
      </c>
      <c r="B160" s="30" t="s">
        <v>538</v>
      </c>
      <c r="C160" s="35">
        <v>347810351000</v>
      </c>
      <c r="D160" s="33">
        <v>0</v>
      </c>
      <c r="E160" s="35">
        <v>-66704861709</v>
      </c>
      <c r="F160" s="35">
        <v>281105489291</v>
      </c>
      <c r="G160" s="35">
        <v>0</v>
      </c>
      <c r="H160" s="35">
        <v>281105489291</v>
      </c>
      <c r="I160" s="35">
        <v>8131775459</v>
      </c>
      <c r="J160" s="35">
        <v>122089593753</v>
      </c>
      <c r="K160" s="36">
        <v>43.43</v>
      </c>
      <c r="L160" s="35">
        <v>10087006322</v>
      </c>
      <c r="M160" s="35">
        <v>24335256922</v>
      </c>
      <c r="N160" s="36">
        <v>8.66</v>
      </c>
      <c r="O160" s="1"/>
    </row>
    <row r="161" spans="1:15" x14ac:dyDescent="0.2">
      <c r="A161" s="29" t="s">
        <v>177</v>
      </c>
      <c r="B161" s="30" t="s">
        <v>393</v>
      </c>
      <c r="C161" s="35">
        <v>1507795040000</v>
      </c>
      <c r="D161" s="33">
        <v>0</v>
      </c>
      <c r="E161" s="35">
        <v>-21986045905</v>
      </c>
      <c r="F161" s="35">
        <v>1485808994095</v>
      </c>
      <c r="G161" s="35">
        <v>0</v>
      </c>
      <c r="H161" s="35">
        <v>1485808994095</v>
      </c>
      <c r="I161" s="35">
        <v>8080402501</v>
      </c>
      <c r="J161" s="35">
        <v>10260756911</v>
      </c>
      <c r="K161" s="36">
        <v>0.69</v>
      </c>
      <c r="L161" s="35">
        <v>325303942</v>
      </c>
      <c r="M161" s="35">
        <v>586266662</v>
      </c>
      <c r="N161" s="36">
        <v>0.04</v>
      </c>
      <c r="O161" s="1"/>
    </row>
    <row r="162" spans="1:15" x14ac:dyDescent="0.2">
      <c r="A162" s="29" t="s">
        <v>178</v>
      </c>
      <c r="B162" s="30" t="s">
        <v>394</v>
      </c>
      <c r="C162" s="35">
        <v>1507795040000</v>
      </c>
      <c r="D162" s="33">
        <v>0</v>
      </c>
      <c r="E162" s="35">
        <v>-21986045905</v>
      </c>
      <c r="F162" s="35">
        <v>1485808994095</v>
      </c>
      <c r="G162" s="35">
        <v>0</v>
      </c>
      <c r="H162" s="35">
        <v>1485808994095</v>
      </c>
      <c r="I162" s="35">
        <v>8080402501</v>
      </c>
      <c r="J162" s="35">
        <v>10260756911</v>
      </c>
      <c r="K162" s="36">
        <v>0.69</v>
      </c>
      <c r="L162" s="35">
        <v>325303942</v>
      </c>
      <c r="M162" s="35">
        <v>586266662</v>
      </c>
      <c r="N162" s="36">
        <v>0.04</v>
      </c>
      <c r="O162" s="1"/>
    </row>
    <row r="163" spans="1:15" x14ac:dyDescent="0.2">
      <c r="A163" s="29" t="s">
        <v>179</v>
      </c>
      <c r="B163" s="30" t="s">
        <v>395</v>
      </c>
      <c r="C163" s="35">
        <v>1507795040000</v>
      </c>
      <c r="D163" s="33">
        <v>0</v>
      </c>
      <c r="E163" s="35">
        <v>-21986045905</v>
      </c>
      <c r="F163" s="35">
        <v>1485808994095</v>
      </c>
      <c r="G163" s="35">
        <v>0</v>
      </c>
      <c r="H163" s="35">
        <v>1485808994095</v>
      </c>
      <c r="I163" s="35">
        <v>8080402501</v>
      </c>
      <c r="J163" s="35">
        <v>10260756911</v>
      </c>
      <c r="K163" s="36">
        <v>0.69</v>
      </c>
      <c r="L163" s="35">
        <v>325303942</v>
      </c>
      <c r="M163" s="35">
        <v>586266662</v>
      </c>
      <c r="N163" s="36">
        <v>0.04</v>
      </c>
      <c r="O163" s="1"/>
    </row>
    <row r="164" spans="1:15" x14ac:dyDescent="0.2">
      <c r="A164" s="29" t="s">
        <v>180</v>
      </c>
      <c r="B164" s="30" t="s">
        <v>394</v>
      </c>
      <c r="C164" s="35">
        <v>1507795040000</v>
      </c>
      <c r="D164" s="33">
        <v>0</v>
      </c>
      <c r="E164" s="35">
        <v>-21986045905</v>
      </c>
      <c r="F164" s="35">
        <v>1485808994095</v>
      </c>
      <c r="G164" s="35">
        <v>0</v>
      </c>
      <c r="H164" s="35">
        <v>1485808994095</v>
      </c>
      <c r="I164" s="35">
        <v>8080402501</v>
      </c>
      <c r="J164" s="35">
        <v>10260756911</v>
      </c>
      <c r="K164" s="36">
        <v>0.69</v>
      </c>
      <c r="L164" s="35">
        <v>325303942</v>
      </c>
      <c r="M164" s="35">
        <v>586266662</v>
      </c>
      <c r="N164" s="36">
        <v>0.04</v>
      </c>
      <c r="O164" s="1"/>
    </row>
    <row r="165" spans="1:15" x14ac:dyDescent="0.2">
      <c r="A165" s="29" t="s">
        <v>23</v>
      </c>
      <c r="B165" s="30" t="s">
        <v>396</v>
      </c>
      <c r="C165" s="35">
        <v>197768655000</v>
      </c>
      <c r="D165" s="33">
        <v>0</v>
      </c>
      <c r="E165" s="35">
        <v>-10145880000</v>
      </c>
      <c r="F165" s="35">
        <v>187622775000</v>
      </c>
      <c r="G165" s="35">
        <v>0</v>
      </c>
      <c r="H165" s="35">
        <v>187622775000</v>
      </c>
      <c r="I165" s="35">
        <v>2545434197</v>
      </c>
      <c r="J165" s="35">
        <v>92893393761</v>
      </c>
      <c r="K165" s="36">
        <v>49.51</v>
      </c>
      <c r="L165" s="35">
        <v>7561079129</v>
      </c>
      <c r="M165" s="35">
        <v>24134347115</v>
      </c>
      <c r="N165" s="36">
        <v>12.86</v>
      </c>
      <c r="O165" s="1"/>
    </row>
    <row r="166" spans="1:15" x14ac:dyDescent="0.2">
      <c r="A166" s="29" t="s">
        <v>24</v>
      </c>
      <c r="B166" s="30" t="s">
        <v>72</v>
      </c>
      <c r="C166" s="35">
        <v>197768655000</v>
      </c>
      <c r="D166" s="33">
        <v>0</v>
      </c>
      <c r="E166" s="35">
        <v>-10145880000</v>
      </c>
      <c r="F166" s="35">
        <v>187622775000</v>
      </c>
      <c r="G166" s="35">
        <v>0</v>
      </c>
      <c r="H166" s="35">
        <v>187622775000</v>
      </c>
      <c r="I166" s="35">
        <v>2545434197</v>
      </c>
      <c r="J166" s="35">
        <v>92893393761</v>
      </c>
      <c r="K166" s="36">
        <v>49.51</v>
      </c>
      <c r="L166" s="35">
        <v>7561079129</v>
      </c>
      <c r="M166" s="35">
        <v>24134347115</v>
      </c>
      <c r="N166" s="36">
        <v>12.86</v>
      </c>
      <c r="O166" s="1"/>
    </row>
    <row r="167" spans="1:15" x14ac:dyDescent="0.2">
      <c r="A167" s="29" t="s">
        <v>25</v>
      </c>
      <c r="B167" s="30" t="s">
        <v>397</v>
      </c>
      <c r="C167" s="35">
        <v>197768655000</v>
      </c>
      <c r="D167" s="33">
        <v>0</v>
      </c>
      <c r="E167" s="35">
        <v>-10145880000</v>
      </c>
      <c r="F167" s="35">
        <v>187622775000</v>
      </c>
      <c r="G167" s="35">
        <v>0</v>
      </c>
      <c r="H167" s="35">
        <v>187622775000</v>
      </c>
      <c r="I167" s="35">
        <v>2545434197</v>
      </c>
      <c r="J167" s="35">
        <v>92893393761</v>
      </c>
      <c r="K167" s="36">
        <v>49.51</v>
      </c>
      <c r="L167" s="35">
        <v>7561079129</v>
      </c>
      <c r="M167" s="35">
        <v>24134347115</v>
      </c>
      <c r="N167" s="36">
        <v>12.86</v>
      </c>
      <c r="O167" s="1"/>
    </row>
    <row r="168" spans="1:15" ht="13.5" customHeight="1" x14ac:dyDescent="0.2">
      <c r="A168" s="29" t="s">
        <v>26</v>
      </c>
      <c r="B168" s="30" t="s">
        <v>539</v>
      </c>
      <c r="C168" s="35">
        <v>197768655000</v>
      </c>
      <c r="D168" s="33">
        <v>0</v>
      </c>
      <c r="E168" s="35">
        <v>-10145880000</v>
      </c>
      <c r="F168" s="35">
        <v>187622775000</v>
      </c>
      <c r="G168" s="35">
        <v>0</v>
      </c>
      <c r="H168" s="35">
        <v>187622775000</v>
      </c>
      <c r="I168" s="35">
        <v>2545434197</v>
      </c>
      <c r="J168" s="35">
        <v>92893393761</v>
      </c>
      <c r="K168" s="36">
        <v>49.51</v>
      </c>
      <c r="L168" s="35">
        <v>7561079129</v>
      </c>
      <c r="M168" s="35">
        <v>24134347115</v>
      </c>
      <c r="N168" s="36">
        <v>12.86</v>
      </c>
      <c r="O168" s="1"/>
    </row>
    <row r="169" spans="1:15" s="28" customFormat="1" x14ac:dyDescent="0.2">
      <c r="A169" s="24" t="s">
        <v>404</v>
      </c>
      <c r="B169" s="25" t="s">
        <v>398</v>
      </c>
      <c r="C169" s="33">
        <v>80000000000</v>
      </c>
      <c r="D169" s="33">
        <v>0</v>
      </c>
      <c r="E169" s="33">
        <v>0</v>
      </c>
      <c r="F169" s="33">
        <v>80000000000</v>
      </c>
      <c r="G169" s="33">
        <v>0</v>
      </c>
      <c r="H169" s="33">
        <v>80000000000</v>
      </c>
      <c r="I169" s="33">
        <v>0</v>
      </c>
      <c r="J169" s="33">
        <v>0</v>
      </c>
      <c r="K169" s="34">
        <v>0</v>
      </c>
      <c r="L169" s="33">
        <v>0</v>
      </c>
      <c r="M169" s="33">
        <v>0</v>
      </c>
      <c r="N169" s="34">
        <v>0</v>
      </c>
    </row>
    <row r="170" spans="1:15" s="28" customFormat="1" x14ac:dyDescent="0.2">
      <c r="A170" s="24" t="s">
        <v>399</v>
      </c>
      <c r="B170" s="25" t="s">
        <v>400</v>
      </c>
      <c r="C170" s="33">
        <v>80000000000</v>
      </c>
      <c r="D170" s="33">
        <v>0</v>
      </c>
      <c r="E170" s="33">
        <v>0</v>
      </c>
      <c r="F170" s="33">
        <v>80000000000</v>
      </c>
      <c r="G170" s="33">
        <v>0</v>
      </c>
      <c r="H170" s="33">
        <v>80000000000</v>
      </c>
      <c r="I170" s="33">
        <v>0</v>
      </c>
      <c r="J170" s="33">
        <v>0</v>
      </c>
      <c r="K170" s="34">
        <v>0</v>
      </c>
      <c r="L170" s="33">
        <v>0</v>
      </c>
      <c r="M170" s="33">
        <v>0</v>
      </c>
      <c r="N170" s="34">
        <v>0</v>
      </c>
    </row>
    <row r="171" spans="1:15" x14ac:dyDescent="0.2">
      <c r="A171" s="29" t="s">
        <v>401</v>
      </c>
      <c r="B171" s="30" t="s">
        <v>402</v>
      </c>
      <c r="C171" s="35">
        <v>80000000000</v>
      </c>
      <c r="D171" s="33">
        <v>0</v>
      </c>
      <c r="E171" s="35">
        <v>0</v>
      </c>
      <c r="F171" s="35">
        <v>80000000000</v>
      </c>
      <c r="G171" s="35">
        <v>0</v>
      </c>
      <c r="H171" s="35">
        <v>80000000000</v>
      </c>
      <c r="I171" s="35">
        <v>0</v>
      </c>
      <c r="J171" s="35">
        <v>0</v>
      </c>
      <c r="K171" s="36">
        <v>0</v>
      </c>
      <c r="L171" s="35">
        <v>0</v>
      </c>
      <c r="M171" s="35">
        <v>0</v>
      </c>
      <c r="N171" s="36">
        <v>0</v>
      </c>
      <c r="O171" s="1"/>
    </row>
  </sheetData>
  <mergeCells count="20">
    <mergeCell ref="N7:N9"/>
    <mergeCell ref="A8:A9"/>
    <mergeCell ref="B8:B9"/>
    <mergeCell ref="C8:C9"/>
    <mergeCell ref="D8:E8"/>
    <mergeCell ref="F8:F9"/>
    <mergeCell ref="G8:G9"/>
    <mergeCell ref="H8:H9"/>
    <mergeCell ref="I7:J7"/>
    <mergeCell ref="I8:I9"/>
    <mergeCell ref="J8:J9"/>
    <mergeCell ref="L8:L9"/>
    <mergeCell ref="M8:M9"/>
    <mergeCell ref="K7:K9"/>
    <mergeCell ref="L7:M7"/>
    <mergeCell ref="D1:G1"/>
    <mergeCell ref="D2:G2"/>
    <mergeCell ref="D3:G3"/>
    <mergeCell ref="A7:B7"/>
    <mergeCell ref="C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workbookViewId="0"/>
  </sheetViews>
  <sheetFormatPr baseColWidth="10" defaultRowHeight="12" x14ac:dyDescent="0.2"/>
  <cols>
    <col min="1" max="1" width="17.140625" style="1" bestFit="1" customWidth="1"/>
    <col min="2" max="2" width="53.28515625" style="1" bestFit="1" customWidth="1"/>
    <col min="3" max="3" width="20.7109375" style="1" customWidth="1"/>
    <col min="4" max="4" width="15.5703125" style="1" bestFit="1" customWidth="1"/>
    <col min="5" max="5" width="22.28515625" style="1" bestFit="1" customWidth="1"/>
    <col min="6" max="6" width="17.7109375" style="1" bestFit="1" customWidth="1"/>
    <col min="7" max="7" width="17.140625" style="1" customWidth="1"/>
    <col min="8" max="8" width="19" style="1" customWidth="1"/>
    <col min="9" max="9" width="14.5703125" style="39" bestFit="1" customWidth="1"/>
    <col min="10" max="10" width="17.7109375" style="1" bestFit="1" customWidth="1"/>
    <col min="11" max="16384" width="11.42578125" style="1"/>
  </cols>
  <sheetData>
    <row r="2" spans="1:10" x14ac:dyDescent="0.2">
      <c r="C2" s="43" t="s">
        <v>27</v>
      </c>
      <c r="D2" s="43"/>
      <c r="E2" s="43"/>
      <c r="F2" s="43"/>
    </row>
    <row r="3" spans="1:10" x14ac:dyDescent="0.2">
      <c r="C3" s="43" t="s">
        <v>210</v>
      </c>
      <c r="D3" s="43"/>
      <c r="E3" s="43"/>
      <c r="F3" s="43"/>
    </row>
    <row r="4" spans="1:10" x14ac:dyDescent="0.2">
      <c r="C4" s="43" t="s">
        <v>212</v>
      </c>
      <c r="D4" s="43"/>
      <c r="E4" s="43"/>
      <c r="F4" s="43"/>
      <c r="G4" s="2"/>
    </row>
    <row r="5" spans="1:10" x14ac:dyDescent="0.2">
      <c r="C5" s="43"/>
      <c r="D5" s="43"/>
      <c r="E5" s="43"/>
      <c r="F5" s="43"/>
      <c r="G5" s="2"/>
    </row>
    <row r="6" spans="1:10" x14ac:dyDescent="0.2">
      <c r="C6" s="20"/>
      <c r="D6" s="20"/>
      <c r="E6" s="20"/>
      <c r="F6" s="20"/>
      <c r="G6" s="2"/>
    </row>
    <row r="7" spans="1:10" x14ac:dyDescent="0.2">
      <c r="A7" s="3" t="s">
        <v>29</v>
      </c>
      <c r="B7" s="4" t="s">
        <v>30</v>
      </c>
      <c r="C7" s="21"/>
      <c r="D7" s="21"/>
      <c r="E7" s="21"/>
      <c r="F7" s="21"/>
      <c r="G7" s="21"/>
      <c r="H7" s="21"/>
      <c r="I7" s="40" t="s">
        <v>31</v>
      </c>
      <c r="J7" s="13" t="s">
        <v>515</v>
      </c>
    </row>
    <row r="8" spans="1:10" x14ac:dyDescent="0.2">
      <c r="A8" s="8" t="s">
        <v>32</v>
      </c>
      <c r="B8" s="9" t="s">
        <v>33</v>
      </c>
      <c r="C8" s="22"/>
      <c r="D8" s="22"/>
      <c r="E8" s="22"/>
      <c r="F8" s="22"/>
      <c r="G8" s="22"/>
      <c r="H8" s="22"/>
      <c r="I8" s="41" t="s">
        <v>34</v>
      </c>
      <c r="J8" s="14">
        <v>2019</v>
      </c>
    </row>
    <row r="9" spans="1:10" ht="15" customHeight="1" x14ac:dyDescent="0.2">
      <c r="A9" s="47" t="s">
        <v>171</v>
      </c>
      <c r="B9" s="45" t="s">
        <v>100</v>
      </c>
      <c r="C9" s="45" t="s">
        <v>101</v>
      </c>
      <c r="D9" s="45" t="s">
        <v>102</v>
      </c>
      <c r="E9" s="45" t="s">
        <v>103</v>
      </c>
      <c r="F9" s="45" t="s">
        <v>104</v>
      </c>
      <c r="G9" s="46" t="s">
        <v>39</v>
      </c>
      <c r="H9" s="46"/>
      <c r="I9" s="51" t="s">
        <v>107</v>
      </c>
      <c r="J9" s="50" t="s">
        <v>108</v>
      </c>
    </row>
    <row r="10" spans="1:10" ht="28.5" customHeight="1" x14ac:dyDescent="0.2">
      <c r="A10" s="47"/>
      <c r="B10" s="45"/>
      <c r="C10" s="45"/>
      <c r="D10" s="45"/>
      <c r="E10" s="45"/>
      <c r="F10" s="45"/>
      <c r="G10" s="18" t="s">
        <v>105</v>
      </c>
      <c r="H10" s="18" t="s">
        <v>106</v>
      </c>
      <c r="I10" s="51"/>
      <c r="J10" s="50"/>
    </row>
    <row r="11" spans="1:10" s="28" customFormat="1" x14ac:dyDescent="0.2">
      <c r="A11" s="25" t="s">
        <v>0</v>
      </c>
      <c r="B11" s="25" t="s">
        <v>54</v>
      </c>
      <c r="C11" s="37">
        <v>812690825813</v>
      </c>
      <c r="D11" s="37">
        <f>+VLOOKUP(A11,[1]Sheet1!$A$2:$M$67,7,0)</f>
        <v>188380633</v>
      </c>
      <c r="E11" s="37">
        <f>+VLOOKUP(A11,[1]Sheet1!$A$2:$M$67,8,0)</f>
        <v>1537921012</v>
      </c>
      <c r="F11" s="37">
        <f>+C11-E11</f>
        <v>811152904801</v>
      </c>
      <c r="G11" s="37">
        <f>+VLOOKUP(A11,[1]Sheet1!$A$2:$M$67,10,0)</f>
        <v>29501610408</v>
      </c>
      <c r="H11" s="37">
        <f>+VLOOKUP(A11,[1]Sheet1!$A$2:$M$67,11,0)</f>
        <v>169684103408</v>
      </c>
      <c r="I11" s="42">
        <f>+VLOOKUP(A11,[1]Sheet1!$A$2:$M$67,12,0)</f>
        <v>20.92</v>
      </c>
      <c r="J11" s="37">
        <f>+F11-H11</f>
        <v>641468801393</v>
      </c>
    </row>
    <row r="12" spans="1:10" s="28" customFormat="1" x14ac:dyDescent="0.2">
      <c r="A12" s="25" t="s">
        <v>109</v>
      </c>
      <c r="B12" s="25" t="s">
        <v>55</v>
      </c>
      <c r="C12" s="37">
        <v>4018680312</v>
      </c>
      <c r="D12" s="37">
        <f>+VLOOKUP(A12,[1]Sheet1!$A$2:$M$67,7,0)</f>
        <v>33399408</v>
      </c>
      <c r="E12" s="37">
        <f>+VLOOKUP(A12,[1]Sheet1!$A$2:$M$67,8,0)</f>
        <v>74175193</v>
      </c>
      <c r="F12" s="37">
        <f t="shared" ref="F12:F73" si="0">+C12-E12</f>
        <v>3944505119</v>
      </c>
      <c r="G12" s="37">
        <f>+VLOOKUP(A12,[1]Sheet1!$A$2:$M$67,10,0)</f>
        <v>425436737</v>
      </c>
      <c r="H12" s="37">
        <f>+VLOOKUP(A12,[1]Sheet1!$A$2:$M$67,11,0)</f>
        <v>2303305813</v>
      </c>
      <c r="I12" s="42">
        <f>+VLOOKUP(A12,[1]Sheet1!$A$2:$M$67,12,0)</f>
        <v>58.39</v>
      </c>
      <c r="J12" s="37">
        <f t="shared" ref="J12:J73" si="1">+F12-H12</f>
        <v>1641199306</v>
      </c>
    </row>
    <row r="13" spans="1:10" s="28" customFormat="1" x14ac:dyDescent="0.2">
      <c r="A13" s="25" t="s">
        <v>110</v>
      </c>
      <c r="B13" s="25" t="s">
        <v>56</v>
      </c>
      <c r="C13" s="37">
        <v>300002</v>
      </c>
      <c r="D13" s="37">
        <f>+VLOOKUP(A13,[1]Sheet1!$A$2:$M$67,7,0)</f>
        <v>0</v>
      </c>
      <c r="E13" s="37">
        <f>+VLOOKUP(A13,[1]Sheet1!$A$2:$M$67,8,0)</f>
        <v>2</v>
      </c>
      <c r="F13" s="37">
        <f t="shared" si="0"/>
        <v>300000</v>
      </c>
      <c r="G13" s="37">
        <f>+VLOOKUP(A13,[1]Sheet1!$A$2:$M$67,10,0)</f>
        <v>0</v>
      </c>
      <c r="H13" s="37">
        <f>+VLOOKUP(A13,[1]Sheet1!$A$2:$M$67,11,0)</f>
        <v>300000</v>
      </c>
      <c r="I13" s="42">
        <f>+VLOOKUP(A13,[1]Sheet1!$A$2:$M$67,12,0)</f>
        <v>100</v>
      </c>
      <c r="J13" s="37">
        <f t="shared" si="1"/>
        <v>0</v>
      </c>
    </row>
    <row r="14" spans="1:10" x14ac:dyDescent="0.2">
      <c r="A14" s="30" t="s">
        <v>111</v>
      </c>
      <c r="B14" s="30" t="s">
        <v>60</v>
      </c>
      <c r="C14" s="38">
        <v>300002</v>
      </c>
      <c r="D14" s="38">
        <f>+VLOOKUP(A14,[1]Sheet1!$A$2:$M$67,7,0)</f>
        <v>0</v>
      </c>
      <c r="E14" s="38">
        <f>+VLOOKUP(A14,[1]Sheet1!$A$2:$M$67,8,0)</f>
        <v>2</v>
      </c>
      <c r="F14" s="38">
        <f t="shared" si="0"/>
        <v>300000</v>
      </c>
      <c r="G14" s="38">
        <f>+VLOOKUP(A14,[1]Sheet1!$A$2:$M$67,10,0)</f>
        <v>0</v>
      </c>
      <c r="H14" s="38">
        <f>+VLOOKUP(A14,[1]Sheet1!$A$2:$M$67,11,0)</f>
        <v>300000</v>
      </c>
      <c r="I14" s="42">
        <f>+VLOOKUP(A14,[1]Sheet1!$A$2:$M$67,12,0)</f>
        <v>100</v>
      </c>
      <c r="J14" s="38">
        <f t="shared" si="1"/>
        <v>0</v>
      </c>
    </row>
    <row r="15" spans="1:10" x14ac:dyDescent="0.2">
      <c r="A15" s="30" t="s">
        <v>112</v>
      </c>
      <c r="B15" s="30" t="s">
        <v>143</v>
      </c>
      <c r="C15" s="38">
        <v>300002</v>
      </c>
      <c r="D15" s="38">
        <f>+VLOOKUP(A15,[1]Sheet1!$A$2:$M$67,7,0)</f>
        <v>0</v>
      </c>
      <c r="E15" s="38">
        <f>+VLOOKUP(A15,[1]Sheet1!$A$2:$M$67,8,0)</f>
        <v>2</v>
      </c>
      <c r="F15" s="38">
        <f t="shared" si="0"/>
        <v>300000</v>
      </c>
      <c r="G15" s="38">
        <f>+VLOOKUP(A15,[1]Sheet1!$A$2:$M$67,10,0)</f>
        <v>0</v>
      </c>
      <c r="H15" s="38">
        <f>+VLOOKUP(A15,[1]Sheet1!$A$2:$M$67,11,0)</f>
        <v>300000</v>
      </c>
      <c r="I15" s="42">
        <f>+VLOOKUP(A15,[1]Sheet1!$A$2:$M$67,12,0)</f>
        <v>100</v>
      </c>
      <c r="J15" s="38">
        <f t="shared" si="1"/>
        <v>0</v>
      </c>
    </row>
    <row r="16" spans="1:10" x14ac:dyDescent="0.2">
      <c r="A16" s="30" t="s">
        <v>113</v>
      </c>
      <c r="B16" s="30" t="s">
        <v>144</v>
      </c>
      <c r="C16" s="38">
        <v>300002</v>
      </c>
      <c r="D16" s="38">
        <f>+VLOOKUP(A16,[1]Sheet1!$A$2:$M$67,7,0)</f>
        <v>0</v>
      </c>
      <c r="E16" s="38">
        <f>+VLOOKUP(A16,[1]Sheet1!$A$2:$M$67,8,0)</f>
        <v>2</v>
      </c>
      <c r="F16" s="38">
        <f t="shared" si="0"/>
        <v>300000</v>
      </c>
      <c r="G16" s="38">
        <f>+VLOOKUP(A16,[1]Sheet1!$A$2:$M$67,10,0)</f>
        <v>0</v>
      </c>
      <c r="H16" s="38">
        <f>+VLOOKUP(A16,[1]Sheet1!$A$2:$M$67,11,0)</f>
        <v>300000</v>
      </c>
      <c r="I16" s="42">
        <f>+VLOOKUP(A16,[1]Sheet1!$A$2:$M$67,12,0)</f>
        <v>100</v>
      </c>
      <c r="J16" s="38">
        <f t="shared" si="1"/>
        <v>0</v>
      </c>
    </row>
    <row r="17" spans="1:10" x14ac:dyDescent="0.2">
      <c r="A17" s="30" t="s">
        <v>181</v>
      </c>
      <c r="B17" s="30" t="s">
        <v>144</v>
      </c>
      <c r="C17" s="38">
        <v>300000</v>
      </c>
      <c r="D17" s="38">
        <f>+VLOOKUP(A17,[1]Sheet1!$A$2:$M$67,7,0)</f>
        <v>0</v>
      </c>
      <c r="E17" s="38">
        <f>+VLOOKUP(A17,[1]Sheet1!$A$2:$M$67,8,0)</f>
        <v>0</v>
      </c>
      <c r="F17" s="38">
        <f t="shared" si="0"/>
        <v>300000</v>
      </c>
      <c r="G17" s="38">
        <f>+VLOOKUP(A17,[1]Sheet1!$A$2:$M$67,10,0)</f>
        <v>0</v>
      </c>
      <c r="H17" s="38">
        <f>+VLOOKUP(A17,[1]Sheet1!$A$2:$M$67,11,0)</f>
        <v>300000</v>
      </c>
      <c r="I17" s="42">
        <f>+VLOOKUP(A17,[1]Sheet1!$A$2:$M$67,12,0)</f>
        <v>100</v>
      </c>
      <c r="J17" s="38">
        <f t="shared" si="1"/>
        <v>0</v>
      </c>
    </row>
    <row r="18" spans="1:10" x14ac:dyDescent="0.2">
      <c r="A18" s="30" t="s">
        <v>182</v>
      </c>
      <c r="B18" s="30" t="s">
        <v>144</v>
      </c>
      <c r="C18" s="38">
        <v>2</v>
      </c>
      <c r="D18" s="38">
        <f>+VLOOKUP(A18,[1]Sheet1!$A$2:$M$67,7,0)</f>
        <v>0</v>
      </c>
      <c r="E18" s="38">
        <f>+VLOOKUP(A18,[1]Sheet1!$A$2:$M$67,8,0)</f>
        <v>2</v>
      </c>
      <c r="F18" s="38">
        <f t="shared" si="0"/>
        <v>0</v>
      </c>
      <c r="G18" s="38">
        <f>+VLOOKUP(A18,[1]Sheet1!$A$2:$M$67,10,0)</f>
        <v>0</v>
      </c>
      <c r="H18" s="38">
        <f>+VLOOKUP(A18,[1]Sheet1!$A$2:$M$67,11,0)</f>
        <v>0</v>
      </c>
      <c r="I18" s="42">
        <f>+VLOOKUP(A18,[1]Sheet1!$A$2:$M$67,12,0)</f>
        <v>0</v>
      </c>
      <c r="J18" s="38">
        <f t="shared" si="1"/>
        <v>0</v>
      </c>
    </row>
    <row r="19" spans="1:10" s="28" customFormat="1" x14ac:dyDescent="0.2">
      <c r="A19" s="25" t="s">
        <v>114</v>
      </c>
      <c r="B19" s="25" t="s">
        <v>61</v>
      </c>
      <c r="C19" s="37">
        <v>4018380310</v>
      </c>
      <c r="D19" s="37">
        <f>+VLOOKUP(A19,[1]Sheet1!$A$2:$M$67,7,0)</f>
        <v>33399408</v>
      </c>
      <c r="E19" s="37">
        <f>+VLOOKUP(A19,[1]Sheet1!$A$2:$M$67,8,0)</f>
        <v>74175191</v>
      </c>
      <c r="F19" s="37">
        <f t="shared" si="0"/>
        <v>3944205119</v>
      </c>
      <c r="G19" s="37">
        <f>+VLOOKUP(A19,[1]Sheet1!$A$2:$M$67,10,0)</f>
        <v>425436737</v>
      </c>
      <c r="H19" s="37">
        <f>+VLOOKUP(A19,[1]Sheet1!$A$2:$M$67,11,0)</f>
        <v>2303005813</v>
      </c>
      <c r="I19" s="42">
        <f>+VLOOKUP(A19,[1]Sheet1!$A$2:$M$67,12,0)</f>
        <v>58.39</v>
      </c>
      <c r="J19" s="37">
        <f t="shared" si="1"/>
        <v>1641199306</v>
      </c>
    </row>
    <row r="20" spans="1:10" x14ac:dyDescent="0.2">
      <c r="A20" s="30" t="s">
        <v>115</v>
      </c>
      <c r="B20" s="30" t="s">
        <v>145</v>
      </c>
      <c r="C20" s="38">
        <v>794104749</v>
      </c>
      <c r="D20" s="38">
        <f>+VLOOKUP(A20,[1]Sheet1!$A$2:$M$67,7,0)</f>
        <v>33183396</v>
      </c>
      <c r="E20" s="38">
        <f>+VLOOKUP(A20,[1]Sheet1!$A$2:$M$67,8,0)</f>
        <v>60769612</v>
      </c>
      <c r="F20" s="38">
        <f t="shared" si="0"/>
        <v>733335137</v>
      </c>
      <c r="G20" s="38">
        <f>+VLOOKUP(A20,[1]Sheet1!$A$2:$M$67,10,0)</f>
        <v>97420654</v>
      </c>
      <c r="H20" s="38">
        <f>+VLOOKUP(A20,[1]Sheet1!$A$2:$M$67,11,0)</f>
        <v>386043616</v>
      </c>
      <c r="I20" s="42">
        <f>+VLOOKUP(A20,[1]Sheet1!$A$2:$M$67,12,0)</f>
        <v>52.64</v>
      </c>
      <c r="J20" s="38">
        <f t="shared" si="1"/>
        <v>347291521</v>
      </c>
    </row>
    <row r="21" spans="1:10" x14ac:dyDescent="0.2">
      <c r="A21" s="30" t="s">
        <v>116</v>
      </c>
      <c r="B21" s="30" t="s">
        <v>146</v>
      </c>
      <c r="C21" s="38">
        <v>664775026</v>
      </c>
      <c r="D21" s="38">
        <f>+VLOOKUP(A21,[1]Sheet1!$A$2:$M$67,7,0)</f>
        <v>25209897</v>
      </c>
      <c r="E21" s="38">
        <f>+VLOOKUP(A21,[1]Sheet1!$A$2:$M$67,8,0)</f>
        <v>28751710</v>
      </c>
      <c r="F21" s="38">
        <f t="shared" si="0"/>
        <v>636023316</v>
      </c>
      <c r="G21" s="38">
        <f>+VLOOKUP(A21,[1]Sheet1!$A$2:$M$67,10,0)</f>
        <v>71266239</v>
      </c>
      <c r="H21" s="38">
        <f>+VLOOKUP(A21,[1]Sheet1!$A$2:$M$67,11,0)</f>
        <v>293028289</v>
      </c>
      <c r="I21" s="42">
        <f>+VLOOKUP(A21,[1]Sheet1!$A$2:$M$67,12,0)</f>
        <v>46.07</v>
      </c>
      <c r="J21" s="38">
        <f t="shared" si="1"/>
        <v>342995027</v>
      </c>
    </row>
    <row r="22" spans="1:10" x14ac:dyDescent="0.2">
      <c r="A22" s="30" t="s">
        <v>183</v>
      </c>
      <c r="B22" s="30" t="s">
        <v>146</v>
      </c>
      <c r="C22" s="38">
        <v>664775026</v>
      </c>
      <c r="D22" s="38">
        <f>+VLOOKUP(A22,[1]Sheet1!$A$2:$M$67,7,0)</f>
        <v>25209897</v>
      </c>
      <c r="E22" s="38">
        <f>+VLOOKUP(A22,[1]Sheet1!$A$2:$M$67,8,0)</f>
        <v>28751710</v>
      </c>
      <c r="F22" s="38">
        <f t="shared" si="0"/>
        <v>636023316</v>
      </c>
      <c r="G22" s="38">
        <f>+VLOOKUP(A22,[1]Sheet1!$A$2:$M$67,10,0)</f>
        <v>71266239</v>
      </c>
      <c r="H22" s="38">
        <f>+VLOOKUP(A22,[1]Sheet1!$A$2:$M$67,11,0)</f>
        <v>293028289</v>
      </c>
      <c r="I22" s="42">
        <f>+VLOOKUP(A22,[1]Sheet1!$A$2:$M$67,12,0)</f>
        <v>46.07</v>
      </c>
      <c r="J22" s="38">
        <f t="shared" si="1"/>
        <v>342995027</v>
      </c>
    </row>
    <row r="23" spans="1:10" x14ac:dyDescent="0.2">
      <c r="A23" s="30" t="s">
        <v>184</v>
      </c>
      <c r="B23" s="30" t="s">
        <v>146</v>
      </c>
      <c r="C23" s="38">
        <v>664775026</v>
      </c>
      <c r="D23" s="38">
        <f>+VLOOKUP(A23,[1]Sheet1!$A$2:$M$67,7,0)</f>
        <v>25209897</v>
      </c>
      <c r="E23" s="38">
        <f>+VLOOKUP(A23,[1]Sheet1!$A$2:$M$67,8,0)</f>
        <v>28751710</v>
      </c>
      <c r="F23" s="38">
        <f t="shared" si="0"/>
        <v>636023316</v>
      </c>
      <c r="G23" s="38">
        <f>+VLOOKUP(A23,[1]Sheet1!$A$2:$M$67,10,0)</f>
        <v>71266239</v>
      </c>
      <c r="H23" s="38">
        <f>+VLOOKUP(A23,[1]Sheet1!$A$2:$M$67,11,0)</f>
        <v>293028289</v>
      </c>
      <c r="I23" s="42">
        <f>+VLOOKUP(A23,[1]Sheet1!$A$2:$M$67,12,0)</f>
        <v>46.07</v>
      </c>
      <c r="J23" s="38">
        <f t="shared" si="1"/>
        <v>342995027</v>
      </c>
    </row>
    <row r="24" spans="1:10" x14ac:dyDescent="0.2">
      <c r="A24" s="30" t="s">
        <v>117</v>
      </c>
      <c r="B24" s="30" t="s">
        <v>147</v>
      </c>
      <c r="C24" s="38">
        <v>77148259</v>
      </c>
      <c r="D24" s="38">
        <f>+VLOOKUP(A24,[1]Sheet1!$A$2:$M$67,7,0)</f>
        <v>7973499</v>
      </c>
      <c r="E24" s="38">
        <f>+VLOOKUP(A24,[1]Sheet1!$A$2:$M$67,8,0)</f>
        <v>32017021</v>
      </c>
      <c r="F24" s="38">
        <f t="shared" si="0"/>
        <v>45131238</v>
      </c>
      <c r="G24" s="38">
        <f>+VLOOKUP(A24,[1]Sheet1!$A$2:$M$67,10,0)</f>
        <v>0</v>
      </c>
      <c r="H24" s="38">
        <f>+VLOOKUP(A24,[1]Sheet1!$A$2:$M$67,11,0)</f>
        <v>40834751</v>
      </c>
      <c r="I24" s="42">
        <f>+VLOOKUP(A24,[1]Sheet1!$A$2:$M$67,12,0)</f>
        <v>90.48</v>
      </c>
      <c r="J24" s="38">
        <f t="shared" si="1"/>
        <v>4296487</v>
      </c>
    </row>
    <row r="25" spans="1:10" x14ac:dyDescent="0.2">
      <c r="A25" s="30" t="s">
        <v>185</v>
      </c>
      <c r="B25" s="30" t="s">
        <v>147</v>
      </c>
      <c r="C25" s="38">
        <v>77148259</v>
      </c>
      <c r="D25" s="38">
        <f>+VLOOKUP(A25,[1]Sheet1!$A$2:$M$67,7,0)</f>
        <v>7973499</v>
      </c>
      <c r="E25" s="38">
        <f>+VLOOKUP(A25,[1]Sheet1!$A$2:$M$67,8,0)</f>
        <v>32017021</v>
      </c>
      <c r="F25" s="38">
        <f t="shared" si="0"/>
        <v>45131238</v>
      </c>
      <c r="G25" s="38">
        <f>+VLOOKUP(A25,[1]Sheet1!$A$2:$M$67,10,0)</f>
        <v>0</v>
      </c>
      <c r="H25" s="38">
        <f>+VLOOKUP(A25,[1]Sheet1!$A$2:$M$67,11,0)</f>
        <v>40834751</v>
      </c>
      <c r="I25" s="42">
        <f>+VLOOKUP(A25,[1]Sheet1!$A$2:$M$67,12,0)</f>
        <v>90.48</v>
      </c>
      <c r="J25" s="38">
        <f t="shared" si="1"/>
        <v>4296487</v>
      </c>
    </row>
    <row r="26" spans="1:10" x14ac:dyDescent="0.2">
      <c r="A26" s="30" t="s">
        <v>186</v>
      </c>
      <c r="B26" s="30" t="s">
        <v>147</v>
      </c>
      <c r="C26" s="38">
        <v>77148259</v>
      </c>
      <c r="D26" s="38">
        <f>+VLOOKUP(A26,[1]Sheet1!$A$2:$M$67,7,0)</f>
        <v>7973499</v>
      </c>
      <c r="E26" s="38">
        <f>+VLOOKUP(A26,[1]Sheet1!$A$2:$M$67,8,0)</f>
        <v>32017021</v>
      </c>
      <c r="F26" s="38">
        <f t="shared" si="0"/>
        <v>45131238</v>
      </c>
      <c r="G26" s="38">
        <f>+VLOOKUP(A26,[1]Sheet1!$A$2:$M$67,10,0)</f>
        <v>0</v>
      </c>
      <c r="H26" s="38">
        <f>+VLOOKUP(A26,[1]Sheet1!$A$2:$M$67,11,0)</f>
        <v>40834751</v>
      </c>
      <c r="I26" s="42">
        <f>+VLOOKUP(A26,[1]Sheet1!$A$2:$M$67,12,0)</f>
        <v>90.48</v>
      </c>
      <c r="J26" s="38">
        <f t="shared" si="1"/>
        <v>4296487</v>
      </c>
    </row>
    <row r="27" spans="1:10" x14ac:dyDescent="0.2">
      <c r="A27" s="30" t="s">
        <v>118</v>
      </c>
      <c r="B27" s="30" t="s">
        <v>148</v>
      </c>
      <c r="C27" s="38">
        <v>52181464</v>
      </c>
      <c r="D27" s="38">
        <f>+VLOOKUP(A27,[1]Sheet1!$A$2:$M$67,7,0)</f>
        <v>0</v>
      </c>
      <c r="E27" s="38">
        <f>+VLOOKUP(A27,[1]Sheet1!$A$2:$M$67,8,0)</f>
        <v>881</v>
      </c>
      <c r="F27" s="38">
        <f t="shared" si="0"/>
        <v>52180583</v>
      </c>
      <c r="G27" s="38">
        <f>+VLOOKUP(A27,[1]Sheet1!$A$2:$M$67,10,0)</f>
        <v>26154415</v>
      </c>
      <c r="H27" s="38">
        <f>+VLOOKUP(A27,[1]Sheet1!$A$2:$M$67,11,0)</f>
        <v>52180576</v>
      </c>
      <c r="I27" s="42">
        <f>+VLOOKUP(A27,[1]Sheet1!$A$2:$M$67,12,0)</f>
        <v>100</v>
      </c>
      <c r="J27" s="38">
        <f t="shared" si="1"/>
        <v>7</v>
      </c>
    </row>
    <row r="28" spans="1:10" x14ac:dyDescent="0.2">
      <c r="A28" s="30" t="s">
        <v>187</v>
      </c>
      <c r="B28" s="30" t="s">
        <v>148</v>
      </c>
      <c r="C28" s="38">
        <v>52181464</v>
      </c>
      <c r="D28" s="38">
        <f>+VLOOKUP(A28,[1]Sheet1!$A$2:$M$67,7,0)</f>
        <v>0</v>
      </c>
      <c r="E28" s="38">
        <f>+VLOOKUP(A28,[1]Sheet1!$A$2:$M$67,8,0)</f>
        <v>881</v>
      </c>
      <c r="F28" s="38">
        <f t="shared" si="0"/>
        <v>52180583</v>
      </c>
      <c r="G28" s="38">
        <f>+VLOOKUP(A28,[1]Sheet1!$A$2:$M$67,10,0)</f>
        <v>26154415</v>
      </c>
      <c r="H28" s="38">
        <f>+VLOOKUP(A28,[1]Sheet1!$A$2:$M$67,11,0)</f>
        <v>52180576</v>
      </c>
      <c r="I28" s="42">
        <f>+VLOOKUP(A28,[1]Sheet1!$A$2:$M$67,12,0)</f>
        <v>100</v>
      </c>
      <c r="J28" s="38">
        <f t="shared" si="1"/>
        <v>7</v>
      </c>
    </row>
    <row r="29" spans="1:10" x14ac:dyDescent="0.2">
      <c r="A29" s="30" t="s">
        <v>188</v>
      </c>
      <c r="B29" s="30" t="s">
        <v>148</v>
      </c>
      <c r="C29" s="38">
        <v>52181464</v>
      </c>
      <c r="D29" s="38">
        <f>+VLOOKUP(A29,[1]Sheet1!$A$2:$M$67,7,0)</f>
        <v>0</v>
      </c>
      <c r="E29" s="38">
        <f>+VLOOKUP(A29,[1]Sheet1!$A$2:$M$67,8,0)</f>
        <v>881</v>
      </c>
      <c r="F29" s="38">
        <f t="shared" si="0"/>
        <v>52180583</v>
      </c>
      <c r="G29" s="38">
        <f>+VLOOKUP(A29,[1]Sheet1!$A$2:$M$67,10,0)</f>
        <v>26154415</v>
      </c>
      <c r="H29" s="38">
        <f>+VLOOKUP(A29,[1]Sheet1!$A$2:$M$67,11,0)</f>
        <v>52180576</v>
      </c>
      <c r="I29" s="42">
        <f>+VLOOKUP(A29,[1]Sheet1!$A$2:$M$67,12,0)</f>
        <v>100</v>
      </c>
      <c r="J29" s="38">
        <f t="shared" si="1"/>
        <v>7</v>
      </c>
    </row>
    <row r="30" spans="1:10" x14ac:dyDescent="0.2">
      <c r="A30" s="30" t="s">
        <v>119</v>
      </c>
      <c r="B30" s="30" t="s">
        <v>149</v>
      </c>
      <c r="C30" s="38">
        <v>3037677574</v>
      </c>
      <c r="D30" s="38">
        <f>+VLOOKUP(A30,[1]Sheet1!$A$2:$M$67,7,0)</f>
        <v>216012</v>
      </c>
      <c r="E30" s="38">
        <f>+VLOOKUP(A30,[1]Sheet1!$A$2:$M$67,8,0)</f>
        <v>12017452</v>
      </c>
      <c r="F30" s="38">
        <f t="shared" si="0"/>
        <v>3025660122</v>
      </c>
      <c r="G30" s="38">
        <f>+VLOOKUP(A30,[1]Sheet1!$A$2:$M$67,10,0)</f>
        <v>308522280</v>
      </c>
      <c r="H30" s="38">
        <f>+VLOOKUP(A30,[1]Sheet1!$A$2:$M$67,11,0)</f>
        <v>1852015201</v>
      </c>
      <c r="I30" s="42">
        <f>+VLOOKUP(A30,[1]Sheet1!$A$2:$M$67,12,0)</f>
        <v>61.21</v>
      </c>
      <c r="J30" s="38">
        <f t="shared" si="1"/>
        <v>1173644921</v>
      </c>
    </row>
    <row r="31" spans="1:10" x14ac:dyDescent="0.2">
      <c r="A31" s="30" t="s">
        <v>120</v>
      </c>
      <c r="B31" s="30" t="s">
        <v>150</v>
      </c>
      <c r="C31" s="38">
        <v>80473377</v>
      </c>
      <c r="D31" s="38">
        <f>+VLOOKUP(A31,[1]Sheet1!$A$2:$M$67,7,0)</f>
        <v>2</v>
      </c>
      <c r="E31" s="38">
        <f>+VLOOKUP(A31,[1]Sheet1!$A$2:$M$67,8,0)</f>
        <v>302</v>
      </c>
      <c r="F31" s="38">
        <f t="shared" si="0"/>
        <v>80473075</v>
      </c>
      <c r="G31" s="38">
        <f>+VLOOKUP(A31,[1]Sheet1!$A$2:$M$67,10,0)</f>
        <v>0</v>
      </c>
      <c r="H31" s="38">
        <f>+VLOOKUP(A31,[1]Sheet1!$A$2:$M$67,11,0)</f>
        <v>58757500</v>
      </c>
      <c r="I31" s="42">
        <f>+VLOOKUP(A31,[1]Sheet1!$A$2:$M$67,12,0)</f>
        <v>73.02</v>
      </c>
      <c r="J31" s="38">
        <f t="shared" si="1"/>
        <v>21715575</v>
      </c>
    </row>
    <row r="32" spans="1:10" x14ac:dyDescent="0.2">
      <c r="A32" s="30" t="s">
        <v>189</v>
      </c>
      <c r="B32" s="30" t="s">
        <v>150</v>
      </c>
      <c r="C32" s="38">
        <v>80473377</v>
      </c>
      <c r="D32" s="38">
        <f>+VLOOKUP(A32,[1]Sheet1!$A$2:$M$67,7,0)</f>
        <v>2</v>
      </c>
      <c r="E32" s="38">
        <f>+VLOOKUP(A32,[1]Sheet1!$A$2:$M$67,8,0)</f>
        <v>302</v>
      </c>
      <c r="F32" s="38">
        <f t="shared" si="0"/>
        <v>80473075</v>
      </c>
      <c r="G32" s="38">
        <f>+VLOOKUP(A32,[1]Sheet1!$A$2:$M$67,10,0)</f>
        <v>0</v>
      </c>
      <c r="H32" s="38">
        <f>+VLOOKUP(A32,[1]Sheet1!$A$2:$M$67,11,0)</f>
        <v>58757500</v>
      </c>
      <c r="I32" s="42">
        <f>+VLOOKUP(A32,[1]Sheet1!$A$2:$M$67,12,0)</f>
        <v>73.02</v>
      </c>
      <c r="J32" s="38">
        <f t="shared" si="1"/>
        <v>21715575</v>
      </c>
    </row>
    <row r="33" spans="1:10" x14ac:dyDescent="0.2">
      <c r="A33" s="30" t="s">
        <v>190</v>
      </c>
      <c r="B33" s="30" t="s">
        <v>150</v>
      </c>
      <c r="C33" s="38">
        <v>80473377</v>
      </c>
      <c r="D33" s="38">
        <f>+VLOOKUP(A33,[1]Sheet1!$A$2:$M$67,7,0)</f>
        <v>2</v>
      </c>
      <c r="E33" s="38">
        <f>+VLOOKUP(A33,[1]Sheet1!$A$2:$M$67,8,0)</f>
        <v>302</v>
      </c>
      <c r="F33" s="38">
        <f t="shared" si="0"/>
        <v>80473075</v>
      </c>
      <c r="G33" s="38">
        <f>+VLOOKUP(A33,[1]Sheet1!$A$2:$M$67,10,0)</f>
        <v>0</v>
      </c>
      <c r="H33" s="38">
        <f>+VLOOKUP(A33,[1]Sheet1!$A$2:$M$67,11,0)</f>
        <v>58757500</v>
      </c>
      <c r="I33" s="42">
        <f>+VLOOKUP(A33,[1]Sheet1!$A$2:$M$67,12,0)</f>
        <v>73.02</v>
      </c>
      <c r="J33" s="38">
        <f t="shared" si="1"/>
        <v>21715575</v>
      </c>
    </row>
    <row r="34" spans="1:10" x14ac:dyDescent="0.2">
      <c r="A34" s="30" t="s">
        <v>121</v>
      </c>
      <c r="B34" s="30" t="s">
        <v>151</v>
      </c>
      <c r="C34" s="38">
        <v>699968684</v>
      </c>
      <c r="D34" s="38">
        <f>+VLOOKUP(A34,[1]Sheet1!$A$2:$M$67,7,0)</f>
        <v>0</v>
      </c>
      <c r="E34" s="38">
        <f>+VLOOKUP(A34,[1]Sheet1!$A$2:$M$67,8,0)</f>
        <v>0</v>
      </c>
      <c r="F34" s="38">
        <f t="shared" si="0"/>
        <v>699968684</v>
      </c>
      <c r="G34" s="38">
        <f>+VLOOKUP(A34,[1]Sheet1!$A$2:$M$67,10,0)</f>
        <v>104850211</v>
      </c>
      <c r="H34" s="38">
        <f>+VLOOKUP(A34,[1]Sheet1!$A$2:$M$67,11,0)</f>
        <v>473618418</v>
      </c>
      <c r="I34" s="42">
        <f>+VLOOKUP(A34,[1]Sheet1!$A$2:$M$67,12,0)</f>
        <v>67.66</v>
      </c>
      <c r="J34" s="38">
        <f t="shared" si="1"/>
        <v>226350266</v>
      </c>
    </row>
    <row r="35" spans="1:10" x14ac:dyDescent="0.2">
      <c r="A35" s="30" t="s">
        <v>191</v>
      </c>
      <c r="B35" s="30" t="s">
        <v>151</v>
      </c>
      <c r="C35" s="38">
        <v>699968684</v>
      </c>
      <c r="D35" s="38">
        <f>+VLOOKUP(A35,[1]Sheet1!$A$2:$M$67,7,0)</f>
        <v>0</v>
      </c>
      <c r="E35" s="38">
        <f>+VLOOKUP(A35,[1]Sheet1!$A$2:$M$67,8,0)</f>
        <v>0</v>
      </c>
      <c r="F35" s="38">
        <f t="shared" si="0"/>
        <v>699968684</v>
      </c>
      <c r="G35" s="38">
        <f>+VLOOKUP(A35,[1]Sheet1!$A$2:$M$67,10,0)</f>
        <v>104850211</v>
      </c>
      <c r="H35" s="38">
        <f>+VLOOKUP(A35,[1]Sheet1!$A$2:$M$67,11,0)</f>
        <v>473618418</v>
      </c>
      <c r="I35" s="42">
        <f>+VLOOKUP(A35,[1]Sheet1!$A$2:$M$67,12,0)</f>
        <v>67.66</v>
      </c>
      <c r="J35" s="38">
        <f t="shared" si="1"/>
        <v>226350266</v>
      </c>
    </row>
    <row r="36" spans="1:10" x14ac:dyDescent="0.2">
      <c r="A36" s="30" t="s">
        <v>192</v>
      </c>
      <c r="B36" s="30" t="s">
        <v>151</v>
      </c>
      <c r="C36" s="38">
        <v>699968684</v>
      </c>
      <c r="D36" s="38">
        <f>+VLOOKUP(A36,[1]Sheet1!$A$2:$M$67,7,0)</f>
        <v>0</v>
      </c>
      <c r="E36" s="38">
        <f>+VLOOKUP(A36,[1]Sheet1!$A$2:$M$67,8,0)</f>
        <v>0</v>
      </c>
      <c r="F36" s="38">
        <f t="shared" si="0"/>
        <v>699968684</v>
      </c>
      <c r="G36" s="38">
        <f>+VLOOKUP(A36,[1]Sheet1!$A$2:$M$67,10,0)</f>
        <v>104850211</v>
      </c>
      <c r="H36" s="38">
        <f>+VLOOKUP(A36,[1]Sheet1!$A$2:$M$67,11,0)</f>
        <v>473618418</v>
      </c>
      <c r="I36" s="42">
        <f>+VLOOKUP(A36,[1]Sheet1!$A$2:$M$67,12,0)</f>
        <v>67.66</v>
      </c>
      <c r="J36" s="38">
        <f t="shared" si="1"/>
        <v>226350266</v>
      </c>
    </row>
    <row r="37" spans="1:10" x14ac:dyDescent="0.2">
      <c r="A37" s="30" t="s">
        <v>122</v>
      </c>
      <c r="B37" s="30" t="s">
        <v>152</v>
      </c>
      <c r="C37" s="38">
        <v>78343957</v>
      </c>
      <c r="D37" s="38">
        <f>+VLOOKUP(A37,[1]Sheet1!$A$2:$M$67,7,0)</f>
        <v>0</v>
      </c>
      <c r="E37" s="38">
        <f>+VLOOKUP(A37,[1]Sheet1!$A$2:$M$67,8,0)</f>
        <v>10000</v>
      </c>
      <c r="F37" s="38">
        <f t="shared" si="0"/>
        <v>78333957</v>
      </c>
      <c r="G37" s="38">
        <f>+VLOOKUP(A37,[1]Sheet1!$A$2:$M$67,10,0)</f>
        <v>5073053</v>
      </c>
      <c r="H37" s="38">
        <f>+VLOOKUP(A37,[1]Sheet1!$A$2:$M$67,11,0)</f>
        <v>59944213</v>
      </c>
      <c r="I37" s="42">
        <f>+VLOOKUP(A37,[1]Sheet1!$A$2:$M$67,12,0)</f>
        <v>76.52</v>
      </c>
      <c r="J37" s="38">
        <f t="shared" si="1"/>
        <v>18389744</v>
      </c>
    </row>
    <row r="38" spans="1:10" x14ac:dyDescent="0.2">
      <c r="A38" s="30" t="s">
        <v>193</v>
      </c>
      <c r="B38" s="30" t="s">
        <v>152</v>
      </c>
      <c r="C38" s="38">
        <v>78343957</v>
      </c>
      <c r="D38" s="38">
        <f>+VLOOKUP(A38,[1]Sheet1!$A$2:$M$67,7,0)</f>
        <v>0</v>
      </c>
      <c r="E38" s="38">
        <f>+VLOOKUP(A38,[1]Sheet1!$A$2:$M$67,8,0)</f>
        <v>10000</v>
      </c>
      <c r="F38" s="38">
        <f t="shared" si="0"/>
        <v>78333957</v>
      </c>
      <c r="G38" s="38">
        <f>+VLOOKUP(A38,[1]Sheet1!$A$2:$M$67,10,0)</f>
        <v>5073053</v>
      </c>
      <c r="H38" s="38">
        <f>+VLOOKUP(A38,[1]Sheet1!$A$2:$M$67,11,0)</f>
        <v>59944213</v>
      </c>
      <c r="I38" s="42">
        <f>+VLOOKUP(A38,[1]Sheet1!$A$2:$M$67,12,0)</f>
        <v>76.52</v>
      </c>
      <c r="J38" s="38">
        <f t="shared" si="1"/>
        <v>18389744</v>
      </c>
    </row>
    <row r="39" spans="1:10" x14ac:dyDescent="0.2">
      <c r="A39" s="30" t="s">
        <v>194</v>
      </c>
      <c r="B39" s="30" t="s">
        <v>152</v>
      </c>
      <c r="C39" s="38">
        <v>78343957</v>
      </c>
      <c r="D39" s="38">
        <f>+VLOOKUP(A39,[1]Sheet1!$A$2:$M$67,7,0)</f>
        <v>0</v>
      </c>
      <c r="E39" s="38">
        <f>+VLOOKUP(A39,[1]Sheet1!$A$2:$M$67,8,0)</f>
        <v>10000</v>
      </c>
      <c r="F39" s="38">
        <f t="shared" si="0"/>
        <v>78333957</v>
      </c>
      <c r="G39" s="38">
        <f>+VLOOKUP(A39,[1]Sheet1!$A$2:$M$67,10,0)</f>
        <v>5073053</v>
      </c>
      <c r="H39" s="38">
        <f>+VLOOKUP(A39,[1]Sheet1!$A$2:$M$67,11,0)</f>
        <v>59944213</v>
      </c>
      <c r="I39" s="42">
        <f>+VLOOKUP(A39,[1]Sheet1!$A$2:$M$67,12,0)</f>
        <v>76.52</v>
      </c>
      <c r="J39" s="38">
        <f t="shared" si="1"/>
        <v>18389744</v>
      </c>
    </row>
    <row r="40" spans="1:10" x14ac:dyDescent="0.2">
      <c r="A40" s="30" t="s">
        <v>123</v>
      </c>
      <c r="B40" s="30" t="s">
        <v>153</v>
      </c>
      <c r="C40" s="38">
        <v>2081465228</v>
      </c>
      <c r="D40" s="38">
        <f>+VLOOKUP(A40,[1]Sheet1!$A$2:$M$67,7,0)</f>
        <v>216010</v>
      </c>
      <c r="E40" s="38">
        <f>+VLOOKUP(A40,[1]Sheet1!$A$2:$M$67,8,0)</f>
        <v>12007150</v>
      </c>
      <c r="F40" s="38">
        <f t="shared" si="0"/>
        <v>2069458078</v>
      </c>
      <c r="G40" s="38">
        <f>+VLOOKUP(A40,[1]Sheet1!$A$2:$M$67,10,0)</f>
        <v>194733016</v>
      </c>
      <c r="H40" s="38">
        <f>+VLOOKUP(A40,[1]Sheet1!$A$2:$M$67,11,0)</f>
        <v>1232703072</v>
      </c>
      <c r="I40" s="42">
        <f>+VLOOKUP(A40,[1]Sheet1!$A$2:$M$67,12,0)</f>
        <v>59.57</v>
      </c>
      <c r="J40" s="38">
        <f t="shared" si="1"/>
        <v>836755006</v>
      </c>
    </row>
    <row r="41" spans="1:10" x14ac:dyDescent="0.2">
      <c r="A41" s="30" t="s">
        <v>124</v>
      </c>
      <c r="B41" s="30" t="s">
        <v>154</v>
      </c>
      <c r="C41" s="38">
        <v>2081465228</v>
      </c>
      <c r="D41" s="38">
        <f>+VLOOKUP(A41,[1]Sheet1!$A$2:$M$67,7,0)</f>
        <v>216010</v>
      </c>
      <c r="E41" s="38">
        <f>+VLOOKUP(A41,[1]Sheet1!$A$2:$M$67,8,0)</f>
        <v>12007150</v>
      </c>
      <c r="F41" s="38">
        <f t="shared" si="0"/>
        <v>2069458078</v>
      </c>
      <c r="G41" s="38">
        <f>+VLOOKUP(A41,[1]Sheet1!$A$2:$M$67,10,0)</f>
        <v>194733016</v>
      </c>
      <c r="H41" s="38">
        <f>+VLOOKUP(A41,[1]Sheet1!$A$2:$M$67,11,0)</f>
        <v>1232703072</v>
      </c>
      <c r="I41" s="42">
        <f>+VLOOKUP(A41,[1]Sheet1!$A$2:$M$67,12,0)</f>
        <v>59.57</v>
      </c>
      <c r="J41" s="38">
        <f t="shared" si="1"/>
        <v>836755006</v>
      </c>
    </row>
    <row r="42" spans="1:10" x14ac:dyDescent="0.2">
      <c r="A42" s="30" t="s">
        <v>195</v>
      </c>
      <c r="B42" s="30" t="s">
        <v>154</v>
      </c>
      <c r="C42" s="38">
        <v>2081465228</v>
      </c>
      <c r="D42" s="38">
        <f>+VLOOKUP(A42,[1]Sheet1!$A$2:$M$67,7,0)</f>
        <v>216010</v>
      </c>
      <c r="E42" s="38">
        <f>+VLOOKUP(A42,[1]Sheet1!$A$2:$M$67,8,0)</f>
        <v>12007150</v>
      </c>
      <c r="F42" s="38">
        <f t="shared" si="0"/>
        <v>2069458078</v>
      </c>
      <c r="G42" s="38">
        <f>+VLOOKUP(A42,[1]Sheet1!$A$2:$M$67,10,0)</f>
        <v>194733016</v>
      </c>
      <c r="H42" s="38">
        <f>+VLOOKUP(A42,[1]Sheet1!$A$2:$M$67,11,0)</f>
        <v>1232703072</v>
      </c>
      <c r="I42" s="42">
        <f>+VLOOKUP(A42,[1]Sheet1!$A$2:$M$67,12,0)</f>
        <v>59.57</v>
      </c>
      <c r="J42" s="38">
        <f t="shared" si="1"/>
        <v>836755006</v>
      </c>
    </row>
    <row r="43" spans="1:10" x14ac:dyDescent="0.2">
      <c r="A43" s="30" t="s">
        <v>125</v>
      </c>
      <c r="B43" s="30" t="s">
        <v>155</v>
      </c>
      <c r="C43" s="38">
        <v>77426330</v>
      </c>
      <c r="D43" s="38">
        <f>+VLOOKUP(A43,[1]Sheet1!$A$2:$M$67,7,0)</f>
        <v>0</v>
      </c>
      <c r="E43" s="38">
        <f>+VLOOKUP(A43,[1]Sheet1!$A$2:$M$67,8,0)</f>
        <v>0</v>
      </c>
      <c r="F43" s="38">
        <f t="shared" si="0"/>
        <v>77426330</v>
      </c>
      <c r="G43" s="38">
        <f>+VLOOKUP(A43,[1]Sheet1!$A$2:$M$67,10,0)</f>
        <v>3866000</v>
      </c>
      <c r="H43" s="38">
        <f>+VLOOKUP(A43,[1]Sheet1!$A$2:$M$67,11,0)</f>
        <v>6992000</v>
      </c>
      <c r="I43" s="42">
        <f>+VLOOKUP(A43,[1]Sheet1!$A$2:$M$67,12,0)</f>
        <v>9.0299999999999994</v>
      </c>
      <c r="J43" s="38">
        <f t="shared" si="1"/>
        <v>70434330</v>
      </c>
    </row>
    <row r="44" spans="1:10" x14ac:dyDescent="0.2">
      <c r="A44" s="30" t="s">
        <v>196</v>
      </c>
      <c r="B44" s="30" t="s">
        <v>155</v>
      </c>
      <c r="C44" s="38">
        <v>77426330</v>
      </c>
      <c r="D44" s="38">
        <f>+VLOOKUP(A44,[1]Sheet1!$A$2:$M$67,7,0)</f>
        <v>0</v>
      </c>
      <c r="E44" s="38">
        <f>+VLOOKUP(A44,[1]Sheet1!$A$2:$M$67,8,0)</f>
        <v>0</v>
      </c>
      <c r="F44" s="38">
        <f t="shared" si="0"/>
        <v>77426330</v>
      </c>
      <c r="G44" s="38">
        <f>+VLOOKUP(A44,[1]Sheet1!$A$2:$M$67,10,0)</f>
        <v>3866000</v>
      </c>
      <c r="H44" s="38">
        <f>+VLOOKUP(A44,[1]Sheet1!$A$2:$M$67,11,0)</f>
        <v>6992000</v>
      </c>
      <c r="I44" s="42">
        <f>+VLOOKUP(A44,[1]Sheet1!$A$2:$M$67,12,0)</f>
        <v>9.0299999999999994</v>
      </c>
      <c r="J44" s="38">
        <f t="shared" si="1"/>
        <v>70434330</v>
      </c>
    </row>
    <row r="45" spans="1:10" x14ac:dyDescent="0.2">
      <c r="A45" s="30" t="s">
        <v>197</v>
      </c>
      <c r="B45" s="30" t="s">
        <v>155</v>
      </c>
      <c r="C45" s="38">
        <v>77426330</v>
      </c>
      <c r="D45" s="38">
        <f>+VLOOKUP(A45,[1]Sheet1!$A$2:$M$67,7,0)</f>
        <v>0</v>
      </c>
      <c r="E45" s="38">
        <f>+VLOOKUP(A45,[1]Sheet1!$A$2:$M$67,8,0)</f>
        <v>0</v>
      </c>
      <c r="F45" s="38">
        <f t="shared" si="0"/>
        <v>77426330</v>
      </c>
      <c r="G45" s="38">
        <f>+VLOOKUP(A45,[1]Sheet1!$A$2:$M$67,10,0)</f>
        <v>3866000</v>
      </c>
      <c r="H45" s="38">
        <f>+VLOOKUP(A45,[1]Sheet1!$A$2:$M$67,11,0)</f>
        <v>6992000</v>
      </c>
      <c r="I45" s="42">
        <f>+VLOOKUP(A45,[1]Sheet1!$A$2:$M$67,12,0)</f>
        <v>9.0299999999999994</v>
      </c>
      <c r="J45" s="38">
        <f t="shared" si="1"/>
        <v>70434330</v>
      </c>
    </row>
    <row r="46" spans="1:10" x14ac:dyDescent="0.2">
      <c r="A46" s="30" t="s">
        <v>198</v>
      </c>
      <c r="B46" s="30" t="s">
        <v>199</v>
      </c>
      <c r="C46" s="38">
        <v>186597987</v>
      </c>
      <c r="D46" s="38">
        <f>+VLOOKUP(A46,[1]Sheet1!$A$2:$M$67,7,0)</f>
        <v>0</v>
      </c>
      <c r="E46" s="38">
        <f>+VLOOKUP(A46,[1]Sheet1!$A$2:$M$67,8,0)</f>
        <v>1388127</v>
      </c>
      <c r="F46" s="38">
        <f t="shared" si="0"/>
        <v>185209860</v>
      </c>
      <c r="G46" s="38">
        <f>+VLOOKUP(A46,[1]Sheet1!$A$2:$M$67,10,0)</f>
        <v>19493803</v>
      </c>
      <c r="H46" s="38">
        <f>+VLOOKUP(A46,[1]Sheet1!$A$2:$M$67,11,0)</f>
        <v>64946996</v>
      </c>
      <c r="I46" s="42">
        <f>+VLOOKUP(A46,[1]Sheet1!$A$2:$M$67,12,0)</f>
        <v>35.07</v>
      </c>
      <c r="J46" s="38">
        <f t="shared" si="1"/>
        <v>120262864</v>
      </c>
    </row>
    <row r="47" spans="1:10" x14ac:dyDescent="0.2">
      <c r="A47" s="30" t="s">
        <v>200</v>
      </c>
      <c r="B47" s="30" t="s">
        <v>201</v>
      </c>
      <c r="C47" s="38">
        <v>1</v>
      </c>
      <c r="D47" s="38">
        <f>+VLOOKUP(A47,[1]Sheet1!$A$2:$M$67,7,0)</f>
        <v>0</v>
      </c>
      <c r="E47" s="38">
        <f>+VLOOKUP(A47,[1]Sheet1!$A$2:$M$67,8,0)</f>
        <v>1</v>
      </c>
      <c r="F47" s="38">
        <f t="shared" si="0"/>
        <v>0</v>
      </c>
      <c r="G47" s="38">
        <f>+VLOOKUP(A47,[1]Sheet1!$A$2:$M$67,10,0)</f>
        <v>0</v>
      </c>
      <c r="H47" s="38">
        <f>+VLOOKUP(A47,[1]Sheet1!$A$2:$M$67,11,0)</f>
        <v>0</v>
      </c>
      <c r="I47" s="42">
        <f>+VLOOKUP(A47,[1]Sheet1!$A$2:$M$67,12,0)</f>
        <v>0</v>
      </c>
      <c r="J47" s="38">
        <f t="shared" si="1"/>
        <v>0</v>
      </c>
    </row>
    <row r="48" spans="1:10" x14ac:dyDescent="0.2">
      <c r="A48" s="30" t="s">
        <v>202</v>
      </c>
      <c r="B48" s="30" t="s">
        <v>201</v>
      </c>
      <c r="C48" s="38">
        <v>1</v>
      </c>
      <c r="D48" s="38">
        <f>+VLOOKUP(A48,[1]Sheet1!$A$2:$M$67,7,0)</f>
        <v>0</v>
      </c>
      <c r="E48" s="38">
        <f>+VLOOKUP(A48,[1]Sheet1!$A$2:$M$67,8,0)</f>
        <v>1</v>
      </c>
      <c r="F48" s="38">
        <f t="shared" si="0"/>
        <v>0</v>
      </c>
      <c r="G48" s="38">
        <f>+VLOOKUP(A48,[1]Sheet1!$A$2:$M$67,10,0)</f>
        <v>0</v>
      </c>
      <c r="H48" s="38">
        <f>+VLOOKUP(A48,[1]Sheet1!$A$2:$M$67,11,0)</f>
        <v>0</v>
      </c>
      <c r="I48" s="42">
        <f>+VLOOKUP(A48,[1]Sheet1!$A$2:$M$67,12,0)</f>
        <v>0</v>
      </c>
      <c r="J48" s="38">
        <f t="shared" si="1"/>
        <v>0</v>
      </c>
    </row>
    <row r="49" spans="1:10" x14ac:dyDescent="0.2">
      <c r="A49" s="30" t="s">
        <v>203</v>
      </c>
      <c r="B49" s="30" t="s">
        <v>201</v>
      </c>
      <c r="C49" s="38">
        <v>1</v>
      </c>
      <c r="D49" s="38">
        <f>+VLOOKUP(A49,[1]Sheet1!$A$2:$M$67,7,0)</f>
        <v>0</v>
      </c>
      <c r="E49" s="38">
        <f>+VLOOKUP(A49,[1]Sheet1!$A$2:$M$67,8,0)</f>
        <v>1</v>
      </c>
      <c r="F49" s="38">
        <f t="shared" si="0"/>
        <v>0</v>
      </c>
      <c r="G49" s="38">
        <f>+VLOOKUP(A49,[1]Sheet1!$A$2:$M$67,10,0)</f>
        <v>0</v>
      </c>
      <c r="H49" s="38">
        <f>+VLOOKUP(A49,[1]Sheet1!$A$2:$M$67,11,0)</f>
        <v>0</v>
      </c>
      <c r="I49" s="42">
        <f>+VLOOKUP(A49,[1]Sheet1!$A$2:$M$67,12,0)</f>
        <v>0</v>
      </c>
      <c r="J49" s="38">
        <f t="shared" si="1"/>
        <v>0</v>
      </c>
    </row>
    <row r="50" spans="1:10" x14ac:dyDescent="0.2">
      <c r="A50" s="30" t="s">
        <v>204</v>
      </c>
      <c r="B50" s="30" t="s">
        <v>205</v>
      </c>
      <c r="C50" s="38">
        <v>186597986</v>
      </c>
      <c r="D50" s="38">
        <f>+VLOOKUP(A50,[1]Sheet1!$A$2:$M$67,7,0)</f>
        <v>0</v>
      </c>
      <c r="E50" s="38">
        <f>+VLOOKUP(A50,[1]Sheet1!$A$2:$M$67,8,0)</f>
        <v>1388126</v>
      </c>
      <c r="F50" s="38">
        <f t="shared" si="0"/>
        <v>185209860</v>
      </c>
      <c r="G50" s="38">
        <f>+VLOOKUP(A50,[1]Sheet1!$A$2:$M$67,10,0)</f>
        <v>19493803</v>
      </c>
      <c r="H50" s="38">
        <f>+VLOOKUP(A50,[1]Sheet1!$A$2:$M$67,11,0)</f>
        <v>64946996</v>
      </c>
      <c r="I50" s="42">
        <f>+VLOOKUP(A50,[1]Sheet1!$A$2:$M$67,12,0)</f>
        <v>35.07</v>
      </c>
      <c r="J50" s="38">
        <f t="shared" si="1"/>
        <v>120262864</v>
      </c>
    </row>
    <row r="51" spans="1:10" x14ac:dyDescent="0.2">
      <c r="A51" s="30" t="s">
        <v>206</v>
      </c>
      <c r="B51" s="30" t="s">
        <v>205</v>
      </c>
      <c r="C51" s="38">
        <v>186597986</v>
      </c>
      <c r="D51" s="38">
        <f>+VLOOKUP(A51,[1]Sheet1!$A$2:$M$67,7,0)</f>
        <v>0</v>
      </c>
      <c r="E51" s="38">
        <f>+VLOOKUP(A51,[1]Sheet1!$A$2:$M$67,8,0)</f>
        <v>1388126</v>
      </c>
      <c r="F51" s="38">
        <f t="shared" si="0"/>
        <v>185209860</v>
      </c>
      <c r="G51" s="38">
        <f>+VLOOKUP(A51,[1]Sheet1!$A$2:$M$67,10,0)</f>
        <v>19493803</v>
      </c>
      <c r="H51" s="38">
        <f>+VLOOKUP(A51,[1]Sheet1!$A$2:$M$67,11,0)</f>
        <v>64946996</v>
      </c>
      <c r="I51" s="42">
        <f>+VLOOKUP(A51,[1]Sheet1!$A$2:$M$67,12,0)</f>
        <v>35.07</v>
      </c>
      <c r="J51" s="38">
        <f t="shared" si="1"/>
        <v>120262864</v>
      </c>
    </row>
    <row r="52" spans="1:10" x14ac:dyDescent="0.2">
      <c r="A52" s="30" t="s">
        <v>207</v>
      </c>
      <c r="B52" s="30" t="s">
        <v>205</v>
      </c>
      <c r="C52" s="38">
        <v>186597986</v>
      </c>
      <c r="D52" s="38">
        <f>+VLOOKUP(A52,[1]Sheet1!$A$2:$M$67,7,0)</f>
        <v>0</v>
      </c>
      <c r="E52" s="38">
        <f>+VLOOKUP(A52,[1]Sheet1!$A$2:$M$67,8,0)</f>
        <v>1388126</v>
      </c>
      <c r="F52" s="38">
        <f t="shared" si="0"/>
        <v>185209860</v>
      </c>
      <c r="G52" s="38">
        <f>+VLOOKUP(A52,[1]Sheet1!$A$2:$M$67,10,0)</f>
        <v>19493803</v>
      </c>
      <c r="H52" s="38">
        <f>+VLOOKUP(A52,[1]Sheet1!$A$2:$M$67,11,0)</f>
        <v>64946996</v>
      </c>
      <c r="I52" s="42">
        <f>+VLOOKUP(A52,[1]Sheet1!$A$2:$M$67,12,0)</f>
        <v>35.07</v>
      </c>
      <c r="J52" s="38">
        <f t="shared" si="1"/>
        <v>120262864</v>
      </c>
    </row>
    <row r="53" spans="1:10" s="28" customFormat="1" x14ac:dyDescent="0.2">
      <c r="A53" s="25" t="s">
        <v>126</v>
      </c>
      <c r="B53" s="25" t="s">
        <v>156</v>
      </c>
      <c r="C53" s="37">
        <v>808672145501</v>
      </c>
      <c r="D53" s="38">
        <f>+VLOOKUP(A53,[1]Sheet1!$A$2:$M$67,7,0)</f>
        <v>154981225</v>
      </c>
      <c r="E53" s="38">
        <f>+VLOOKUP(A53,[1]Sheet1!$A$2:$M$67,8,0)</f>
        <v>1463745819</v>
      </c>
      <c r="F53" s="38">
        <f t="shared" si="0"/>
        <v>807208399682</v>
      </c>
      <c r="G53" s="38">
        <f>+VLOOKUP(A53,[1]Sheet1!$A$2:$M$67,10,0)</f>
        <v>29076173671</v>
      </c>
      <c r="H53" s="38">
        <f>+VLOOKUP(A53,[1]Sheet1!$A$2:$M$67,11,0)</f>
        <v>167380797595</v>
      </c>
      <c r="I53" s="42">
        <f>+VLOOKUP(A53,[1]Sheet1!$A$2:$M$67,12,0)</f>
        <v>20.74</v>
      </c>
      <c r="J53" s="38">
        <f t="shared" si="1"/>
        <v>639827602087</v>
      </c>
    </row>
    <row r="54" spans="1:10" s="28" customFormat="1" x14ac:dyDescent="0.2">
      <c r="A54" s="25" t="s">
        <v>127</v>
      </c>
      <c r="B54" s="25" t="s">
        <v>67</v>
      </c>
      <c r="C54" s="37">
        <v>808672145501</v>
      </c>
      <c r="D54" s="38">
        <f>+VLOOKUP(A54,[1]Sheet1!$A$2:$M$67,7,0)</f>
        <v>154981225</v>
      </c>
      <c r="E54" s="38">
        <f>+VLOOKUP(A54,[1]Sheet1!$A$2:$M$67,8,0)</f>
        <v>1463745819</v>
      </c>
      <c r="F54" s="38">
        <f t="shared" si="0"/>
        <v>807208399682</v>
      </c>
      <c r="G54" s="38">
        <f>+VLOOKUP(A54,[1]Sheet1!$A$2:$M$67,10,0)</f>
        <v>29076173671</v>
      </c>
      <c r="H54" s="38">
        <f>+VLOOKUP(A54,[1]Sheet1!$A$2:$M$67,11,0)</f>
        <v>167380797595</v>
      </c>
      <c r="I54" s="42">
        <f>+VLOOKUP(A54,[1]Sheet1!$A$2:$M$67,12,0)</f>
        <v>20.74</v>
      </c>
      <c r="J54" s="38">
        <f t="shared" si="1"/>
        <v>639827602087</v>
      </c>
    </row>
    <row r="55" spans="1:10" x14ac:dyDescent="0.2">
      <c r="A55" s="30" t="s">
        <v>128</v>
      </c>
      <c r="B55" s="30" t="s">
        <v>157</v>
      </c>
      <c r="C55" s="38">
        <v>808599507502</v>
      </c>
      <c r="D55" s="38">
        <f>+VLOOKUP(A55,[1]Sheet1!$A$2:$M$67,7,0)</f>
        <v>154981225</v>
      </c>
      <c r="E55" s="38">
        <f>+VLOOKUP(A55,[1]Sheet1!$A$2:$M$67,8,0)</f>
        <v>1463745819</v>
      </c>
      <c r="F55" s="38">
        <f t="shared" si="0"/>
        <v>807135761683</v>
      </c>
      <c r="G55" s="38">
        <f>+VLOOKUP(A55,[1]Sheet1!$A$2:$M$67,10,0)</f>
        <v>29076173671</v>
      </c>
      <c r="H55" s="38">
        <f>+VLOOKUP(A55,[1]Sheet1!$A$2:$M$67,11,0)</f>
        <v>167380797595</v>
      </c>
      <c r="I55" s="42">
        <f>+VLOOKUP(A55,[1]Sheet1!$A$2:$M$67,12,0)</f>
        <v>20.74</v>
      </c>
      <c r="J55" s="38">
        <f t="shared" si="1"/>
        <v>639754964088</v>
      </c>
    </row>
    <row r="56" spans="1:10" x14ac:dyDescent="0.2">
      <c r="A56" s="30" t="s">
        <v>129</v>
      </c>
      <c r="B56" s="30" t="s">
        <v>158</v>
      </c>
      <c r="C56" s="38">
        <v>772833574348</v>
      </c>
      <c r="D56" s="38">
        <f>+VLOOKUP(A56,[1]Sheet1!$A$2:$M$67,7,0)</f>
        <v>0</v>
      </c>
      <c r="E56" s="38">
        <f>+VLOOKUP(A56,[1]Sheet1!$A$2:$M$67,8,0)</f>
        <v>0</v>
      </c>
      <c r="F56" s="38">
        <f t="shared" si="0"/>
        <v>772833574348</v>
      </c>
      <c r="G56" s="38">
        <f>+VLOOKUP(A56,[1]Sheet1!$A$2:$M$67,10,0)</f>
        <v>26131135028</v>
      </c>
      <c r="H56" s="38">
        <f>+VLOOKUP(A56,[1]Sheet1!$A$2:$M$67,11,0)</f>
        <v>148226258744</v>
      </c>
      <c r="I56" s="42">
        <f>+VLOOKUP(A56,[1]Sheet1!$A$2:$M$67,12,0)</f>
        <v>19.18</v>
      </c>
      <c r="J56" s="38">
        <f t="shared" si="1"/>
        <v>624607315604</v>
      </c>
    </row>
    <row r="57" spans="1:10" x14ac:dyDescent="0.2">
      <c r="A57" s="30" t="s">
        <v>130</v>
      </c>
      <c r="B57" s="30" t="s">
        <v>159</v>
      </c>
      <c r="C57" s="38">
        <v>772833574348</v>
      </c>
      <c r="D57" s="38">
        <f>+VLOOKUP(A57,[1]Sheet1!$A$2:$M$67,7,0)</f>
        <v>0</v>
      </c>
      <c r="E57" s="38">
        <f>+VLOOKUP(A57,[1]Sheet1!$A$2:$M$67,8,0)</f>
        <v>0</v>
      </c>
      <c r="F57" s="38">
        <f t="shared" si="0"/>
        <v>772833574348</v>
      </c>
      <c r="G57" s="38">
        <f>+VLOOKUP(A57,[1]Sheet1!$A$2:$M$67,10,0)</f>
        <v>26131135028</v>
      </c>
      <c r="H57" s="38">
        <f>+VLOOKUP(A57,[1]Sheet1!$A$2:$M$67,11,0)</f>
        <v>148226258744</v>
      </c>
      <c r="I57" s="42">
        <f>+VLOOKUP(A57,[1]Sheet1!$A$2:$M$67,12,0)</f>
        <v>19.18</v>
      </c>
      <c r="J57" s="38">
        <f t="shared" si="1"/>
        <v>624607315604</v>
      </c>
    </row>
    <row r="58" spans="1:10" x14ac:dyDescent="0.2">
      <c r="A58" s="30" t="s">
        <v>131</v>
      </c>
      <c r="B58" s="30" t="s">
        <v>160</v>
      </c>
      <c r="C58" s="38">
        <v>15571448902</v>
      </c>
      <c r="D58" s="38">
        <f>+VLOOKUP(A58,[1]Sheet1!$A$2:$M$67,7,0)</f>
        <v>0</v>
      </c>
      <c r="E58" s="38">
        <f>+VLOOKUP(A58,[1]Sheet1!$A$2:$M$67,8,0)</f>
        <v>0</v>
      </c>
      <c r="F58" s="38">
        <f t="shared" si="0"/>
        <v>15571448902</v>
      </c>
      <c r="G58" s="38">
        <f>+VLOOKUP(A58,[1]Sheet1!$A$2:$M$67,10,0)</f>
        <v>542566686</v>
      </c>
      <c r="H58" s="38">
        <f>+VLOOKUP(A58,[1]Sheet1!$A$2:$M$67,11,0)</f>
        <v>8872190893</v>
      </c>
      <c r="I58" s="42">
        <f>+VLOOKUP(A58,[1]Sheet1!$A$2:$M$67,12,0)</f>
        <v>56.98</v>
      </c>
      <c r="J58" s="38">
        <f t="shared" si="1"/>
        <v>6699258009</v>
      </c>
    </row>
    <row r="59" spans="1:10" x14ac:dyDescent="0.2">
      <c r="A59" s="30" t="s">
        <v>132</v>
      </c>
      <c r="B59" s="30" t="s">
        <v>161</v>
      </c>
      <c r="C59" s="38">
        <v>15571448902</v>
      </c>
      <c r="D59" s="38">
        <f>+VLOOKUP(A59,[1]Sheet1!$A$2:$M$67,7,0)</f>
        <v>0</v>
      </c>
      <c r="E59" s="38">
        <f>+VLOOKUP(A59,[1]Sheet1!$A$2:$M$67,8,0)</f>
        <v>0</v>
      </c>
      <c r="F59" s="38">
        <f t="shared" si="0"/>
        <v>15571448902</v>
      </c>
      <c r="G59" s="38">
        <f>+VLOOKUP(A59,[1]Sheet1!$A$2:$M$67,10,0)</f>
        <v>542566686</v>
      </c>
      <c r="H59" s="38">
        <f>+VLOOKUP(A59,[1]Sheet1!$A$2:$M$67,11,0)</f>
        <v>8872190893</v>
      </c>
      <c r="I59" s="42">
        <f>+VLOOKUP(A59,[1]Sheet1!$A$2:$M$67,12,0)</f>
        <v>56.98</v>
      </c>
      <c r="J59" s="38">
        <f t="shared" si="1"/>
        <v>6699258009</v>
      </c>
    </row>
    <row r="60" spans="1:10" x14ac:dyDescent="0.2">
      <c r="A60" s="30" t="s">
        <v>133</v>
      </c>
      <c r="B60" s="30" t="s">
        <v>162</v>
      </c>
      <c r="C60" s="38">
        <v>87139743443</v>
      </c>
      <c r="D60" s="38">
        <f>+VLOOKUP(A60,[1]Sheet1!$A$2:$M$67,7,0)</f>
        <v>0</v>
      </c>
      <c r="E60" s="38">
        <f>+VLOOKUP(A60,[1]Sheet1!$A$2:$M$67,8,0)</f>
        <v>0</v>
      </c>
      <c r="F60" s="38">
        <f t="shared" si="0"/>
        <v>87139743443</v>
      </c>
      <c r="G60" s="38">
        <f>+VLOOKUP(A60,[1]Sheet1!$A$2:$M$67,10,0)</f>
        <v>1002789290</v>
      </c>
      <c r="H60" s="38">
        <f>+VLOOKUP(A60,[1]Sheet1!$A$2:$M$67,11,0)</f>
        <v>15406981663</v>
      </c>
      <c r="I60" s="42">
        <f>+VLOOKUP(A60,[1]Sheet1!$A$2:$M$67,12,0)</f>
        <v>17.68</v>
      </c>
      <c r="J60" s="38">
        <f t="shared" si="1"/>
        <v>71732761780</v>
      </c>
    </row>
    <row r="61" spans="1:10" x14ac:dyDescent="0.2">
      <c r="A61" s="30" t="s">
        <v>134</v>
      </c>
      <c r="B61" s="30" t="s">
        <v>163</v>
      </c>
      <c r="C61" s="38">
        <v>87139743443</v>
      </c>
      <c r="D61" s="38">
        <f>+VLOOKUP(A61,[1]Sheet1!$A$2:$M$67,7,0)</f>
        <v>0</v>
      </c>
      <c r="E61" s="38">
        <f>+VLOOKUP(A61,[1]Sheet1!$A$2:$M$67,8,0)</f>
        <v>0</v>
      </c>
      <c r="F61" s="38">
        <f t="shared" si="0"/>
        <v>87139743443</v>
      </c>
      <c r="G61" s="38">
        <f>+VLOOKUP(A61,[1]Sheet1!$A$2:$M$67,10,0)</f>
        <v>1002789290</v>
      </c>
      <c r="H61" s="38">
        <f>+VLOOKUP(A61,[1]Sheet1!$A$2:$M$67,11,0)</f>
        <v>15406981663</v>
      </c>
      <c r="I61" s="42">
        <f>+VLOOKUP(A61,[1]Sheet1!$A$2:$M$67,12,0)</f>
        <v>17.68</v>
      </c>
      <c r="J61" s="38">
        <f t="shared" si="1"/>
        <v>71732761780</v>
      </c>
    </row>
    <row r="62" spans="1:10" x14ac:dyDescent="0.2">
      <c r="A62" s="30" t="s">
        <v>135</v>
      </c>
      <c r="B62" s="30" t="s">
        <v>164</v>
      </c>
      <c r="C62" s="38">
        <v>582211787426</v>
      </c>
      <c r="D62" s="38">
        <f>+VLOOKUP(A62,[1]Sheet1!$A$2:$M$67,7,0)</f>
        <v>0</v>
      </c>
      <c r="E62" s="38">
        <f>+VLOOKUP(A62,[1]Sheet1!$A$2:$M$67,8,0)</f>
        <v>0</v>
      </c>
      <c r="F62" s="38">
        <f t="shared" si="0"/>
        <v>582211787426</v>
      </c>
      <c r="G62" s="38">
        <f>+VLOOKUP(A62,[1]Sheet1!$A$2:$M$67,10,0)</f>
        <v>21464519039</v>
      </c>
      <c r="H62" s="38">
        <f>+VLOOKUP(A62,[1]Sheet1!$A$2:$M$67,11,0)</f>
        <v>97188075772</v>
      </c>
      <c r="I62" s="42">
        <f>+VLOOKUP(A62,[1]Sheet1!$A$2:$M$67,12,0)</f>
        <v>16.690000000000001</v>
      </c>
      <c r="J62" s="38">
        <f t="shared" si="1"/>
        <v>485023711654</v>
      </c>
    </row>
    <row r="63" spans="1:10" x14ac:dyDescent="0.2">
      <c r="A63" s="30" t="s">
        <v>136</v>
      </c>
      <c r="B63" s="30" t="s">
        <v>165</v>
      </c>
      <c r="C63" s="38">
        <v>582211787426</v>
      </c>
      <c r="D63" s="38">
        <f>+VLOOKUP(A63,[1]Sheet1!$A$2:$M$67,7,0)</f>
        <v>0</v>
      </c>
      <c r="E63" s="38">
        <f>+VLOOKUP(A63,[1]Sheet1!$A$2:$M$67,8,0)</f>
        <v>0</v>
      </c>
      <c r="F63" s="38">
        <f t="shared" si="0"/>
        <v>582211787426</v>
      </c>
      <c r="G63" s="38">
        <f>+VLOOKUP(A63,[1]Sheet1!$A$2:$M$67,10,0)</f>
        <v>21464519039</v>
      </c>
      <c r="H63" s="38">
        <f>+VLOOKUP(A63,[1]Sheet1!$A$2:$M$67,11,0)</f>
        <v>97188075772</v>
      </c>
      <c r="I63" s="42">
        <f>+VLOOKUP(A63,[1]Sheet1!$A$2:$M$67,12,0)</f>
        <v>16.690000000000001</v>
      </c>
      <c r="J63" s="38">
        <f t="shared" si="1"/>
        <v>485023711654</v>
      </c>
    </row>
    <row r="64" spans="1:10" x14ac:dyDescent="0.2">
      <c r="A64" s="30" t="s">
        <v>137</v>
      </c>
      <c r="B64" s="30" t="s">
        <v>166</v>
      </c>
      <c r="C64" s="38">
        <v>87910594577</v>
      </c>
      <c r="D64" s="38">
        <f>+VLOOKUP(A64,[1]Sheet1!$A$2:$M$67,7,0)</f>
        <v>0</v>
      </c>
      <c r="E64" s="38">
        <f>+VLOOKUP(A64,[1]Sheet1!$A$2:$M$67,8,0)</f>
        <v>0</v>
      </c>
      <c r="F64" s="38">
        <f t="shared" si="0"/>
        <v>87910594577</v>
      </c>
      <c r="G64" s="38">
        <f>+VLOOKUP(A64,[1]Sheet1!$A$2:$M$67,10,0)</f>
        <v>3121260013</v>
      </c>
      <c r="H64" s="38">
        <f>+VLOOKUP(A64,[1]Sheet1!$A$2:$M$67,11,0)</f>
        <v>26759010416</v>
      </c>
      <c r="I64" s="42">
        <f>+VLOOKUP(A64,[1]Sheet1!$A$2:$M$67,12,0)</f>
        <v>30.44</v>
      </c>
      <c r="J64" s="38">
        <f t="shared" si="1"/>
        <v>61151584161</v>
      </c>
    </row>
    <row r="65" spans="1:10" x14ac:dyDescent="0.2">
      <c r="A65" s="30" t="s">
        <v>138</v>
      </c>
      <c r="B65" s="30" t="s">
        <v>165</v>
      </c>
      <c r="C65" s="38">
        <v>87910594577</v>
      </c>
      <c r="D65" s="38">
        <f>+VLOOKUP(A65,[1]Sheet1!$A$2:$M$67,7,0)</f>
        <v>0</v>
      </c>
      <c r="E65" s="38">
        <f>+VLOOKUP(A65,[1]Sheet1!$A$2:$M$67,8,0)</f>
        <v>0</v>
      </c>
      <c r="F65" s="38">
        <f t="shared" si="0"/>
        <v>87910594577</v>
      </c>
      <c r="G65" s="38">
        <f>+VLOOKUP(A65,[1]Sheet1!$A$2:$M$67,10,0)</f>
        <v>3121260013</v>
      </c>
      <c r="H65" s="38">
        <f>+VLOOKUP(A65,[1]Sheet1!$A$2:$M$67,11,0)</f>
        <v>26759010416</v>
      </c>
      <c r="I65" s="42">
        <f>+VLOOKUP(A65,[1]Sheet1!$A$2:$M$67,12,0)</f>
        <v>30.44</v>
      </c>
      <c r="J65" s="38">
        <f t="shared" si="1"/>
        <v>61151584161</v>
      </c>
    </row>
    <row r="66" spans="1:10" x14ac:dyDescent="0.2">
      <c r="A66" s="30" t="s">
        <v>540</v>
      </c>
      <c r="B66" s="30" t="s">
        <v>541</v>
      </c>
      <c r="C66" s="38">
        <v>21762050362</v>
      </c>
      <c r="D66" s="38">
        <f>+VLOOKUP(A66,[1]Sheet1!$A$2:$M$67,7,0)</f>
        <v>0</v>
      </c>
      <c r="E66" s="38">
        <f>+VLOOKUP(A66,[1]Sheet1!$A$2:$M$67,8,0)</f>
        <v>369171964</v>
      </c>
      <c r="F66" s="38">
        <f t="shared" si="0"/>
        <v>21392878398</v>
      </c>
      <c r="G66" s="38">
        <f>+VLOOKUP(A66,[1]Sheet1!$A$2:$M$67,10,0)</f>
        <v>2438099556</v>
      </c>
      <c r="H66" s="38">
        <f>+VLOOKUP(A66,[1]Sheet1!$A$2:$M$67,11,0)</f>
        <v>11661856252</v>
      </c>
      <c r="I66" s="42">
        <f>+VLOOKUP(A66,[1]Sheet1!$A$2:$M$67,12,0)</f>
        <v>54.51</v>
      </c>
      <c r="J66" s="38">
        <f t="shared" si="1"/>
        <v>9731022146</v>
      </c>
    </row>
    <row r="67" spans="1:10" x14ac:dyDescent="0.2">
      <c r="A67" s="30" t="s">
        <v>542</v>
      </c>
      <c r="B67" s="30" t="s">
        <v>543</v>
      </c>
      <c r="C67" s="38">
        <v>21762050362</v>
      </c>
      <c r="D67" s="38">
        <f>+VLOOKUP(A67,[1]Sheet1!$A$2:$M$67,7,0)</f>
        <v>0</v>
      </c>
      <c r="E67" s="38">
        <f>+VLOOKUP(A67,[1]Sheet1!$A$2:$M$67,8,0)</f>
        <v>369171964</v>
      </c>
      <c r="F67" s="38">
        <f t="shared" si="0"/>
        <v>21392878398</v>
      </c>
      <c r="G67" s="38">
        <f>+VLOOKUP(A67,[1]Sheet1!$A$2:$M$67,10,0)</f>
        <v>2438099556</v>
      </c>
      <c r="H67" s="38">
        <f>+VLOOKUP(A67,[1]Sheet1!$A$2:$M$67,11,0)</f>
        <v>11661856252</v>
      </c>
      <c r="I67" s="42">
        <f>+VLOOKUP(A67,[1]Sheet1!$A$2:$M$67,12,0)</f>
        <v>54.51</v>
      </c>
      <c r="J67" s="38">
        <f t="shared" si="1"/>
        <v>9731022146</v>
      </c>
    </row>
    <row r="68" spans="1:10" x14ac:dyDescent="0.2">
      <c r="A68" s="30" t="s">
        <v>544</v>
      </c>
      <c r="B68" s="30" t="s">
        <v>545</v>
      </c>
      <c r="C68" s="38">
        <v>21762050362</v>
      </c>
      <c r="D68" s="38">
        <f>+VLOOKUP(A68,[1]Sheet1!$A$2:$M$67,7,0)</f>
        <v>0</v>
      </c>
      <c r="E68" s="38">
        <f>+VLOOKUP(A68,[1]Sheet1!$A$2:$M$67,8,0)</f>
        <v>369171964</v>
      </c>
      <c r="F68" s="38">
        <f t="shared" si="0"/>
        <v>21392878398</v>
      </c>
      <c r="G68" s="38">
        <f>+VLOOKUP(A68,[1]Sheet1!$A$2:$M$67,10,0)</f>
        <v>2438099556</v>
      </c>
      <c r="H68" s="38">
        <f>+VLOOKUP(A68,[1]Sheet1!$A$2:$M$67,11,0)</f>
        <v>11661856252</v>
      </c>
      <c r="I68" s="42">
        <f>+VLOOKUP(A68,[1]Sheet1!$A$2:$M$67,12,0)</f>
        <v>54.51</v>
      </c>
      <c r="J68" s="38">
        <f t="shared" si="1"/>
        <v>9731022146</v>
      </c>
    </row>
    <row r="69" spans="1:10" x14ac:dyDescent="0.2">
      <c r="A69" s="30" t="s">
        <v>546</v>
      </c>
      <c r="B69" s="30" t="s">
        <v>543</v>
      </c>
      <c r="C69" s="38">
        <v>21762050362</v>
      </c>
      <c r="D69" s="38">
        <f>+VLOOKUP(A69,[1]Sheet1!$A$2:$M$67,7,0)</f>
        <v>0</v>
      </c>
      <c r="E69" s="38">
        <f>+VLOOKUP(A69,[1]Sheet1!$A$2:$M$67,8,0)</f>
        <v>369171964</v>
      </c>
      <c r="F69" s="38">
        <f t="shared" si="0"/>
        <v>21392878398</v>
      </c>
      <c r="G69" s="38">
        <f>+VLOOKUP(A69,[1]Sheet1!$A$2:$M$67,10,0)</f>
        <v>2438099556</v>
      </c>
      <c r="H69" s="38">
        <f>+VLOOKUP(A69,[1]Sheet1!$A$2:$M$67,11,0)</f>
        <v>11661856252</v>
      </c>
      <c r="I69" s="42">
        <f>+VLOOKUP(A69,[1]Sheet1!$A$2:$M$67,12,0)</f>
        <v>54.51</v>
      </c>
      <c r="J69" s="38">
        <f t="shared" si="1"/>
        <v>9731022146</v>
      </c>
    </row>
    <row r="70" spans="1:10" x14ac:dyDescent="0.2">
      <c r="A70" s="30" t="s">
        <v>139</v>
      </c>
      <c r="B70" s="30" t="s">
        <v>167</v>
      </c>
      <c r="C70" s="38">
        <v>14076520791</v>
      </c>
      <c r="D70" s="38">
        <f>+VLOOKUP(A70,[1]Sheet1!$A$2:$M$67,7,0)</f>
        <v>154981225</v>
      </c>
      <c r="E70" s="38">
        <f>+VLOOKUP(A70,[1]Sheet1!$A$2:$M$67,8,0)</f>
        <v>1094573855</v>
      </c>
      <c r="F70" s="38">
        <f t="shared" si="0"/>
        <v>12981946936</v>
      </c>
      <c r="G70" s="38">
        <f>+VLOOKUP(A70,[1]Sheet1!$A$2:$M$67,10,0)</f>
        <v>506939087</v>
      </c>
      <c r="H70" s="38">
        <f>+VLOOKUP(A70,[1]Sheet1!$A$2:$M$67,11,0)</f>
        <v>7492682599</v>
      </c>
      <c r="I70" s="42">
        <f>+VLOOKUP(A70,[1]Sheet1!$A$2:$M$67,12,0)</f>
        <v>58.04</v>
      </c>
      <c r="J70" s="38">
        <f t="shared" si="1"/>
        <v>5489264337</v>
      </c>
    </row>
    <row r="71" spans="1:10" x14ac:dyDescent="0.2">
      <c r="A71" s="30" t="s">
        <v>140</v>
      </c>
      <c r="B71" s="30" t="s">
        <v>168</v>
      </c>
      <c r="C71" s="38">
        <v>14076520791</v>
      </c>
      <c r="D71" s="38">
        <f>+VLOOKUP(A71,[1]Sheet1!$A$2:$M$67,7,0)</f>
        <v>154981225</v>
      </c>
      <c r="E71" s="38">
        <f>+VLOOKUP(A71,[1]Sheet1!$A$2:$M$67,8,0)</f>
        <v>1094573855</v>
      </c>
      <c r="F71" s="38">
        <f t="shared" si="0"/>
        <v>12981946936</v>
      </c>
      <c r="G71" s="38">
        <f>+VLOOKUP(A71,[1]Sheet1!$A$2:$M$67,10,0)</f>
        <v>506939087</v>
      </c>
      <c r="H71" s="38">
        <f>+VLOOKUP(A71,[1]Sheet1!$A$2:$M$67,11,0)</f>
        <v>7492682599</v>
      </c>
      <c r="I71" s="42">
        <f>+VLOOKUP(A71,[1]Sheet1!$A$2:$M$67,12,0)</f>
        <v>58.04</v>
      </c>
      <c r="J71" s="38">
        <f t="shared" si="1"/>
        <v>5489264337</v>
      </c>
    </row>
    <row r="72" spans="1:10" x14ac:dyDescent="0.2">
      <c r="A72" s="30" t="s">
        <v>141</v>
      </c>
      <c r="B72" s="30" t="s">
        <v>169</v>
      </c>
      <c r="C72" s="38">
        <v>14076520791</v>
      </c>
      <c r="D72" s="38">
        <f>+VLOOKUP(A72,[1]Sheet1!$A$2:$M$67,7,0)</f>
        <v>154981225</v>
      </c>
      <c r="E72" s="38">
        <f>+VLOOKUP(A72,[1]Sheet1!$A$2:$M$67,8,0)</f>
        <v>1094573855</v>
      </c>
      <c r="F72" s="38">
        <f t="shared" si="0"/>
        <v>12981946936</v>
      </c>
      <c r="G72" s="38">
        <f>+VLOOKUP(A72,[1]Sheet1!$A$2:$M$67,10,0)</f>
        <v>506939087</v>
      </c>
      <c r="H72" s="38">
        <f>+VLOOKUP(A72,[1]Sheet1!$A$2:$M$67,11,0)</f>
        <v>7492682599</v>
      </c>
      <c r="I72" s="42">
        <f>+VLOOKUP(A72,[1]Sheet1!$A$2:$M$67,12,0)</f>
        <v>58.04</v>
      </c>
      <c r="J72" s="38">
        <f t="shared" si="1"/>
        <v>5489264337</v>
      </c>
    </row>
    <row r="73" spans="1:10" x14ac:dyDescent="0.2">
      <c r="A73" s="30" t="s">
        <v>142</v>
      </c>
      <c r="B73" s="30" t="s">
        <v>170</v>
      </c>
      <c r="C73" s="38">
        <v>14076520791</v>
      </c>
      <c r="D73" s="38">
        <f>+VLOOKUP(A73,[1]Sheet1!$A$2:$M$67,7,0)</f>
        <v>154981225</v>
      </c>
      <c r="E73" s="38">
        <f>+VLOOKUP(A73,[1]Sheet1!$A$2:$M$67,8,0)</f>
        <v>1094573855</v>
      </c>
      <c r="F73" s="38">
        <f t="shared" si="0"/>
        <v>12981946936</v>
      </c>
      <c r="G73" s="38">
        <f>+VLOOKUP(A73,[1]Sheet1!$A$2:$M$67,10,0)</f>
        <v>506939087</v>
      </c>
      <c r="H73" s="38">
        <f>+VLOOKUP(A73,[1]Sheet1!$A$2:$M$67,11,0)</f>
        <v>7492682599</v>
      </c>
      <c r="I73" s="42">
        <f>+VLOOKUP(A73,[1]Sheet1!$A$2:$M$67,12,0)</f>
        <v>58.04</v>
      </c>
      <c r="J73" s="38">
        <f t="shared" si="1"/>
        <v>5489264337</v>
      </c>
    </row>
  </sheetData>
  <mergeCells count="13">
    <mergeCell ref="J9:J10"/>
    <mergeCell ref="F9:F10"/>
    <mergeCell ref="E9:E10"/>
    <mergeCell ref="C9:C10"/>
    <mergeCell ref="D9:D10"/>
    <mergeCell ref="I9:I10"/>
    <mergeCell ref="G9:H9"/>
    <mergeCell ref="A9:A10"/>
    <mergeCell ref="B9:B10"/>
    <mergeCell ref="C2:F2"/>
    <mergeCell ref="C3:F3"/>
    <mergeCell ref="C4:F4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INGRESOS MAY 2019</vt:lpstr>
      <vt:lpstr>EJEC GASTOS MAY 2019</vt:lpstr>
      <vt:lpstr>EJEC RESERVAS MAY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Juver Rodriguez Vargas</dc:creator>
  <cp:lastModifiedBy>Wilmer Mauricio Salamanca Daza</cp:lastModifiedBy>
  <dcterms:created xsi:type="dcterms:W3CDTF">2017-08-10T12:38:49Z</dcterms:created>
  <dcterms:modified xsi:type="dcterms:W3CDTF">2019-06-11T19:13:16Z</dcterms:modified>
</cp:coreProperties>
</file>