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jrodrig11\Documents\EJECUCIONES EN EXCEL\2018\"/>
    </mc:Choice>
  </mc:AlternateContent>
  <bookViews>
    <workbookView xWindow="0" yWindow="0" windowWidth="20730" windowHeight="11760"/>
  </bookViews>
  <sheets>
    <sheet name="EJEC INGRESOS DIC 2018" sheetId="3" r:id="rId1"/>
    <sheet name="EJEC GASTOS DIC 2018" sheetId="1" r:id="rId2"/>
    <sheet name="EJEC RESERVAS DIC 2018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11" i="4"/>
  <c r="D85" i="1"/>
  <c r="D83" i="1"/>
  <c r="D81" i="1"/>
  <c r="D79" i="1"/>
</calcChain>
</file>

<file path=xl/sharedStrings.xml><?xml version="1.0" encoding="utf-8"?>
<sst xmlns="http://schemas.openxmlformats.org/spreadsheetml/2006/main" count="450" uniqueCount="391">
  <si>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</si>
  <si>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</si>
  <si>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</si>
  <si>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</si>
  <si>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</si>
  <si>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</si>
  <si>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</si>
  <si>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</si>
  <si>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</si>
  <si>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</si>
  <si>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</si>
  <si>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</si>
  <si>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</si>
  <si>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</si>
  <si>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</si>
  <si>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</si>
  <si>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</si>
  <si>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</si>
  <si>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</si>
  <si>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</si>
  <si>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</si>
  <si>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</si>
  <si>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</si>
  <si>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</si>
  <si>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</si>
  <si>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</si>
  <si>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</si>
  <si>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</si>
  <si>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</si>
  <si>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</si>
  <si>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</si>
  <si>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</si>
  <si>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</si>
  <si>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</si>
  <si>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</si>
  <si>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</si>
  <si>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</si>
  <si>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</si>
  <si>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</si>
  <si>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</si>
  <si>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</si>
  <si>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</si>
  <si>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</si>
  <si>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</si>
  <si>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</si>
  <si>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</si>
  <si>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</si>
  <si>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</si>
  <si>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</si>
  <si>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</si>
  <si>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</si>
  <si>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</si>
  <si>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</si>
  <si>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</si>
  <si>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</si>
  <si>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</si>
  <si>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</si>
  <si>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</si>
  <si>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</si>
  <si>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3-1-2-02-12</t>
  </si>
  <si>
    <t>3-1-2-03</t>
  </si>
  <si>
    <t>3-1-2-03-02</t>
  </si>
  <si>
    <t>3-1-2-03-03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</si>
  <si>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</si>
  <si>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</si>
  <si>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</si>
  <si>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</si>
  <si>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</si>
  <si>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</si>
  <si>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</si>
  <si>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</si>
  <si>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</si>
  <si>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</si>
  <si>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</si>
  <si>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</si>
  <si>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</si>
  <si>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</si>
  <si>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</si>
  <si>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</si>
  <si>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</si>
  <si>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</si>
  <si>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</si>
  <si>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</si>
  <si>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</si>
  <si>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</si>
  <si>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</si>
  <si>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</si>
  <si>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</si>
  <si>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</si>
  <si>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</si>
  <si>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</si>
  <si>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</si>
  <si>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</si>
  <si>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</si>
  <si>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</si>
  <si>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</si>
  <si>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</si>
  <si>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</si>
  <si>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</si>
  <si>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</si>
  <si>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</si>
  <si>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</si>
  <si>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</si>
  <si>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</si>
  <si>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</si>
  <si>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</si>
  <si>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</si>
  <si>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</si>
  <si>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</si>
  <si>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</si>
  <si>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</si>
  <si>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</si>
  <si>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SERVICIOS PERSONALES ASOCIADOS A LA NOMINA</t>
  </si>
  <si>
    <t>Sueldos Personal de Nómina</t>
  </si>
  <si>
    <t>Gastos de Representación</t>
  </si>
  <si>
    <t>Horas Extras, Dominicales, Festivos, Recargo</t>
  </si>
  <si>
    <t>Bonificación por Servicios Prestados</t>
  </si>
  <si>
    <t>Prima Semestral</t>
  </si>
  <si>
    <t>Prima de Servicios</t>
  </si>
  <si>
    <t>Prima de Navidad</t>
  </si>
  <si>
    <t>Prima de Vacaciones</t>
  </si>
  <si>
    <t>Prima Técnica</t>
  </si>
  <si>
    <t>Prima de Antiguedad</t>
  </si>
  <si>
    <t>Prima Secretarial</t>
  </si>
  <si>
    <t>Vacaciones en Dinero</t>
  </si>
  <si>
    <t>Bonificación Especial de Recreación</t>
  </si>
  <si>
    <t>Reconocimiento por Permanencia en el Servici</t>
  </si>
  <si>
    <t>SERVICIOS PERSONALES INDIRECTOS</t>
  </si>
  <si>
    <t>Honorarios</t>
  </si>
  <si>
    <t>Honorarios Entidad</t>
  </si>
  <si>
    <t>Otros Gastos de Personal</t>
  </si>
  <si>
    <t>APORTES PATRONALES AL SECTOR PRIVADO Y PÚBLI</t>
  </si>
  <si>
    <t>Aportes Patronales Sector Privado</t>
  </si>
  <si>
    <t>Cesantías Fondos Privados</t>
  </si>
  <si>
    <t>Pensiones Fondos Privados</t>
  </si>
  <si>
    <t>Salud EPS Privadas</t>
  </si>
  <si>
    <t>Riesgos Profesionales Sector Privado</t>
  </si>
  <si>
    <t>Caja de Compensación</t>
  </si>
  <si>
    <t>Aportes Patronales Sector Público</t>
  </si>
  <si>
    <t>Cesantías Fondos Públicos</t>
  </si>
  <si>
    <t>Pensiones Fondos Públicos</t>
  </si>
  <si>
    <t>Salud EPS Públicas</t>
  </si>
  <si>
    <t>ICBF</t>
  </si>
  <si>
    <t>SENA</t>
  </si>
  <si>
    <t>Comisiones</t>
  </si>
  <si>
    <t>GASTOS GENERALES</t>
  </si>
  <si>
    <t>Adquisición de Bienes</t>
  </si>
  <si>
    <t>Gastos de Computador</t>
  </si>
  <si>
    <t>Combustibles, Lubricantes y Llantas</t>
  </si>
  <si>
    <t>Materiales y Suministros</t>
  </si>
  <si>
    <t>Compra de Equipo</t>
  </si>
  <si>
    <t>Adquisición de Servicios</t>
  </si>
  <si>
    <t>Arrendamientos</t>
  </si>
  <si>
    <t>Viáticos y Gastos de Viaje</t>
  </si>
  <si>
    <t>Gastos de Transporte y Comunicación</t>
  </si>
  <si>
    <t>Impresos y  Publicaciones</t>
  </si>
  <si>
    <t>Mantenimiento y Reparaciones</t>
  </si>
  <si>
    <t>Mantenimiento Entidad</t>
  </si>
  <si>
    <t>Seguros</t>
  </si>
  <si>
    <t>Seguros Entidad</t>
  </si>
  <si>
    <t>Servicios Públicos</t>
  </si>
  <si>
    <t>Energía</t>
  </si>
  <si>
    <t>Acueducto y Alcantarillado</t>
  </si>
  <si>
    <t>Aseo</t>
  </si>
  <si>
    <t>Teléfono</t>
  </si>
  <si>
    <t>Capacitación</t>
  </si>
  <si>
    <t>Capacitación Interna</t>
  </si>
  <si>
    <t>Bienestar e Incentivos</t>
  </si>
  <si>
    <t>Salud Ocupacional</t>
  </si>
  <si>
    <t>Otros Gastos Generales</t>
  </si>
  <si>
    <t>Impuestos, Tasas, Contribuciones, Derechos y</t>
  </si>
  <si>
    <t>Intereses y Comisiones</t>
  </si>
  <si>
    <t>PASIVOS EXIGIBLES</t>
  </si>
  <si>
    <t>INVERSIÓN</t>
  </si>
  <si>
    <t>DIRECTA</t>
  </si>
  <si>
    <t>Bogotá Mejor Para Todos</t>
  </si>
  <si>
    <t>Pilar Democracia urbana</t>
  </si>
  <si>
    <t>Mejor movilidad para todos</t>
  </si>
  <si>
    <t>Infraestructura para el Sistema Integrado de</t>
  </si>
  <si>
    <t>Infraestructura para peatones y bicicletas</t>
  </si>
  <si>
    <t>Construcción De Vías y Calles Completas Para</t>
  </si>
  <si>
    <t>Conservación de vías y calles completas para</t>
  </si>
  <si>
    <t>Eje transversal Gobierno legítimo, fortaleci</t>
  </si>
  <si>
    <t>Modernización institucional</t>
  </si>
  <si>
    <t>Fortalecimiento, Modernización y Optimizació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</si>
  <si>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</si>
  <si>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</si>
  <si>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</si>
  <si>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</si>
  <si>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</si>
  <si>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</si>
  <si>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</si>
  <si>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</si>
  <si>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</si>
  <si>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</si>
  <si>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</si>
  <si>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</si>
  <si>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</si>
  <si>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</si>
  <si>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2-1-2-03</t>
  </si>
  <si>
    <t>Multas</t>
  </si>
  <si>
    <t>2-1-2-03-99</t>
  </si>
  <si>
    <t>Otras Multas</t>
  </si>
  <si>
    <t>2-1-2-04</t>
  </si>
  <si>
    <t>Rentas Contractuales</t>
  </si>
  <si>
    <t>2-1-2-04-07</t>
  </si>
  <si>
    <t>Aprovechamiento Económico</t>
  </si>
  <si>
    <t>2-1-2-04-99</t>
  </si>
  <si>
    <t>Otras Rentas Contractuales</t>
  </si>
  <si>
    <t>2-1-2-05</t>
  </si>
  <si>
    <t>Contribuciones</t>
  </si>
  <si>
    <t>2-1-2-05-01</t>
  </si>
  <si>
    <t>Valorización Local</t>
  </si>
  <si>
    <t>2-1-2-05-01-01</t>
  </si>
  <si>
    <t>Ingreso Ordinario</t>
  </si>
  <si>
    <t>2-1-2-05-01-02</t>
  </si>
  <si>
    <t>Valorización Acuerdo 180 de 2005</t>
  </si>
  <si>
    <t>2-1-2-05-01-04</t>
  </si>
  <si>
    <t>Valorización Acuerdo 523 de 2013</t>
  </si>
  <si>
    <t>2-1-2-05-02</t>
  </si>
  <si>
    <t>Valorización General</t>
  </si>
  <si>
    <t>2-1-2-05-99</t>
  </si>
  <si>
    <t>Otras Contribuciones</t>
  </si>
  <si>
    <t>2-1-2-08</t>
  </si>
  <si>
    <t>Peajes y Concesiones</t>
  </si>
  <si>
    <t>2-1-2-09</t>
  </si>
  <si>
    <t>2-1-2-09-01</t>
  </si>
  <si>
    <t>Pago Compensatorio de Cesiones Públicas</t>
  </si>
  <si>
    <t>2-1-2-09-02</t>
  </si>
  <si>
    <t>2-1-2-99</t>
  </si>
  <si>
    <t>Otros Ingresos No Tributarios</t>
  </si>
  <si>
    <t>2-2</t>
  </si>
  <si>
    <t>2-2-4</t>
  </si>
  <si>
    <t>2-2-4-01</t>
  </si>
  <si>
    <t>Aporte Ordinario</t>
  </si>
  <si>
    <t>2-2-4-01-01</t>
  </si>
  <si>
    <t>Vigencia</t>
  </si>
  <si>
    <t>2-2-4-01-02</t>
  </si>
  <si>
    <t>Vigencia Anterior</t>
  </si>
  <si>
    <t>2-2-4-01-02-02</t>
  </si>
  <si>
    <t>Pasivos Exigibles</t>
  </si>
  <si>
    <t>2-4</t>
  </si>
  <si>
    <t>2-4-1</t>
  </si>
  <si>
    <t>2-4-1-03</t>
  </si>
  <si>
    <t>2-4-1-06</t>
  </si>
  <si>
    <t>2-4-1-08</t>
  </si>
  <si>
    <t>2-4-1-08-01</t>
  </si>
  <si>
    <t>2-4-1-08-02</t>
  </si>
  <si>
    <t>2-4-3</t>
  </si>
  <si>
    <t>2-4-3-01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</si>
  <si>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</si>
  <si>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</si>
  <si>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</si>
  <si>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</si>
  <si>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</si>
  <si>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</si>
  <si>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</si>
  <si>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</si>
  <si>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</si>
  <si>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</si>
  <si>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</si>
  <si>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</si>
  <si>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</si>
  <si>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</si>
  <si>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</si>
  <si>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</si>
  <si>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</si>
  <si>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</si>
  <si>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</si>
  <si>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</si>
  <si>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</si>
  <si>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</si>
  <si>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</si>
  <si>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</si>
  <si>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</si>
  <si>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</si>
  <si>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</si>
  <si>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</si>
  <si>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</si>
  <si>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</si>
  <si>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</si>
  <si>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</si>
  <si>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</si>
  <si>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</si>
  <si>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</si>
  <si>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</si>
  <si>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</si>
  <si>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</si>
  <si>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</si>
  <si>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</si>
  <si>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</si>
  <si>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</si>
  <si>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</si>
  <si>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</si>
  <si>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</si>
  <si>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</si>
  <si>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</si>
  <si>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</si>
  <si>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</si>
  <si>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</si>
  <si>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</si>
  <si>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</si>
  <si>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</si>
  <si>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</si>
  <si>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</si>
  <si>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</si>
  <si>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</si>
  <si>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</si>
  <si>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</si>
  <si>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</si>
  <si>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</si>
  <si>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</si>
  <si>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</si>
  <si>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</si>
  <si>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</si>
  <si>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</si>
  <si>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</si>
  <si>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</si>
  <si>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</si>
  <si>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</si>
  <si>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</si>
  <si>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</si>
  <si>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</si>
  <si>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INGRESOS</t>
  </si>
  <si>
    <t>INGRESOS CORRIENTES</t>
  </si>
  <si>
    <t>NO TRIBUTARIOS</t>
  </si>
  <si>
    <t>TRANSFERENCIAS</t>
  </si>
  <si>
    <t>ADMINISTRACIÓN CENTRAL</t>
  </si>
  <si>
    <t>RECURSOS DE CAPITAL</t>
  </si>
  <si>
    <t>RECURSOS DEL BALANCE</t>
  </si>
  <si>
    <t>Venta de Activos</t>
  </si>
  <si>
    <t>Recursos Pasivos Exigibles</t>
  </si>
  <si>
    <t>Otros Recursos del Balance</t>
  </si>
  <si>
    <t>RENDIMIENTOS POR OPERACIONES FINANCIERAS</t>
  </si>
  <si>
    <t>Transporte público integrado y de calidad</t>
  </si>
  <si>
    <t>Peatones y bicicletas</t>
  </si>
  <si>
    <t>Construcción y conservación de vías y calles</t>
  </si>
  <si>
    <t>3-3-1-15-04</t>
  </si>
  <si>
    <t>Eje transversal Nuevo ordenamiento territori</t>
  </si>
  <si>
    <t>3-3-1-15-04-29</t>
  </si>
  <si>
    <t>Articulación regional y planeación integral</t>
  </si>
  <si>
    <t>3-3-1-15-04-29-1002</t>
  </si>
  <si>
    <t>Desarrollo de la infraestructura para la art</t>
  </si>
  <si>
    <t>3-3-1-15-04-29-1002-162</t>
  </si>
  <si>
    <t>Modernización física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</si>
  <si>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</si>
  <si>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</si>
  <si>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</si>
  <si>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</si>
  <si>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</si>
  <si>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</si>
  <si>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</si>
  <si>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</si>
  <si>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</si>
  <si>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</si>
  <si>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</si>
  <si>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</si>
  <si>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</si>
  <si>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</si>
  <si>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</si>
  <si>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</si>
  <si>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</si>
  <si>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</si>
  <si>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</si>
  <si>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3120301</t>
  </si>
  <si>
    <t>SENTENCIAS JUDICIALES</t>
  </si>
  <si>
    <t>312030102</t>
  </si>
  <si>
    <t>OTRAS SENTENCIAS</t>
  </si>
  <si>
    <t>3120301020516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</si>
  <si>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</si>
  <si>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</si>
  <si>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</si>
  <si>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</si>
  <si>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</si>
  <si>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</si>
  <si>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</si>
  <si>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</si>
  <si>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</si>
  <si>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</si>
  <si>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</si>
  <si>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</si>
  <si>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</si>
  <si>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2-1-2-05-08</t>
  </si>
  <si>
    <t>Valorización Local Ley 388 Obra por tu Lugar</t>
  </si>
  <si>
    <t>Fondo Cuenta Pago Compensatorio de Cesiones Públicas</t>
  </si>
  <si>
    <t>Pago Compensatorio Obligaciones Urbanísticas</t>
  </si>
  <si>
    <t>Otros Recursos del Balance de Destinación Específica</t>
  </si>
  <si>
    <t>Otros Recursos del Balance de Libre Destinación</t>
  </si>
  <si>
    <t>Rendimientos Provenientes de Recursos de Destinación Específica</t>
  </si>
  <si>
    <t>Rendimientos Provenientes de Recursos de Libre Destinación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</si>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</sst>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16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16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2" applyNumberFormat="1" applyFont="1" applyFill="1"/>
    <xf numFmtId="16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16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5" fontId="3" fillId="2" borderId="7" xfId="1" applyNumberFormat="1" applyFont="1" applyFill="1" applyBorder="1"/>
    <xf numFmtId="165" fontId="2" fillId="2" borderId="7" xfId="1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rodrig11/AppData/Local/Temp/~MP5A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3</v>
          </cell>
          <cell r="B2" t="str">
            <v>GASTOS</v>
          </cell>
          <cell r="C2">
            <v>677003682020.99988</v>
          </cell>
          <cell r="D2" t="str">
            <v>0</v>
          </cell>
          <cell r="E2">
            <v>0</v>
          </cell>
          <cell r="F2">
            <v>677003682020.99988</v>
          </cell>
          <cell r="G2">
            <v>315512996593</v>
          </cell>
          <cell r="H2">
            <v>317563388080</v>
          </cell>
          <cell r="I2">
            <v>359440293941</v>
          </cell>
          <cell r="J2">
            <v>57521907469</v>
          </cell>
          <cell r="K2">
            <v>359440293941</v>
          </cell>
          <cell r="L2">
            <v>100</v>
          </cell>
          <cell r="M2">
            <v>0</v>
          </cell>
        </row>
        <row r="3">
          <cell r="A3" t="str">
            <v>31</v>
          </cell>
          <cell r="B3" t="str">
            <v>GASTOS DE FUNCIONAMIENTO</v>
          </cell>
          <cell r="C3">
            <v>4325593550</v>
          </cell>
          <cell r="D3" t="str">
            <v>0</v>
          </cell>
          <cell r="E3">
            <v>0</v>
          </cell>
          <cell r="F3">
            <v>4325593550</v>
          </cell>
          <cell r="G3">
            <v>44096617</v>
          </cell>
          <cell r="H3">
            <v>553878031</v>
          </cell>
          <cell r="I3">
            <v>3771715519</v>
          </cell>
          <cell r="J3">
            <v>6532730</v>
          </cell>
          <cell r="K3">
            <v>3771715519</v>
          </cell>
          <cell r="L3">
            <v>100</v>
          </cell>
          <cell r="M3">
            <v>0</v>
          </cell>
        </row>
        <row r="4">
          <cell r="A4" t="str">
            <v>311</v>
          </cell>
          <cell r="B4" t="str">
            <v>SERVICIOS PERSONALES</v>
          </cell>
          <cell r="C4">
            <v>1975434</v>
          </cell>
          <cell r="D4" t="str">
            <v>0</v>
          </cell>
          <cell r="E4">
            <v>0</v>
          </cell>
          <cell r="F4">
            <v>1975434</v>
          </cell>
          <cell r="G4">
            <v>0</v>
          </cell>
          <cell r="H4">
            <v>1475434</v>
          </cell>
          <cell r="I4">
            <v>500000</v>
          </cell>
          <cell r="J4">
            <v>0</v>
          </cell>
          <cell r="K4">
            <v>500000</v>
          </cell>
          <cell r="L4">
            <v>100</v>
          </cell>
          <cell r="M4">
            <v>0</v>
          </cell>
        </row>
        <row r="5">
          <cell r="A5" t="str">
            <v>31102</v>
          </cell>
          <cell r="B5" t="str">
            <v>SERVICIOS PERSONALES INDIRECTOS</v>
          </cell>
          <cell r="C5">
            <v>1975434</v>
          </cell>
          <cell r="D5" t="str">
            <v>0</v>
          </cell>
          <cell r="E5">
            <v>0</v>
          </cell>
          <cell r="F5">
            <v>1975434</v>
          </cell>
          <cell r="G5">
            <v>0</v>
          </cell>
          <cell r="H5">
            <v>1475434</v>
          </cell>
          <cell r="I5">
            <v>500000</v>
          </cell>
          <cell r="J5">
            <v>0</v>
          </cell>
          <cell r="K5">
            <v>500000</v>
          </cell>
          <cell r="L5">
            <v>100</v>
          </cell>
          <cell r="M5">
            <v>0</v>
          </cell>
        </row>
        <row r="6">
          <cell r="A6" t="str">
            <v>3110203</v>
          </cell>
          <cell r="B6" t="str">
            <v>HONORARIOS</v>
          </cell>
          <cell r="C6">
            <v>1975434</v>
          </cell>
          <cell r="D6" t="str">
            <v>0</v>
          </cell>
          <cell r="E6">
            <v>0</v>
          </cell>
          <cell r="F6">
            <v>1975434</v>
          </cell>
          <cell r="G6">
            <v>0</v>
          </cell>
          <cell r="H6">
            <v>1475434</v>
          </cell>
          <cell r="I6">
            <v>500000</v>
          </cell>
          <cell r="J6">
            <v>0</v>
          </cell>
          <cell r="K6">
            <v>500000</v>
          </cell>
          <cell r="L6">
            <v>100</v>
          </cell>
          <cell r="M6">
            <v>0</v>
          </cell>
        </row>
        <row r="7">
          <cell r="A7" t="str">
            <v>311020301</v>
          </cell>
          <cell r="B7" t="str">
            <v>HONORARIOS ENTIDAD</v>
          </cell>
          <cell r="C7">
            <v>1975434</v>
          </cell>
          <cell r="D7" t="str">
            <v>0</v>
          </cell>
          <cell r="E7">
            <v>0</v>
          </cell>
          <cell r="F7">
            <v>1975434</v>
          </cell>
          <cell r="G7">
            <v>0</v>
          </cell>
          <cell r="H7">
            <v>1475434</v>
          </cell>
          <cell r="I7">
            <v>500000</v>
          </cell>
          <cell r="J7">
            <v>0</v>
          </cell>
          <cell r="K7">
            <v>500000</v>
          </cell>
          <cell r="L7">
            <v>100</v>
          </cell>
          <cell r="M7">
            <v>0</v>
          </cell>
        </row>
        <row r="8">
          <cell r="A8" t="str">
            <v>3110203010405</v>
          </cell>
          <cell r="B8" t="str">
            <v>HONORARIOS ENTIDAD</v>
          </cell>
          <cell r="C8">
            <v>500000</v>
          </cell>
          <cell r="D8" t="str">
            <v>0</v>
          </cell>
          <cell r="E8">
            <v>0</v>
          </cell>
          <cell r="F8">
            <v>500000</v>
          </cell>
          <cell r="G8">
            <v>0</v>
          </cell>
          <cell r="H8">
            <v>0</v>
          </cell>
          <cell r="I8">
            <v>500000</v>
          </cell>
          <cell r="J8">
            <v>0</v>
          </cell>
          <cell r="K8">
            <v>500000</v>
          </cell>
          <cell r="L8">
            <v>100</v>
          </cell>
          <cell r="M8">
            <v>0</v>
          </cell>
        </row>
        <row r="9">
          <cell r="A9" t="str">
            <v>3110203010516</v>
          </cell>
          <cell r="B9" t="str">
            <v>HONORARIOS ENTIDAD</v>
          </cell>
          <cell r="C9">
            <v>1475434</v>
          </cell>
          <cell r="D9" t="str">
            <v>0</v>
          </cell>
          <cell r="E9">
            <v>0</v>
          </cell>
          <cell r="F9">
            <v>1475434</v>
          </cell>
          <cell r="G9">
            <v>0</v>
          </cell>
          <cell r="H9">
            <v>1475434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312</v>
          </cell>
          <cell r="B10" t="str">
            <v>GASTOS GENERALES</v>
          </cell>
          <cell r="C10">
            <v>4323618116</v>
          </cell>
          <cell r="D10" t="str">
            <v>0</v>
          </cell>
          <cell r="E10">
            <v>0</v>
          </cell>
          <cell r="F10">
            <v>4323618116</v>
          </cell>
          <cell r="G10">
            <v>44096617</v>
          </cell>
          <cell r="H10">
            <v>552402597</v>
          </cell>
          <cell r="I10">
            <v>3771215519</v>
          </cell>
          <cell r="J10">
            <v>6532730</v>
          </cell>
          <cell r="K10">
            <v>3771215519</v>
          </cell>
          <cell r="L10">
            <v>100</v>
          </cell>
          <cell r="M10">
            <v>0</v>
          </cell>
        </row>
        <row r="11">
          <cell r="A11" t="str">
            <v>31201</v>
          </cell>
          <cell r="B11" t="str">
            <v>ADQUISICION DE BIENES</v>
          </cell>
          <cell r="C11">
            <v>683707020</v>
          </cell>
          <cell r="D11" t="str">
            <v>0</v>
          </cell>
          <cell r="E11">
            <v>0</v>
          </cell>
          <cell r="F11">
            <v>683707020</v>
          </cell>
          <cell r="G11">
            <v>5974786</v>
          </cell>
          <cell r="H11">
            <v>40352814</v>
          </cell>
          <cell r="I11">
            <v>643354206</v>
          </cell>
          <cell r="J11">
            <v>1781530</v>
          </cell>
          <cell r="K11">
            <v>643354206</v>
          </cell>
          <cell r="L11">
            <v>100</v>
          </cell>
          <cell r="M11">
            <v>0</v>
          </cell>
        </row>
        <row r="12">
          <cell r="A12" t="str">
            <v>3120102</v>
          </cell>
          <cell r="B12" t="str">
            <v>GASTOS DE COMPUTADOR</v>
          </cell>
          <cell r="C12">
            <v>639658744</v>
          </cell>
          <cell r="D12" t="str">
            <v>0</v>
          </cell>
          <cell r="E12">
            <v>0</v>
          </cell>
          <cell r="F12">
            <v>639658744</v>
          </cell>
          <cell r="G12">
            <v>5974786</v>
          </cell>
          <cell r="H12">
            <v>38495379</v>
          </cell>
          <cell r="I12">
            <v>601163365</v>
          </cell>
          <cell r="J12">
            <v>1781530</v>
          </cell>
          <cell r="K12">
            <v>601163365</v>
          </cell>
          <cell r="L12">
            <v>100</v>
          </cell>
          <cell r="M12">
            <v>0</v>
          </cell>
        </row>
        <row r="13">
          <cell r="A13" t="str">
            <v>312010201</v>
          </cell>
          <cell r="B13" t="str">
            <v>GASTOS DE COMPUTADOR</v>
          </cell>
          <cell r="C13">
            <v>639658744</v>
          </cell>
          <cell r="D13" t="str">
            <v>0</v>
          </cell>
          <cell r="E13">
            <v>0</v>
          </cell>
          <cell r="F13">
            <v>639658744</v>
          </cell>
          <cell r="G13">
            <v>5974786</v>
          </cell>
          <cell r="H13">
            <v>38495379</v>
          </cell>
          <cell r="I13">
            <v>601163365</v>
          </cell>
          <cell r="J13">
            <v>1781530</v>
          </cell>
          <cell r="K13">
            <v>601163365</v>
          </cell>
          <cell r="L13">
            <v>100</v>
          </cell>
          <cell r="M13">
            <v>0</v>
          </cell>
        </row>
        <row r="14">
          <cell r="A14" t="str">
            <v>3120102010536</v>
          </cell>
          <cell r="B14" t="str">
            <v>GASTOS DE COMPUTADOR</v>
          </cell>
          <cell r="C14">
            <v>639658744</v>
          </cell>
          <cell r="D14" t="str">
            <v>0</v>
          </cell>
          <cell r="E14">
            <v>0</v>
          </cell>
          <cell r="F14">
            <v>639658744</v>
          </cell>
          <cell r="G14">
            <v>5974786</v>
          </cell>
          <cell r="H14">
            <v>38495379</v>
          </cell>
          <cell r="I14">
            <v>601163365</v>
          </cell>
          <cell r="J14">
            <v>1781530</v>
          </cell>
          <cell r="K14">
            <v>601163365</v>
          </cell>
          <cell r="L14">
            <v>100</v>
          </cell>
          <cell r="M14">
            <v>0</v>
          </cell>
        </row>
        <row r="15">
          <cell r="A15" t="str">
            <v>3120103</v>
          </cell>
          <cell r="B15" t="str">
            <v>COMBUSTIBLES, LUBRICANTES Y LLANTAS</v>
          </cell>
          <cell r="C15">
            <v>42294167</v>
          </cell>
          <cell r="D15" t="str">
            <v>0</v>
          </cell>
          <cell r="E15">
            <v>0</v>
          </cell>
          <cell r="F15">
            <v>42294167</v>
          </cell>
          <cell r="G15">
            <v>0</v>
          </cell>
          <cell r="H15">
            <v>1850566</v>
          </cell>
          <cell r="I15">
            <v>40443601</v>
          </cell>
          <cell r="J15">
            <v>0</v>
          </cell>
          <cell r="K15">
            <v>40443601</v>
          </cell>
          <cell r="L15">
            <v>100</v>
          </cell>
          <cell r="M15">
            <v>0</v>
          </cell>
        </row>
        <row r="16">
          <cell r="A16" t="str">
            <v>312010302</v>
          </cell>
          <cell r="B16" t="str">
            <v>COMBUSTIBLES, LUBRICANTES Y LLANTAS</v>
          </cell>
          <cell r="C16">
            <v>42294167</v>
          </cell>
          <cell r="D16" t="str">
            <v>0</v>
          </cell>
          <cell r="E16">
            <v>0</v>
          </cell>
          <cell r="F16">
            <v>42294167</v>
          </cell>
          <cell r="G16">
            <v>0</v>
          </cell>
          <cell r="H16">
            <v>1850566</v>
          </cell>
          <cell r="I16">
            <v>40443601</v>
          </cell>
          <cell r="J16">
            <v>0</v>
          </cell>
          <cell r="K16">
            <v>40443601</v>
          </cell>
          <cell r="L16">
            <v>100</v>
          </cell>
          <cell r="M16">
            <v>0</v>
          </cell>
        </row>
        <row r="17">
          <cell r="A17" t="str">
            <v>3120103020526</v>
          </cell>
          <cell r="B17" t="str">
            <v>COMBUSTIBLES, LUBRICANTES Y LLANTAS</v>
          </cell>
          <cell r="C17">
            <v>42294167</v>
          </cell>
          <cell r="D17" t="str">
            <v>0</v>
          </cell>
          <cell r="E17">
            <v>0</v>
          </cell>
          <cell r="F17">
            <v>42294167</v>
          </cell>
          <cell r="G17">
            <v>0</v>
          </cell>
          <cell r="H17">
            <v>1850566</v>
          </cell>
          <cell r="I17">
            <v>40443601</v>
          </cell>
          <cell r="J17">
            <v>0</v>
          </cell>
          <cell r="K17">
            <v>40443601</v>
          </cell>
          <cell r="L17">
            <v>100</v>
          </cell>
          <cell r="M17">
            <v>0</v>
          </cell>
        </row>
        <row r="18">
          <cell r="A18" t="str">
            <v>3120104</v>
          </cell>
          <cell r="B18" t="str">
            <v>MATERIALES Y SUMINISTROS</v>
          </cell>
          <cell r="C18">
            <v>1754109</v>
          </cell>
          <cell r="D18" t="str">
            <v>0</v>
          </cell>
          <cell r="E18">
            <v>0</v>
          </cell>
          <cell r="F18">
            <v>1754109</v>
          </cell>
          <cell r="G18">
            <v>0</v>
          </cell>
          <cell r="H18">
            <v>6869</v>
          </cell>
          <cell r="I18">
            <v>1747240</v>
          </cell>
          <cell r="J18">
            <v>0</v>
          </cell>
          <cell r="K18">
            <v>1747240</v>
          </cell>
          <cell r="L18">
            <v>100</v>
          </cell>
          <cell r="M18">
            <v>0</v>
          </cell>
        </row>
        <row r="19">
          <cell r="A19" t="str">
            <v>312010403</v>
          </cell>
          <cell r="B19" t="str">
            <v>MATERIALES Y SUMINISTROS</v>
          </cell>
          <cell r="C19">
            <v>1754109</v>
          </cell>
          <cell r="D19" t="str">
            <v>0</v>
          </cell>
          <cell r="E19">
            <v>0</v>
          </cell>
          <cell r="F19">
            <v>1754109</v>
          </cell>
          <cell r="G19">
            <v>0</v>
          </cell>
          <cell r="H19">
            <v>6869</v>
          </cell>
          <cell r="I19">
            <v>1747240</v>
          </cell>
          <cell r="J19">
            <v>0</v>
          </cell>
          <cell r="K19">
            <v>1747240</v>
          </cell>
          <cell r="L19">
            <v>100</v>
          </cell>
          <cell r="M19">
            <v>0</v>
          </cell>
        </row>
        <row r="20">
          <cell r="A20" t="str">
            <v>3120104030526</v>
          </cell>
          <cell r="B20" t="str">
            <v>MATERIALES Y SUMINISTROS</v>
          </cell>
          <cell r="C20">
            <v>1754109</v>
          </cell>
          <cell r="D20" t="str">
            <v>0</v>
          </cell>
          <cell r="E20">
            <v>0</v>
          </cell>
          <cell r="F20">
            <v>1754109</v>
          </cell>
          <cell r="G20">
            <v>0</v>
          </cell>
          <cell r="H20">
            <v>6869</v>
          </cell>
          <cell r="I20">
            <v>1747240</v>
          </cell>
          <cell r="J20">
            <v>0</v>
          </cell>
          <cell r="K20">
            <v>1747240</v>
          </cell>
          <cell r="L20">
            <v>100</v>
          </cell>
          <cell r="M20">
            <v>0</v>
          </cell>
        </row>
        <row r="21">
          <cell r="A21" t="str">
            <v>31202</v>
          </cell>
          <cell r="B21" t="str">
            <v>ADQUISICION DE SERVICIOS</v>
          </cell>
          <cell r="C21">
            <v>3173489393</v>
          </cell>
          <cell r="D21" t="str">
            <v>0</v>
          </cell>
          <cell r="E21">
            <v>0</v>
          </cell>
          <cell r="F21">
            <v>3173489393</v>
          </cell>
          <cell r="G21">
            <v>38121831</v>
          </cell>
          <cell r="H21">
            <v>45628080</v>
          </cell>
          <cell r="I21">
            <v>3127861313</v>
          </cell>
          <cell r="J21">
            <v>4751200</v>
          </cell>
          <cell r="K21">
            <v>3127861313</v>
          </cell>
          <cell r="L21">
            <v>100</v>
          </cell>
          <cell r="M21">
            <v>0</v>
          </cell>
        </row>
        <row r="22">
          <cell r="A22" t="str">
            <v>3120201</v>
          </cell>
          <cell r="B22" t="str">
            <v>ARRENDAMIENTOS</v>
          </cell>
          <cell r="C22">
            <v>60309201</v>
          </cell>
          <cell r="D22" t="str">
            <v>0</v>
          </cell>
          <cell r="E22">
            <v>0</v>
          </cell>
          <cell r="F22">
            <v>60309201</v>
          </cell>
          <cell r="G22">
            <v>0</v>
          </cell>
          <cell r="H22">
            <v>0</v>
          </cell>
          <cell r="I22">
            <v>60309201</v>
          </cell>
          <cell r="J22">
            <v>0</v>
          </cell>
          <cell r="K22">
            <v>60309201</v>
          </cell>
          <cell r="L22">
            <v>100</v>
          </cell>
          <cell r="M22">
            <v>0</v>
          </cell>
        </row>
        <row r="23">
          <cell r="A23" t="str">
            <v>312020101</v>
          </cell>
          <cell r="B23" t="str">
            <v>ARRENDAMIENTOS</v>
          </cell>
          <cell r="C23">
            <v>60309201</v>
          </cell>
          <cell r="D23" t="str">
            <v>0</v>
          </cell>
          <cell r="E23">
            <v>0</v>
          </cell>
          <cell r="F23">
            <v>60309201</v>
          </cell>
          <cell r="G23">
            <v>0</v>
          </cell>
          <cell r="H23">
            <v>0</v>
          </cell>
          <cell r="I23">
            <v>60309201</v>
          </cell>
          <cell r="J23">
            <v>0</v>
          </cell>
          <cell r="K23">
            <v>60309201</v>
          </cell>
          <cell r="L23">
            <v>100</v>
          </cell>
          <cell r="M23">
            <v>0</v>
          </cell>
        </row>
        <row r="24">
          <cell r="A24" t="str">
            <v>3120201010526</v>
          </cell>
          <cell r="B24" t="str">
            <v>ARRENDAMIENTOS</v>
          </cell>
          <cell r="C24">
            <v>60309201</v>
          </cell>
          <cell r="D24" t="str">
            <v>0</v>
          </cell>
          <cell r="E24">
            <v>0</v>
          </cell>
          <cell r="F24">
            <v>60309201</v>
          </cell>
          <cell r="G24">
            <v>0</v>
          </cell>
          <cell r="H24">
            <v>0</v>
          </cell>
          <cell r="I24">
            <v>60309201</v>
          </cell>
          <cell r="J24">
            <v>0</v>
          </cell>
          <cell r="K24">
            <v>60309201</v>
          </cell>
          <cell r="L24">
            <v>100</v>
          </cell>
          <cell r="M24">
            <v>0</v>
          </cell>
        </row>
        <row r="25">
          <cell r="A25" t="str">
            <v>3120203</v>
          </cell>
          <cell r="B25" t="str">
            <v>GASTOS DE TRANSPORTE Y COMUNICACION</v>
          </cell>
          <cell r="C25">
            <v>324811485</v>
          </cell>
          <cell r="D25" t="str">
            <v>0</v>
          </cell>
          <cell r="E25">
            <v>0</v>
          </cell>
          <cell r="F25">
            <v>324811485</v>
          </cell>
          <cell r="G25">
            <v>0</v>
          </cell>
          <cell r="H25">
            <v>0</v>
          </cell>
          <cell r="I25">
            <v>324811485</v>
          </cell>
          <cell r="J25">
            <v>0</v>
          </cell>
          <cell r="K25">
            <v>324811485</v>
          </cell>
          <cell r="L25">
            <v>100</v>
          </cell>
          <cell r="M25">
            <v>0</v>
          </cell>
        </row>
        <row r="26">
          <cell r="A26" t="str">
            <v>312020301</v>
          </cell>
          <cell r="B26" t="str">
            <v>GASTOS DE TRANSPORTE Y COMUNICACION</v>
          </cell>
          <cell r="C26">
            <v>324811485</v>
          </cell>
          <cell r="D26" t="str">
            <v>0</v>
          </cell>
          <cell r="E26">
            <v>0</v>
          </cell>
          <cell r="F26">
            <v>324811485</v>
          </cell>
          <cell r="G26">
            <v>0</v>
          </cell>
          <cell r="H26">
            <v>0</v>
          </cell>
          <cell r="I26">
            <v>324811485</v>
          </cell>
          <cell r="J26">
            <v>0</v>
          </cell>
          <cell r="K26">
            <v>324811485</v>
          </cell>
          <cell r="L26">
            <v>100</v>
          </cell>
          <cell r="M26">
            <v>0</v>
          </cell>
        </row>
        <row r="27">
          <cell r="A27" t="str">
            <v>3120203010526</v>
          </cell>
          <cell r="B27" t="str">
            <v>GASTOS DE TRANSPORTE Y COMUNICACION</v>
          </cell>
          <cell r="C27">
            <v>324811485</v>
          </cell>
          <cell r="D27" t="str">
            <v>0</v>
          </cell>
          <cell r="E27">
            <v>0</v>
          </cell>
          <cell r="F27">
            <v>324811485</v>
          </cell>
          <cell r="G27">
            <v>0</v>
          </cell>
          <cell r="H27">
            <v>0</v>
          </cell>
          <cell r="I27">
            <v>324811485</v>
          </cell>
          <cell r="J27">
            <v>0</v>
          </cell>
          <cell r="K27">
            <v>324811485</v>
          </cell>
          <cell r="L27">
            <v>100</v>
          </cell>
          <cell r="M27">
            <v>0</v>
          </cell>
        </row>
        <row r="28">
          <cell r="A28" t="str">
            <v>3120204</v>
          </cell>
          <cell r="B28" t="str">
            <v>IMPRESOS Y PUBLICACIONES</v>
          </cell>
          <cell r="C28">
            <v>38132477</v>
          </cell>
          <cell r="D28" t="str">
            <v>0</v>
          </cell>
          <cell r="E28">
            <v>0</v>
          </cell>
          <cell r="F28">
            <v>38132477</v>
          </cell>
          <cell r="G28">
            <v>0</v>
          </cell>
          <cell r="H28">
            <v>0</v>
          </cell>
          <cell r="I28">
            <v>38132477</v>
          </cell>
          <cell r="J28">
            <v>0</v>
          </cell>
          <cell r="K28">
            <v>38132477</v>
          </cell>
          <cell r="L28">
            <v>100</v>
          </cell>
          <cell r="M28">
            <v>0</v>
          </cell>
        </row>
        <row r="29">
          <cell r="A29" t="str">
            <v>312020401</v>
          </cell>
          <cell r="B29" t="str">
            <v>IMPRESOS Y PUBLICACIONES</v>
          </cell>
          <cell r="C29">
            <v>38132477</v>
          </cell>
          <cell r="D29" t="str">
            <v>0</v>
          </cell>
          <cell r="E29">
            <v>0</v>
          </cell>
          <cell r="F29">
            <v>38132477</v>
          </cell>
          <cell r="G29">
            <v>0</v>
          </cell>
          <cell r="H29">
            <v>0</v>
          </cell>
          <cell r="I29">
            <v>38132477</v>
          </cell>
          <cell r="J29">
            <v>0</v>
          </cell>
          <cell r="K29">
            <v>38132477</v>
          </cell>
          <cell r="L29">
            <v>100</v>
          </cell>
          <cell r="M29">
            <v>0</v>
          </cell>
        </row>
        <row r="30">
          <cell r="A30" t="str">
            <v>3120204010526</v>
          </cell>
          <cell r="B30" t="str">
            <v>IMPRESOS Y PUBLICACIONES</v>
          </cell>
          <cell r="C30">
            <v>38132477</v>
          </cell>
          <cell r="D30" t="str">
            <v>0</v>
          </cell>
          <cell r="E30">
            <v>0</v>
          </cell>
          <cell r="F30">
            <v>38132477</v>
          </cell>
          <cell r="G30">
            <v>0</v>
          </cell>
          <cell r="H30">
            <v>0</v>
          </cell>
          <cell r="I30">
            <v>38132477</v>
          </cell>
          <cell r="J30">
            <v>0</v>
          </cell>
          <cell r="K30">
            <v>38132477</v>
          </cell>
          <cell r="L30">
            <v>100</v>
          </cell>
          <cell r="M30">
            <v>0</v>
          </cell>
        </row>
        <row r="31">
          <cell r="A31" t="str">
            <v>3120205</v>
          </cell>
          <cell r="B31" t="str">
            <v>MANTENIMIENTO Y REPARACIONES</v>
          </cell>
          <cell r="C31">
            <v>2649242953</v>
          </cell>
          <cell r="D31" t="str">
            <v>0</v>
          </cell>
          <cell r="E31">
            <v>0</v>
          </cell>
          <cell r="F31">
            <v>2649242953</v>
          </cell>
          <cell r="G31">
            <v>37552454</v>
          </cell>
          <cell r="H31">
            <v>42543303</v>
          </cell>
          <cell r="I31">
            <v>2606699650</v>
          </cell>
          <cell r="J31">
            <v>214200</v>
          </cell>
          <cell r="K31">
            <v>2606699650</v>
          </cell>
          <cell r="L31">
            <v>100</v>
          </cell>
          <cell r="M31">
            <v>0</v>
          </cell>
        </row>
        <row r="32">
          <cell r="A32" t="str">
            <v>312020501</v>
          </cell>
          <cell r="B32" t="str">
            <v>MANTENIMIENTO ENTIDAD</v>
          </cell>
          <cell r="C32">
            <v>2649242953</v>
          </cell>
          <cell r="D32" t="str">
            <v>0</v>
          </cell>
          <cell r="E32">
            <v>0</v>
          </cell>
          <cell r="F32">
            <v>2649242953</v>
          </cell>
          <cell r="G32">
            <v>37552454</v>
          </cell>
          <cell r="H32">
            <v>42543303</v>
          </cell>
          <cell r="I32">
            <v>2606699650</v>
          </cell>
          <cell r="J32">
            <v>214200</v>
          </cell>
          <cell r="K32">
            <v>2606699650</v>
          </cell>
          <cell r="L32">
            <v>100</v>
          </cell>
          <cell r="M32">
            <v>0</v>
          </cell>
        </row>
        <row r="33">
          <cell r="A33" t="str">
            <v>3120205010526</v>
          </cell>
          <cell r="B33" t="str">
            <v>MANTENIMIENTO ENTIDAD</v>
          </cell>
          <cell r="C33">
            <v>2649242953</v>
          </cell>
          <cell r="D33" t="str">
            <v>0</v>
          </cell>
          <cell r="E33">
            <v>0</v>
          </cell>
          <cell r="F33">
            <v>2649242953</v>
          </cell>
          <cell r="G33">
            <v>37552454</v>
          </cell>
          <cell r="H33">
            <v>42543303</v>
          </cell>
          <cell r="I33">
            <v>2606699650</v>
          </cell>
          <cell r="J33">
            <v>214200</v>
          </cell>
          <cell r="K33">
            <v>2606699650</v>
          </cell>
          <cell r="L33">
            <v>100</v>
          </cell>
          <cell r="M33">
            <v>0</v>
          </cell>
        </row>
        <row r="34">
          <cell r="A34" t="str">
            <v>3120212</v>
          </cell>
          <cell r="B34" t="str">
            <v>SALUD OCUPACIONAL</v>
          </cell>
          <cell r="C34">
            <v>100993277</v>
          </cell>
          <cell r="D34" t="str">
            <v>0</v>
          </cell>
          <cell r="E34">
            <v>0</v>
          </cell>
          <cell r="F34">
            <v>100993277</v>
          </cell>
          <cell r="G34">
            <v>569377</v>
          </cell>
          <cell r="H34">
            <v>3084777</v>
          </cell>
          <cell r="I34">
            <v>97908500</v>
          </cell>
          <cell r="J34">
            <v>4537000</v>
          </cell>
          <cell r="K34">
            <v>97908500</v>
          </cell>
          <cell r="L34">
            <v>100</v>
          </cell>
          <cell r="M34">
            <v>0</v>
          </cell>
        </row>
        <row r="35">
          <cell r="A35" t="str">
            <v>312021201</v>
          </cell>
          <cell r="B35" t="str">
            <v>SALUD OCUPACIONAL</v>
          </cell>
          <cell r="C35">
            <v>100993277</v>
          </cell>
          <cell r="D35" t="str">
            <v>0</v>
          </cell>
          <cell r="E35">
            <v>0</v>
          </cell>
          <cell r="F35">
            <v>100993277</v>
          </cell>
          <cell r="G35">
            <v>569377</v>
          </cell>
          <cell r="H35">
            <v>3084777</v>
          </cell>
          <cell r="I35">
            <v>97908500</v>
          </cell>
          <cell r="J35">
            <v>4537000</v>
          </cell>
          <cell r="K35">
            <v>97908500</v>
          </cell>
          <cell r="L35">
            <v>100</v>
          </cell>
          <cell r="M35">
            <v>0</v>
          </cell>
        </row>
        <row r="36">
          <cell r="A36" t="str">
            <v>3120212010516</v>
          </cell>
          <cell r="B36" t="str">
            <v>SALUD OCUPACIONAL</v>
          </cell>
          <cell r="C36">
            <v>100993277</v>
          </cell>
          <cell r="D36" t="str">
            <v>0</v>
          </cell>
          <cell r="E36">
            <v>0</v>
          </cell>
          <cell r="F36">
            <v>100993277</v>
          </cell>
          <cell r="G36">
            <v>569377</v>
          </cell>
          <cell r="H36">
            <v>3084777</v>
          </cell>
          <cell r="I36">
            <v>97908500</v>
          </cell>
          <cell r="J36">
            <v>4537000</v>
          </cell>
          <cell r="K36">
            <v>97908500</v>
          </cell>
          <cell r="L36">
            <v>100</v>
          </cell>
          <cell r="M36">
            <v>0</v>
          </cell>
        </row>
        <row r="37">
          <cell r="A37" t="str">
            <v>31203</v>
          </cell>
          <cell r="B37" t="str">
            <v>OTROS GASTOS GENERALES</v>
          </cell>
          <cell r="C37">
            <v>466421703</v>
          </cell>
          <cell r="D37" t="str">
            <v>0</v>
          </cell>
          <cell r="E37">
            <v>0</v>
          </cell>
          <cell r="F37">
            <v>466421703</v>
          </cell>
          <cell r="G37">
            <v>0</v>
          </cell>
          <cell r="H37">
            <v>466421703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3120301</v>
          </cell>
          <cell r="B38" t="str">
            <v>SENTENCIAS JUDICIALES</v>
          </cell>
          <cell r="C38">
            <v>247347734</v>
          </cell>
          <cell r="D38" t="str">
            <v>0</v>
          </cell>
          <cell r="E38">
            <v>0</v>
          </cell>
          <cell r="F38">
            <v>247347734</v>
          </cell>
          <cell r="G38">
            <v>0</v>
          </cell>
          <cell r="H38">
            <v>247347734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312030102</v>
          </cell>
          <cell r="B39" t="str">
            <v>OTRAS SENTENCIAS</v>
          </cell>
          <cell r="C39">
            <v>247347734</v>
          </cell>
          <cell r="D39" t="str">
            <v>0</v>
          </cell>
          <cell r="E39">
            <v>0</v>
          </cell>
          <cell r="F39">
            <v>247347734</v>
          </cell>
          <cell r="G39">
            <v>0</v>
          </cell>
          <cell r="H39">
            <v>247347734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3120301020516</v>
          </cell>
          <cell r="B40" t="str">
            <v>OTRAS SENTENCIAS</v>
          </cell>
          <cell r="C40">
            <v>247347734</v>
          </cell>
          <cell r="D40" t="str">
            <v>0</v>
          </cell>
          <cell r="E40">
            <v>0</v>
          </cell>
          <cell r="F40">
            <v>247347734</v>
          </cell>
          <cell r="G40">
            <v>0</v>
          </cell>
          <cell r="H40">
            <v>247347734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3120302</v>
          </cell>
          <cell r="B41" t="str">
            <v>IMPUESTOS,TASAS,CONTRIB.,DERECHOS Y MULTAS</v>
          </cell>
          <cell r="C41">
            <v>218468962</v>
          </cell>
          <cell r="D41" t="str">
            <v>0</v>
          </cell>
          <cell r="E41">
            <v>0</v>
          </cell>
          <cell r="F41">
            <v>218468962</v>
          </cell>
          <cell r="G41">
            <v>0</v>
          </cell>
          <cell r="H41">
            <v>218468962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312030201</v>
          </cell>
          <cell r="B42" t="str">
            <v>IMPUESTOS,TASAS,CONTRIB.,DERECHOS Y MULTAS</v>
          </cell>
          <cell r="C42">
            <v>218468962</v>
          </cell>
          <cell r="D42" t="str">
            <v>0</v>
          </cell>
          <cell r="E42">
            <v>0</v>
          </cell>
          <cell r="F42">
            <v>218468962</v>
          </cell>
          <cell r="G42">
            <v>0</v>
          </cell>
          <cell r="H42">
            <v>218468962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3120302010556</v>
          </cell>
          <cell r="B43" t="str">
            <v>IMPUESTOS,TASAS,CONTRIB.,DERECHOS Y MULTAS</v>
          </cell>
          <cell r="C43">
            <v>218468962</v>
          </cell>
          <cell r="D43" t="str">
            <v>0</v>
          </cell>
          <cell r="E43">
            <v>0</v>
          </cell>
          <cell r="F43">
            <v>218468962</v>
          </cell>
          <cell r="G43">
            <v>0</v>
          </cell>
          <cell r="H43">
            <v>218468962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3120303</v>
          </cell>
          <cell r="B44" t="str">
            <v>INTERESES Y COMISIONES</v>
          </cell>
          <cell r="C44">
            <v>605007</v>
          </cell>
          <cell r="D44" t="str">
            <v>0</v>
          </cell>
          <cell r="E44">
            <v>0</v>
          </cell>
          <cell r="F44">
            <v>605007</v>
          </cell>
          <cell r="G44">
            <v>0</v>
          </cell>
          <cell r="H44">
            <v>605007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312030301</v>
          </cell>
          <cell r="B45" t="str">
            <v>INTERESES Y COMISIONES</v>
          </cell>
          <cell r="C45">
            <v>605007</v>
          </cell>
          <cell r="D45" t="str">
            <v>0</v>
          </cell>
          <cell r="E45">
            <v>0</v>
          </cell>
          <cell r="F45">
            <v>605007</v>
          </cell>
          <cell r="G45">
            <v>0</v>
          </cell>
          <cell r="H45">
            <v>605007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3120303010556</v>
          </cell>
          <cell r="B46" t="str">
            <v>INTERESES Y COMISIONES</v>
          </cell>
          <cell r="C46">
            <v>605007</v>
          </cell>
          <cell r="D46" t="str">
            <v>0</v>
          </cell>
          <cell r="E46">
            <v>0</v>
          </cell>
          <cell r="F46">
            <v>605007</v>
          </cell>
          <cell r="G46">
            <v>0</v>
          </cell>
          <cell r="H46">
            <v>605007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33</v>
          </cell>
          <cell r="B47" t="str">
            <v>INVERSION</v>
          </cell>
          <cell r="C47">
            <v>672678088471.00012</v>
          </cell>
          <cell r="D47" t="str">
            <v>0</v>
          </cell>
          <cell r="E47">
            <v>0</v>
          </cell>
          <cell r="F47">
            <v>672678088471.00012</v>
          </cell>
          <cell r="G47">
            <v>315468899976</v>
          </cell>
          <cell r="H47">
            <v>317009510049</v>
          </cell>
          <cell r="I47">
            <v>355668578422</v>
          </cell>
          <cell r="J47">
            <v>57515374739</v>
          </cell>
          <cell r="K47">
            <v>355668578422</v>
          </cell>
          <cell r="L47">
            <v>100</v>
          </cell>
          <cell r="M47">
            <v>0</v>
          </cell>
        </row>
        <row r="48">
          <cell r="A48" t="str">
            <v>331</v>
          </cell>
          <cell r="B48" t="str">
            <v>DIRECTA</v>
          </cell>
          <cell r="C48">
            <v>672678088471.00012</v>
          </cell>
          <cell r="D48" t="str">
            <v>0</v>
          </cell>
          <cell r="E48">
            <v>0</v>
          </cell>
          <cell r="F48">
            <v>672678088471.00012</v>
          </cell>
          <cell r="G48">
            <v>315468899976</v>
          </cell>
          <cell r="H48">
            <v>317009510049</v>
          </cell>
          <cell r="I48">
            <v>355668578422</v>
          </cell>
          <cell r="J48">
            <v>57515374739</v>
          </cell>
          <cell r="K48">
            <v>355668578422</v>
          </cell>
          <cell r="L48">
            <v>100</v>
          </cell>
          <cell r="M48">
            <v>0</v>
          </cell>
        </row>
        <row r="49">
          <cell r="A49" t="str">
            <v>33115</v>
          </cell>
          <cell r="B49" t="str">
            <v>BOGOTÁ MEJOR PARA TODOS</v>
          </cell>
          <cell r="C49">
            <v>672678088471.00012</v>
          </cell>
          <cell r="D49" t="str">
            <v>0</v>
          </cell>
          <cell r="E49">
            <v>0</v>
          </cell>
          <cell r="F49">
            <v>672678088471.00012</v>
          </cell>
          <cell r="G49">
            <v>315468899976</v>
          </cell>
          <cell r="H49">
            <v>317009510049</v>
          </cell>
          <cell r="I49">
            <v>355668578422</v>
          </cell>
          <cell r="J49">
            <v>57515374739</v>
          </cell>
          <cell r="K49">
            <v>355668578422</v>
          </cell>
          <cell r="L49">
            <v>100</v>
          </cell>
          <cell r="M49">
            <v>0</v>
          </cell>
        </row>
        <row r="50">
          <cell r="A50" t="str">
            <v>3311502</v>
          </cell>
          <cell r="B50" t="str">
            <v>PILAR DEMOCRACIA URBANA</v>
          </cell>
          <cell r="C50">
            <v>651901069535.00012</v>
          </cell>
          <cell r="D50" t="str">
            <v>0</v>
          </cell>
          <cell r="E50">
            <v>0</v>
          </cell>
          <cell r="F50">
            <v>651901069535.00012</v>
          </cell>
          <cell r="G50">
            <v>312752937032</v>
          </cell>
          <cell r="H50">
            <v>313281710772</v>
          </cell>
          <cell r="I50">
            <v>338619358763</v>
          </cell>
          <cell r="J50">
            <v>56507542505</v>
          </cell>
          <cell r="K50">
            <v>338619358763</v>
          </cell>
          <cell r="L50">
            <v>100</v>
          </cell>
          <cell r="M50">
            <v>0</v>
          </cell>
        </row>
        <row r="51">
          <cell r="A51" t="str">
            <v>331150218</v>
          </cell>
          <cell r="B51" t="str">
            <v>MEJOR MOVILIDAD PARA TODOS</v>
          </cell>
          <cell r="C51">
            <v>651901069535.00012</v>
          </cell>
          <cell r="D51" t="str">
            <v>0</v>
          </cell>
          <cell r="E51">
            <v>0</v>
          </cell>
          <cell r="F51">
            <v>651901069535.00012</v>
          </cell>
          <cell r="G51">
            <v>312752937032</v>
          </cell>
          <cell r="H51">
            <v>313281710772</v>
          </cell>
          <cell r="I51">
            <v>338619358763</v>
          </cell>
          <cell r="J51">
            <v>56507542505</v>
          </cell>
          <cell r="K51">
            <v>338619358763</v>
          </cell>
          <cell r="L51">
            <v>100</v>
          </cell>
          <cell r="M51">
            <v>0</v>
          </cell>
        </row>
        <row r="52">
          <cell r="A52" t="str">
            <v>3311502181059</v>
          </cell>
          <cell r="B52" t="str">
            <v>INFRAESTRUCTURA PARA EL SITP DE CALIDAD</v>
          </cell>
          <cell r="C52">
            <v>25574912593</v>
          </cell>
          <cell r="D52" t="str">
            <v>0</v>
          </cell>
          <cell r="E52">
            <v>0</v>
          </cell>
          <cell r="F52">
            <v>25574912593</v>
          </cell>
          <cell r="G52">
            <v>5613714736</v>
          </cell>
          <cell r="H52">
            <v>5613714736</v>
          </cell>
          <cell r="I52">
            <v>19961197857</v>
          </cell>
          <cell r="J52">
            <v>1698264881</v>
          </cell>
          <cell r="K52">
            <v>19961197857</v>
          </cell>
          <cell r="L52">
            <v>100</v>
          </cell>
          <cell r="M52">
            <v>0</v>
          </cell>
        </row>
        <row r="53">
          <cell r="A53" t="str">
            <v>3311502181059147</v>
          </cell>
          <cell r="B53" t="str">
            <v>TRANSPORTE PÚBLICO INTEGRADO Y DE CALIDAD</v>
          </cell>
          <cell r="C53">
            <v>25574912593</v>
          </cell>
          <cell r="D53" t="str">
            <v>0</v>
          </cell>
          <cell r="E53">
            <v>0</v>
          </cell>
          <cell r="F53">
            <v>25574912593</v>
          </cell>
          <cell r="G53">
            <v>5613714736</v>
          </cell>
          <cell r="H53">
            <v>5613714736</v>
          </cell>
          <cell r="I53">
            <v>19961197857</v>
          </cell>
          <cell r="J53">
            <v>1698264881</v>
          </cell>
          <cell r="K53">
            <v>19961197857</v>
          </cell>
          <cell r="L53">
            <v>100</v>
          </cell>
          <cell r="M53">
            <v>0</v>
          </cell>
        </row>
        <row r="54">
          <cell r="A54" t="str">
            <v>3311502181061</v>
          </cell>
          <cell r="B54" t="str">
            <v>INFRAESTRUCTURA PARA PEATONES Y BICICLETAS</v>
          </cell>
          <cell r="C54">
            <v>161166176330</v>
          </cell>
          <cell r="D54" t="str">
            <v>0</v>
          </cell>
          <cell r="E54">
            <v>0</v>
          </cell>
          <cell r="F54">
            <v>161166176330</v>
          </cell>
          <cell r="G54">
            <v>122162306985</v>
          </cell>
          <cell r="H54">
            <v>122162306985</v>
          </cell>
          <cell r="I54">
            <v>39003869345</v>
          </cell>
          <cell r="J54">
            <v>9245430113</v>
          </cell>
          <cell r="K54">
            <v>39003869345</v>
          </cell>
          <cell r="L54">
            <v>100</v>
          </cell>
          <cell r="M54">
            <v>0</v>
          </cell>
        </row>
        <row r="55">
          <cell r="A55" t="str">
            <v>3311502181061145</v>
          </cell>
          <cell r="B55" t="str">
            <v>PEATONES Y BICICLETAS</v>
          </cell>
          <cell r="C55">
            <v>161166176330</v>
          </cell>
          <cell r="D55" t="str">
            <v>0</v>
          </cell>
          <cell r="E55">
            <v>0</v>
          </cell>
          <cell r="F55">
            <v>161166176330</v>
          </cell>
          <cell r="G55">
            <v>122162306985</v>
          </cell>
          <cell r="H55">
            <v>122162306985</v>
          </cell>
          <cell r="I55">
            <v>39003869345</v>
          </cell>
          <cell r="J55">
            <v>9245430113</v>
          </cell>
          <cell r="K55">
            <v>39003869345</v>
          </cell>
          <cell r="L55">
            <v>100</v>
          </cell>
          <cell r="M55">
            <v>0</v>
          </cell>
        </row>
        <row r="56">
          <cell r="A56" t="str">
            <v>3311502181062</v>
          </cell>
          <cell r="B56" t="str">
            <v>CONSTRUCCION DE VIAS Y CALLES COMPLETAS PARA LA CIUDAD</v>
          </cell>
          <cell r="C56">
            <v>352786390732</v>
          </cell>
          <cell r="D56" t="str">
            <v>0</v>
          </cell>
          <cell r="E56">
            <v>0</v>
          </cell>
          <cell r="F56">
            <v>352786390732</v>
          </cell>
          <cell r="G56">
            <v>153424184031</v>
          </cell>
          <cell r="H56">
            <v>153952957771</v>
          </cell>
          <cell r="I56">
            <v>198833432961</v>
          </cell>
          <cell r="J56">
            <v>28047885036</v>
          </cell>
          <cell r="K56">
            <v>198833432961</v>
          </cell>
          <cell r="L56">
            <v>100</v>
          </cell>
          <cell r="M56">
            <v>0</v>
          </cell>
        </row>
        <row r="57">
          <cell r="A57" t="str">
            <v>3311502181062143</v>
          </cell>
          <cell r="B57" t="str">
            <v>CONSTRUC Y CONSERV DE VÍAS Y CALLES COMPLETAS PARA LA CIUDAD</v>
          </cell>
          <cell r="C57">
            <v>352786390732</v>
          </cell>
          <cell r="D57" t="str">
            <v>0</v>
          </cell>
          <cell r="E57">
            <v>0</v>
          </cell>
          <cell r="F57">
            <v>352786390732</v>
          </cell>
          <cell r="G57">
            <v>153424184031</v>
          </cell>
          <cell r="H57">
            <v>153952957771</v>
          </cell>
          <cell r="I57">
            <v>198833432961</v>
          </cell>
          <cell r="J57">
            <v>28047885036</v>
          </cell>
          <cell r="K57">
            <v>198833432961</v>
          </cell>
          <cell r="L57">
            <v>100</v>
          </cell>
          <cell r="M57">
            <v>0</v>
          </cell>
        </row>
        <row r="58">
          <cell r="A58" t="str">
            <v>3311502181063</v>
          </cell>
          <cell r="B58" t="str">
            <v>CONSERVACIÓN DE VIAS Y CALLES COMPLETAS PARA LA CIUDAD</v>
          </cell>
          <cell r="C58">
            <v>112373589880</v>
          </cell>
          <cell r="D58" t="str">
            <v>0</v>
          </cell>
          <cell r="E58">
            <v>0</v>
          </cell>
          <cell r="F58">
            <v>112373589880</v>
          </cell>
          <cell r="G58">
            <v>31552731280</v>
          </cell>
          <cell r="H58">
            <v>31552731280</v>
          </cell>
          <cell r="I58">
            <v>80820858600</v>
          </cell>
          <cell r="J58">
            <v>17515962475</v>
          </cell>
          <cell r="K58">
            <v>80820858600</v>
          </cell>
          <cell r="L58">
            <v>100</v>
          </cell>
          <cell r="M58">
            <v>0</v>
          </cell>
        </row>
        <row r="59">
          <cell r="A59" t="str">
            <v>3311502181063143</v>
          </cell>
          <cell r="B59" t="str">
            <v>CONSTRUC Y CONSERV DE VÍAS Y CALLES COMPLETAS PARA LA CIUDAD</v>
          </cell>
          <cell r="C59">
            <v>112373589880</v>
          </cell>
          <cell r="D59" t="str">
            <v>0</v>
          </cell>
          <cell r="E59">
            <v>0</v>
          </cell>
          <cell r="F59">
            <v>112373589880</v>
          </cell>
          <cell r="G59">
            <v>31552731280</v>
          </cell>
          <cell r="H59">
            <v>31552731280</v>
          </cell>
          <cell r="I59">
            <v>80820858600</v>
          </cell>
          <cell r="J59">
            <v>17515962475</v>
          </cell>
          <cell r="K59">
            <v>80820858600</v>
          </cell>
          <cell r="L59">
            <v>100</v>
          </cell>
          <cell r="M59">
            <v>0</v>
          </cell>
        </row>
        <row r="60">
          <cell r="A60" t="str">
            <v>3311507</v>
          </cell>
          <cell r="B60" t="str">
            <v>EJE TRANSVERSAL GOBIERNO LEGÍTIMO, FORTALEC LOCAL Y EFICIENC</v>
          </cell>
          <cell r="C60">
            <v>20777018936</v>
          </cell>
          <cell r="D60" t="str">
            <v>0</v>
          </cell>
          <cell r="E60">
            <v>0</v>
          </cell>
          <cell r="F60">
            <v>20777018936</v>
          </cell>
          <cell r="G60">
            <v>2715962944</v>
          </cell>
          <cell r="H60">
            <v>3727799277</v>
          </cell>
          <cell r="I60">
            <v>17049219659</v>
          </cell>
          <cell r="J60">
            <v>1007832234</v>
          </cell>
          <cell r="K60">
            <v>17049219659</v>
          </cell>
          <cell r="L60">
            <v>100</v>
          </cell>
          <cell r="M60">
            <v>0</v>
          </cell>
        </row>
        <row r="61">
          <cell r="A61" t="str">
            <v>331150743</v>
          </cell>
          <cell r="B61" t="str">
            <v>MODERNIZACIÓN INSTITUCIONAL</v>
          </cell>
          <cell r="C61">
            <v>20777018936</v>
          </cell>
          <cell r="D61" t="str">
            <v>0</v>
          </cell>
          <cell r="E61">
            <v>0</v>
          </cell>
          <cell r="F61">
            <v>20777018936</v>
          </cell>
          <cell r="G61">
            <v>2715962944</v>
          </cell>
          <cell r="H61">
            <v>3727799277</v>
          </cell>
          <cell r="I61">
            <v>17049219659</v>
          </cell>
          <cell r="J61">
            <v>1007832234</v>
          </cell>
          <cell r="K61">
            <v>17049219659</v>
          </cell>
          <cell r="L61">
            <v>100</v>
          </cell>
          <cell r="M61">
            <v>0</v>
          </cell>
        </row>
        <row r="62">
          <cell r="A62" t="str">
            <v>3311507431047</v>
          </cell>
          <cell r="B62" t="str">
            <v>FORTALEC, MODERNIZAC Y OPTIMIZ DE CAPACIDAD INSTIT Y TICS</v>
          </cell>
          <cell r="C62">
            <v>20777018936</v>
          </cell>
          <cell r="D62" t="str">
            <v>0</v>
          </cell>
          <cell r="E62">
            <v>0</v>
          </cell>
          <cell r="F62">
            <v>20777018936</v>
          </cell>
          <cell r="G62">
            <v>2715962944</v>
          </cell>
          <cell r="H62">
            <v>3727799277</v>
          </cell>
          <cell r="I62">
            <v>17049219659</v>
          </cell>
          <cell r="J62">
            <v>1007832234</v>
          </cell>
          <cell r="K62">
            <v>17049219659</v>
          </cell>
          <cell r="L62">
            <v>100</v>
          </cell>
          <cell r="M62">
            <v>0</v>
          </cell>
        </row>
        <row r="63">
          <cell r="A63" t="str">
            <v>3311507431047190</v>
          </cell>
          <cell r="B63" t="str">
            <v>MODERNIZACIÓN FÍSICA</v>
          </cell>
          <cell r="C63">
            <v>20777018936</v>
          </cell>
          <cell r="D63" t="str">
            <v>0</v>
          </cell>
          <cell r="E63">
            <v>0</v>
          </cell>
          <cell r="F63">
            <v>20777018936</v>
          </cell>
          <cell r="G63">
            <v>2715962944</v>
          </cell>
          <cell r="H63">
            <v>3727799277</v>
          </cell>
          <cell r="I63">
            <v>17049219659</v>
          </cell>
          <cell r="J63">
            <v>1007832234</v>
          </cell>
          <cell r="K63">
            <v>17049219659</v>
          </cell>
          <cell r="L63">
            <v>100</v>
          </cell>
          <cell r="M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A4" workbookViewId="0">
      <selection activeCell="E8" sqref="E8"/>
    </sheetView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2" t="s">
        <v>82</v>
      </c>
      <c r="D2" s="42"/>
      <c r="E2" s="42"/>
      <c r="F2" s="42"/>
    </row>
    <row r="3" spans="1:12" x14ac:dyDescent="0.2">
      <c r="C3" s="42" t="s">
        <v>377</v>
      </c>
      <c r="D3" s="42"/>
      <c r="E3" s="42"/>
      <c r="F3" s="42"/>
    </row>
    <row r="4" spans="1:12" x14ac:dyDescent="0.2">
      <c r="C4" s="42" t="s">
        <v>185</v>
      </c>
      <c r="D4" s="42"/>
      <c r="E4" s="42"/>
      <c r="F4" s="42"/>
      <c r="G4" s="2"/>
    </row>
    <row r="5" spans="1:12" x14ac:dyDescent="0.2">
      <c r="C5" s="42" t="s">
        <v>378</v>
      </c>
      <c r="D5" s="42"/>
      <c r="E5" s="42"/>
      <c r="F5" s="42"/>
      <c r="G5" s="2"/>
    </row>
    <row r="6" spans="1:12" x14ac:dyDescent="0.2">
      <c r="C6" s="22"/>
      <c r="D6" s="22"/>
      <c r="E6" s="22"/>
      <c r="F6" s="22"/>
      <c r="G6" s="2"/>
    </row>
    <row r="7" spans="1:12" x14ac:dyDescent="0.2">
      <c r="A7" s="3" t="s">
        <v>84</v>
      </c>
      <c r="B7" s="4" t="s">
        <v>85</v>
      </c>
      <c r="C7" s="23"/>
      <c r="D7" s="4" t="s">
        <v>86</v>
      </c>
      <c r="E7" s="6" t="s">
        <v>390</v>
      </c>
      <c r="F7" s="23"/>
      <c r="G7" s="23"/>
      <c r="H7" s="23"/>
      <c r="I7" s="23"/>
      <c r="J7" s="23"/>
      <c r="K7" s="23"/>
      <c r="L7" s="7"/>
    </row>
    <row r="8" spans="1:12" x14ac:dyDescent="0.2">
      <c r="A8" s="8" t="s">
        <v>87</v>
      </c>
      <c r="B8" s="9" t="s">
        <v>88</v>
      </c>
      <c r="C8" s="24"/>
      <c r="D8" s="9" t="s">
        <v>89</v>
      </c>
      <c r="E8" s="11">
        <v>2018</v>
      </c>
      <c r="F8" s="24"/>
      <c r="G8" s="24"/>
      <c r="H8" s="24"/>
      <c r="I8" s="24"/>
      <c r="J8" s="24"/>
      <c r="K8" s="24"/>
      <c r="L8" s="12"/>
    </row>
    <row r="9" spans="1:12" x14ac:dyDescent="0.2">
      <c r="A9" s="8" t="s">
        <v>87</v>
      </c>
      <c r="B9" s="9" t="s">
        <v>88</v>
      </c>
      <c r="C9" s="9"/>
      <c r="D9" s="10"/>
      <c r="E9" s="9"/>
      <c r="F9" s="9"/>
      <c r="G9" s="9"/>
      <c r="H9" s="9"/>
      <c r="I9" s="9" t="s">
        <v>89</v>
      </c>
      <c r="J9" s="11">
        <v>2018</v>
      </c>
      <c r="K9" s="9"/>
    </row>
    <row r="10" spans="1:12" x14ac:dyDescent="0.2">
      <c r="A10" s="43" t="s">
        <v>90</v>
      </c>
      <c r="B10" s="43"/>
      <c r="C10" s="44" t="s">
        <v>186</v>
      </c>
      <c r="D10" s="45" t="s">
        <v>99</v>
      </c>
      <c r="E10" s="45"/>
      <c r="F10" s="44" t="s">
        <v>187</v>
      </c>
      <c r="G10" s="45" t="s">
        <v>188</v>
      </c>
      <c r="H10" s="45"/>
      <c r="I10" s="44" t="s">
        <v>189</v>
      </c>
      <c r="J10" s="44" t="s">
        <v>190</v>
      </c>
      <c r="K10" s="44" t="s">
        <v>191</v>
      </c>
      <c r="L10" s="44" t="s">
        <v>192</v>
      </c>
    </row>
    <row r="11" spans="1:12" x14ac:dyDescent="0.2">
      <c r="A11" s="46" t="s">
        <v>96</v>
      </c>
      <c r="B11" s="44" t="s">
        <v>97</v>
      </c>
      <c r="C11" s="45"/>
      <c r="D11" s="44" t="s">
        <v>193</v>
      </c>
      <c r="E11" s="44" t="s">
        <v>108</v>
      </c>
      <c r="F11" s="44"/>
      <c r="G11" s="44" t="s">
        <v>194</v>
      </c>
      <c r="H11" s="44" t="s">
        <v>195</v>
      </c>
      <c r="I11" s="45"/>
      <c r="J11" s="44"/>
      <c r="K11" s="45"/>
      <c r="L11" s="45"/>
    </row>
    <row r="12" spans="1:12" ht="27.75" customHeight="1" x14ac:dyDescent="0.2">
      <c r="A12" s="46"/>
      <c r="B12" s="44"/>
      <c r="C12" s="45"/>
      <c r="D12" s="44"/>
      <c r="E12" s="44"/>
      <c r="F12" s="44"/>
      <c r="G12" s="44"/>
      <c r="H12" s="44"/>
      <c r="I12" s="45"/>
      <c r="J12" s="44"/>
      <c r="K12" s="45"/>
      <c r="L12" s="45"/>
    </row>
    <row r="13" spans="1:12" x14ac:dyDescent="0.2">
      <c r="A13" s="25"/>
    </row>
    <row r="14" spans="1:12" s="30" customFormat="1" x14ac:dyDescent="0.2">
      <c r="A14" s="26" t="s">
        <v>196</v>
      </c>
      <c r="B14" s="27" t="s">
        <v>323</v>
      </c>
      <c r="C14" s="28">
        <v>2672465487000</v>
      </c>
      <c r="D14" s="28">
        <v>-98888122572</v>
      </c>
      <c r="E14" s="28">
        <v>-290262963629</v>
      </c>
      <c r="F14" s="28">
        <v>2382202523371</v>
      </c>
      <c r="G14" s="28">
        <v>112630788841</v>
      </c>
      <c r="H14" s="28">
        <v>920486654311</v>
      </c>
      <c r="I14" s="29">
        <v>38.64</v>
      </c>
      <c r="J14" s="28">
        <v>1461715869060</v>
      </c>
      <c r="K14" s="28">
        <v>512312687736</v>
      </c>
      <c r="L14" s="28">
        <v>1432799342047</v>
      </c>
    </row>
    <row r="15" spans="1:12" s="30" customFormat="1" x14ac:dyDescent="0.2">
      <c r="A15" s="26" t="s">
        <v>197</v>
      </c>
      <c r="B15" s="27" t="s">
        <v>324</v>
      </c>
      <c r="C15" s="28">
        <v>79096475000</v>
      </c>
      <c r="D15" s="28">
        <v>-26537934598</v>
      </c>
      <c r="E15" s="28">
        <v>-47060688598</v>
      </c>
      <c r="F15" s="28">
        <v>32035786402</v>
      </c>
      <c r="G15" s="28">
        <v>3333529698</v>
      </c>
      <c r="H15" s="28">
        <v>54772937878</v>
      </c>
      <c r="I15" s="29">
        <v>170.97</v>
      </c>
      <c r="J15" s="28">
        <v>-22737151476</v>
      </c>
      <c r="K15" s="28">
        <v>0</v>
      </c>
      <c r="L15" s="28">
        <v>54772937878</v>
      </c>
    </row>
    <row r="16" spans="1:12" s="30" customFormat="1" x14ac:dyDescent="0.2">
      <c r="A16" s="26" t="s">
        <v>198</v>
      </c>
      <c r="B16" s="27" t="s">
        <v>325</v>
      </c>
      <c r="C16" s="28">
        <v>79096475000</v>
      </c>
      <c r="D16" s="28">
        <v>-26537934598</v>
      </c>
      <c r="E16" s="28">
        <v>-47060688598</v>
      </c>
      <c r="F16" s="28">
        <v>32035786402</v>
      </c>
      <c r="G16" s="28">
        <v>3333529698</v>
      </c>
      <c r="H16" s="28">
        <v>54772937878</v>
      </c>
      <c r="I16" s="29">
        <v>170.97</v>
      </c>
      <c r="J16" s="28">
        <v>-22737151476</v>
      </c>
      <c r="K16" s="28">
        <v>0</v>
      </c>
      <c r="L16" s="28">
        <v>54772937878</v>
      </c>
    </row>
    <row r="17" spans="1:12" x14ac:dyDescent="0.2">
      <c r="A17" s="31" t="s">
        <v>199</v>
      </c>
      <c r="B17" s="32" t="s">
        <v>200</v>
      </c>
      <c r="C17" s="33">
        <v>465000000</v>
      </c>
      <c r="D17" s="33">
        <v>0</v>
      </c>
      <c r="E17" s="33">
        <v>0</v>
      </c>
      <c r="F17" s="33">
        <v>465000000</v>
      </c>
      <c r="G17" s="33">
        <v>227062230</v>
      </c>
      <c r="H17" s="33">
        <v>834522886</v>
      </c>
      <c r="I17" s="34">
        <v>179.47</v>
      </c>
      <c r="J17" s="33">
        <v>-369522886</v>
      </c>
      <c r="K17" s="33">
        <v>0</v>
      </c>
      <c r="L17" s="33">
        <v>834522886</v>
      </c>
    </row>
    <row r="18" spans="1:12" x14ac:dyDescent="0.2">
      <c r="A18" s="31" t="s">
        <v>201</v>
      </c>
      <c r="B18" s="32" t="s">
        <v>202</v>
      </c>
      <c r="C18" s="33">
        <v>465000000</v>
      </c>
      <c r="D18" s="33">
        <v>0</v>
      </c>
      <c r="E18" s="33">
        <v>0</v>
      </c>
      <c r="F18" s="33">
        <v>465000000</v>
      </c>
      <c r="G18" s="33">
        <v>227062230</v>
      </c>
      <c r="H18" s="33">
        <v>834522886</v>
      </c>
      <c r="I18" s="34">
        <v>179.47</v>
      </c>
      <c r="J18" s="33">
        <v>-369522886</v>
      </c>
      <c r="K18" s="33">
        <v>0</v>
      </c>
      <c r="L18" s="33">
        <v>834522886</v>
      </c>
    </row>
    <row r="19" spans="1:12" x14ac:dyDescent="0.2">
      <c r="A19" s="31" t="s">
        <v>203</v>
      </c>
      <c r="B19" s="32" t="s">
        <v>204</v>
      </c>
      <c r="C19" s="33">
        <v>56907501000</v>
      </c>
      <c r="D19" s="33">
        <v>-26537934598</v>
      </c>
      <c r="E19" s="33">
        <v>-47060688598</v>
      </c>
      <c r="F19" s="33">
        <v>9846812402</v>
      </c>
      <c r="G19" s="33">
        <v>1121159076</v>
      </c>
      <c r="H19" s="33">
        <v>27315921955</v>
      </c>
      <c r="I19" s="34">
        <v>277.41000000000003</v>
      </c>
      <c r="J19" s="33">
        <v>-17469109553</v>
      </c>
      <c r="K19" s="33">
        <v>0</v>
      </c>
      <c r="L19" s="33">
        <v>27315921955</v>
      </c>
    </row>
    <row r="20" spans="1:12" x14ac:dyDescent="0.2">
      <c r="A20" s="31" t="s">
        <v>205</v>
      </c>
      <c r="B20" s="32" t="s">
        <v>206</v>
      </c>
      <c r="C20" s="33">
        <v>380700000</v>
      </c>
      <c r="D20" s="33">
        <v>0</v>
      </c>
      <c r="E20" s="33">
        <v>0</v>
      </c>
      <c r="F20" s="33">
        <v>380700000</v>
      </c>
      <c r="G20" s="33">
        <v>74145461</v>
      </c>
      <c r="H20" s="33">
        <v>2001112904</v>
      </c>
      <c r="I20" s="34">
        <v>525.64</v>
      </c>
      <c r="J20" s="33">
        <v>-1620412904</v>
      </c>
      <c r="K20" s="33">
        <v>0</v>
      </c>
      <c r="L20" s="33">
        <v>2001112904</v>
      </c>
    </row>
    <row r="21" spans="1:12" x14ac:dyDescent="0.2">
      <c r="A21" s="31" t="s">
        <v>207</v>
      </c>
      <c r="B21" s="32" t="s">
        <v>208</v>
      </c>
      <c r="C21" s="33">
        <v>56526801000</v>
      </c>
      <c r="D21" s="33">
        <v>-26537934598</v>
      </c>
      <c r="E21" s="33">
        <v>-47060688598</v>
      </c>
      <c r="F21" s="33">
        <v>9466112402</v>
      </c>
      <c r="G21" s="33">
        <v>1047013615</v>
      </c>
      <c r="H21" s="33">
        <v>25314809051</v>
      </c>
      <c r="I21" s="34">
        <v>267.43</v>
      </c>
      <c r="J21" s="33">
        <v>-15848696649</v>
      </c>
      <c r="K21" s="33">
        <v>0</v>
      </c>
      <c r="L21" s="33">
        <v>25314809051</v>
      </c>
    </row>
    <row r="22" spans="1:12" x14ac:dyDescent="0.2">
      <c r="A22" s="31" t="s">
        <v>209</v>
      </c>
      <c r="B22" s="32" t="s">
        <v>210</v>
      </c>
      <c r="C22" s="33">
        <v>8165106000</v>
      </c>
      <c r="D22" s="33">
        <v>0</v>
      </c>
      <c r="E22" s="33">
        <v>0</v>
      </c>
      <c r="F22" s="33">
        <v>8165106000</v>
      </c>
      <c r="G22" s="33">
        <v>1391580420</v>
      </c>
      <c r="H22" s="33">
        <v>11654978335</v>
      </c>
      <c r="I22" s="34">
        <v>142.74</v>
      </c>
      <c r="J22" s="33">
        <v>-3489872335</v>
      </c>
      <c r="K22" s="33">
        <v>0</v>
      </c>
      <c r="L22" s="33">
        <v>11654978335</v>
      </c>
    </row>
    <row r="23" spans="1:12" x14ac:dyDescent="0.2">
      <c r="A23" s="31" t="s">
        <v>211</v>
      </c>
      <c r="B23" s="32" t="s">
        <v>212</v>
      </c>
      <c r="C23" s="33">
        <v>8051316000</v>
      </c>
      <c r="D23" s="33">
        <v>0</v>
      </c>
      <c r="E23" s="33">
        <v>0</v>
      </c>
      <c r="F23" s="33">
        <v>8051316000</v>
      </c>
      <c r="G23" s="33">
        <v>1291759520</v>
      </c>
      <c r="H23" s="33">
        <v>11512004535</v>
      </c>
      <c r="I23" s="34">
        <v>142.97999999999999</v>
      </c>
      <c r="J23" s="33">
        <v>-3460688535</v>
      </c>
      <c r="K23" s="33">
        <v>0</v>
      </c>
      <c r="L23" s="33">
        <v>11512004535</v>
      </c>
    </row>
    <row r="24" spans="1:12" x14ac:dyDescent="0.2">
      <c r="A24" s="31" t="s">
        <v>213</v>
      </c>
      <c r="B24" s="32" t="s">
        <v>214</v>
      </c>
      <c r="C24" s="33">
        <v>0</v>
      </c>
      <c r="D24" s="33">
        <v>0</v>
      </c>
      <c r="E24" s="33">
        <v>0</v>
      </c>
      <c r="F24" s="33">
        <v>0</v>
      </c>
      <c r="G24" s="33">
        <v>13702800</v>
      </c>
      <c r="H24" s="33">
        <v>461593202</v>
      </c>
      <c r="I24" s="34">
        <v>0</v>
      </c>
      <c r="J24" s="33">
        <v>-461593202</v>
      </c>
      <c r="K24" s="33">
        <v>0</v>
      </c>
      <c r="L24" s="33">
        <v>461593202</v>
      </c>
    </row>
    <row r="25" spans="1:12" x14ac:dyDescent="0.2">
      <c r="A25" s="31" t="s">
        <v>215</v>
      </c>
      <c r="B25" s="32" t="s">
        <v>216</v>
      </c>
      <c r="C25" s="33">
        <v>1370000000</v>
      </c>
      <c r="D25" s="33">
        <v>0</v>
      </c>
      <c r="E25" s="33">
        <v>0</v>
      </c>
      <c r="F25" s="33">
        <v>1370000000</v>
      </c>
      <c r="G25" s="33">
        <v>117475695</v>
      </c>
      <c r="H25" s="33">
        <v>2104333951</v>
      </c>
      <c r="I25" s="34">
        <v>153.6</v>
      </c>
      <c r="J25" s="33">
        <v>-734333951</v>
      </c>
      <c r="K25" s="33">
        <v>0</v>
      </c>
      <c r="L25" s="33">
        <v>2104333951</v>
      </c>
    </row>
    <row r="26" spans="1:12" x14ac:dyDescent="0.2">
      <c r="A26" s="31" t="s">
        <v>217</v>
      </c>
      <c r="B26" s="32" t="s">
        <v>218</v>
      </c>
      <c r="C26" s="33">
        <v>6681316000</v>
      </c>
      <c r="D26" s="33">
        <v>0</v>
      </c>
      <c r="E26" s="33">
        <v>0</v>
      </c>
      <c r="F26" s="33">
        <v>6681316000</v>
      </c>
      <c r="G26" s="33">
        <v>1160581025</v>
      </c>
      <c r="H26" s="33">
        <v>8946077382</v>
      </c>
      <c r="I26" s="34">
        <v>133.9</v>
      </c>
      <c r="J26" s="33">
        <v>-2264761382</v>
      </c>
      <c r="K26" s="33">
        <v>0</v>
      </c>
      <c r="L26" s="33">
        <v>8946077382</v>
      </c>
    </row>
    <row r="27" spans="1:12" x14ac:dyDescent="0.2">
      <c r="A27" s="31" t="s">
        <v>219</v>
      </c>
      <c r="B27" s="32" t="s">
        <v>220</v>
      </c>
      <c r="C27" s="33">
        <v>0</v>
      </c>
      <c r="D27" s="33">
        <v>0</v>
      </c>
      <c r="E27" s="33">
        <v>0</v>
      </c>
      <c r="F27" s="33">
        <v>0</v>
      </c>
      <c r="G27" s="33">
        <v>98576800</v>
      </c>
      <c r="H27" s="33">
        <v>141729700</v>
      </c>
      <c r="I27" s="34">
        <v>0</v>
      </c>
      <c r="J27" s="33">
        <v>-141729700</v>
      </c>
      <c r="K27" s="33">
        <v>0</v>
      </c>
      <c r="L27" s="33">
        <v>141729700</v>
      </c>
    </row>
    <row r="28" spans="1:12" x14ac:dyDescent="0.2">
      <c r="A28" s="31" t="s">
        <v>382</v>
      </c>
      <c r="B28" s="32" t="s">
        <v>383</v>
      </c>
      <c r="C28" s="33">
        <v>0</v>
      </c>
      <c r="D28" s="33">
        <v>0</v>
      </c>
      <c r="E28" s="33">
        <v>0</v>
      </c>
      <c r="F28" s="33">
        <v>0</v>
      </c>
      <c r="G28" s="33">
        <v>1244100</v>
      </c>
      <c r="H28" s="33">
        <v>1244100</v>
      </c>
      <c r="I28" s="34">
        <v>0</v>
      </c>
      <c r="J28" s="33">
        <v>-1244100</v>
      </c>
      <c r="K28" s="33">
        <v>0</v>
      </c>
      <c r="L28" s="33">
        <v>1244100</v>
      </c>
    </row>
    <row r="29" spans="1:12" x14ac:dyDescent="0.2">
      <c r="A29" s="31" t="s">
        <v>221</v>
      </c>
      <c r="B29" s="32" t="s">
        <v>222</v>
      </c>
      <c r="C29" s="33">
        <v>113790000</v>
      </c>
      <c r="D29" s="33">
        <v>0</v>
      </c>
      <c r="E29" s="33">
        <v>0</v>
      </c>
      <c r="F29" s="33">
        <v>113790000</v>
      </c>
      <c r="G29" s="33">
        <v>0</v>
      </c>
      <c r="H29" s="33">
        <v>0</v>
      </c>
      <c r="I29" s="34">
        <v>0</v>
      </c>
      <c r="J29" s="33">
        <v>113790000</v>
      </c>
      <c r="K29" s="33">
        <v>0</v>
      </c>
      <c r="L29" s="33">
        <v>0</v>
      </c>
    </row>
    <row r="30" spans="1:12" x14ac:dyDescent="0.2">
      <c r="A30" s="31" t="s">
        <v>223</v>
      </c>
      <c r="B30" s="32" t="s">
        <v>224</v>
      </c>
      <c r="C30" s="33">
        <v>435000000</v>
      </c>
      <c r="D30" s="33">
        <v>0</v>
      </c>
      <c r="E30" s="33">
        <v>0</v>
      </c>
      <c r="F30" s="33">
        <v>435000000</v>
      </c>
      <c r="G30" s="33">
        <v>123019212</v>
      </c>
      <c r="H30" s="33">
        <v>1864619617</v>
      </c>
      <c r="I30" s="34">
        <v>428.65</v>
      </c>
      <c r="J30" s="33">
        <v>-1429619617</v>
      </c>
      <c r="K30" s="33">
        <v>0</v>
      </c>
      <c r="L30" s="33">
        <v>1864619617</v>
      </c>
    </row>
    <row r="31" spans="1:12" x14ac:dyDescent="0.2">
      <c r="A31" s="31" t="s">
        <v>225</v>
      </c>
      <c r="B31" s="32" t="s">
        <v>384</v>
      </c>
      <c r="C31" s="33">
        <v>1543868000</v>
      </c>
      <c r="D31" s="33">
        <v>0</v>
      </c>
      <c r="E31" s="33">
        <v>0</v>
      </c>
      <c r="F31" s="33">
        <v>1543868000</v>
      </c>
      <c r="G31" s="33">
        <v>241685554</v>
      </c>
      <c r="H31" s="33">
        <v>7234806315</v>
      </c>
      <c r="I31" s="34">
        <v>468.62</v>
      </c>
      <c r="J31" s="33">
        <v>-5690938315</v>
      </c>
      <c r="K31" s="33">
        <v>0</v>
      </c>
      <c r="L31" s="33">
        <v>7234806315</v>
      </c>
    </row>
    <row r="32" spans="1:12" x14ac:dyDescent="0.2">
      <c r="A32" s="31" t="s">
        <v>226</v>
      </c>
      <c r="B32" s="32" t="s">
        <v>227</v>
      </c>
      <c r="C32" s="33">
        <v>0</v>
      </c>
      <c r="D32" s="33">
        <v>0</v>
      </c>
      <c r="E32" s="33">
        <v>0</v>
      </c>
      <c r="F32" s="33">
        <v>0</v>
      </c>
      <c r="G32" s="33">
        <v>219012780</v>
      </c>
      <c r="H32" s="33">
        <v>5018259088</v>
      </c>
      <c r="I32" s="34">
        <v>0</v>
      </c>
      <c r="J32" s="33">
        <v>-5018259088</v>
      </c>
      <c r="K32" s="33">
        <v>0</v>
      </c>
      <c r="L32" s="33">
        <v>5018259088</v>
      </c>
    </row>
    <row r="33" spans="1:12" x14ac:dyDescent="0.2">
      <c r="A33" s="31" t="s">
        <v>228</v>
      </c>
      <c r="B33" s="32" t="s">
        <v>385</v>
      </c>
      <c r="C33" s="33">
        <v>0</v>
      </c>
      <c r="D33" s="33">
        <v>0</v>
      </c>
      <c r="E33" s="33">
        <v>0</v>
      </c>
      <c r="F33" s="33">
        <v>0</v>
      </c>
      <c r="G33" s="33">
        <v>22672774</v>
      </c>
      <c r="H33" s="33">
        <v>2216547227</v>
      </c>
      <c r="I33" s="34">
        <v>0</v>
      </c>
      <c r="J33" s="33">
        <v>-2216547227</v>
      </c>
      <c r="K33" s="33">
        <v>0</v>
      </c>
      <c r="L33" s="33">
        <v>2216547227</v>
      </c>
    </row>
    <row r="34" spans="1:12" x14ac:dyDescent="0.2">
      <c r="A34" s="31" t="s">
        <v>229</v>
      </c>
      <c r="B34" s="32" t="s">
        <v>230</v>
      </c>
      <c r="C34" s="33">
        <v>11580000000</v>
      </c>
      <c r="D34" s="33">
        <v>0</v>
      </c>
      <c r="E34" s="33">
        <v>0</v>
      </c>
      <c r="F34" s="33">
        <v>11580000000</v>
      </c>
      <c r="G34" s="33">
        <v>229023206</v>
      </c>
      <c r="H34" s="33">
        <v>5868088770</v>
      </c>
      <c r="I34" s="34">
        <v>50.67</v>
      </c>
      <c r="J34" s="33">
        <v>5711911230</v>
      </c>
      <c r="K34" s="33">
        <v>0</v>
      </c>
      <c r="L34" s="33">
        <v>5868088770</v>
      </c>
    </row>
    <row r="35" spans="1:12" s="30" customFormat="1" x14ac:dyDescent="0.2">
      <c r="A35" s="26" t="s">
        <v>231</v>
      </c>
      <c r="B35" s="27" t="s">
        <v>326</v>
      </c>
      <c r="C35" s="28">
        <v>2205643715000</v>
      </c>
      <c r="D35" s="28">
        <v>-55932626973</v>
      </c>
      <c r="E35" s="28">
        <v>-204348563030</v>
      </c>
      <c r="F35" s="28">
        <v>2001295151970</v>
      </c>
      <c r="G35" s="28">
        <v>107717660213</v>
      </c>
      <c r="H35" s="28">
        <v>471091529795</v>
      </c>
      <c r="I35" s="29">
        <v>23.54</v>
      </c>
      <c r="J35" s="28">
        <v>1530203622175</v>
      </c>
      <c r="K35" s="28">
        <v>512312687736</v>
      </c>
      <c r="L35" s="28">
        <v>983404217531</v>
      </c>
    </row>
    <row r="36" spans="1:12" s="30" customFormat="1" x14ac:dyDescent="0.2">
      <c r="A36" s="26" t="s">
        <v>232</v>
      </c>
      <c r="B36" s="27" t="s">
        <v>327</v>
      </c>
      <c r="C36" s="28">
        <v>2205643715000</v>
      </c>
      <c r="D36" s="28">
        <v>-55932626973</v>
      </c>
      <c r="E36" s="28">
        <v>-204348563030</v>
      </c>
      <c r="F36" s="28">
        <v>2001295151970</v>
      </c>
      <c r="G36" s="28">
        <v>107717660213</v>
      </c>
      <c r="H36" s="28">
        <v>471091529795</v>
      </c>
      <c r="I36" s="29">
        <v>23.54</v>
      </c>
      <c r="J36" s="28">
        <v>1530203622175</v>
      </c>
      <c r="K36" s="28">
        <v>512312687736</v>
      </c>
      <c r="L36" s="28">
        <v>983404217531</v>
      </c>
    </row>
    <row r="37" spans="1:12" x14ac:dyDescent="0.2">
      <c r="A37" s="31" t="s">
        <v>233</v>
      </c>
      <c r="B37" s="32" t="s">
        <v>234</v>
      </c>
      <c r="C37" s="33">
        <v>2205643715000</v>
      </c>
      <c r="D37" s="33">
        <v>-55932626973</v>
      </c>
      <c r="E37" s="33">
        <v>-204348563030</v>
      </c>
      <c r="F37" s="33">
        <v>2001295151970</v>
      </c>
      <c r="G37" s="33">
        <v>107717660213</v>
      </c>
      <c r="H37" s="33">
        <v>471091529795</v>
      </c>
      <c r="I37" s="34">
        <v>23.54</v>
      </c>
      <c r="J37" s="33">
        <v>1530203622175</v>
      </c>
      <c r="K37" s="33">
        <v>512312687736</v>
      </c>
      <c r="L37" s="33">
        <v>983404217531</v>
      </c>
    </row>
    <row r="38" spans="1:12" x14ac:dyDescent="0.2">
      <c r="A38" s="31" t="s">
        <v>235</v>
      </c>
      <c r="B38" s="32" t="s">
        <v>236</v>
      </c>
      <c r="C38" s="33">
        <v>1938306978000</v>
      </c>
      <c r="D38" s="33">
        <v>0</v>
      </c>
      <c r="E38" s="33">
        <v>-178562730510</v>
      </c>
      <c r="F38" s="33">
        <v>1759744247490</v>
      </c>
      <c r="G38" s="33">
        <v>104979029230</v>
      </c>
      <c r="H38" s="33">
        <v>383036677019</v>
      </c>
      <c r="I38" s="34">
        <v>21.77</v>
      </c>
      <c r="J38" s="33">
        <v>1376707570471</v>
      </c>
      <c r="K38" s="33">
        <v>511520580845</v>
      </c>
      <c r="L38" s="33">
        <v>894557257864</v>
      </c>
    </row>
    <row r="39" spans="1:12" x14ac:dyDescent="0.2">
      <c r="A39" s="31" t="s">
        <v>237</v>
      </c>
      <c r="B39" s="32" t="s">
        <v>238</v>
      </c>
      <c r="C39" s="33">
        <v>267336737000</v>
      </c>
      <c r="D39" s="33">
        <v>-55932626973</v>
      </c>
      <c r="E39" s="33">
        <v>-25785832520</v>
      </c>
      <c r="F39" s="33">
        <v>241550904480</v>
      </c>
      <c r="G39" s="33">
        <v>2738630983</v>
      </c>
      <c r="H39" s="33">
        <v>88054852776</v>
      </c>
      <c r="I39" s="34">
        <v>36.450000000000003</v>
      </c>
      <c r="J39" s="33">
        <v>153496051704</v>
      </c>
      <c r="K39" s="33">
        <v>792106891</v>
      </c>
      <c r="L39" s="33">
        <v>88846959667</v>
      </c>
    </row>
    <row r="40" spans="1:12" x14ac:dyDescent="0.2">
      <c r="A40" s="31" t="s">
        <v>239</v>
      </c>
      <c r="B40" s="32" t="s">
        <v>240</v>
      </c>
      <c r="C40" s="33">
        <v>267336737000</v>
      </c>
      <c r="D40" s="33">
        <v>-55932626973</v>
      </c>
      <c r="E40" s="33">
        <v>-25785832520</v>
      </c>
      <c r="F40" s="33">
        <v>241550904480</v>
      </c>
      <c r="G40" s="33">
        <v>2738630983</v>
      </c>
      <c r="H40" s="33">
        <v>88054852776</v>
      </c>
      <c r="I40" s="34">
        <v>36.450000000000003</v>
      </c>
      <c r="J40" s="33">
        <v>153496051704</v>
      </c>
      <c r="K40" s="33">
        <v>792106891</v>
      </c>
      <c r="L40" s="33">
        <v>88846959667</v>
      </c>
    </row>
    <row r="41" spans="1:12" s="30" customFormat="1" x14ac:dyDescent="0.2">
      <c r="A41" s="26" t="s">
        <v>241</v>
      </c>
      <c r="B41" s="27" t="s">
        <v>328</v>
      </c>
      <c r="C41" s="28">
        <v>387725297000</v>
      </c>
      <c r="D41" s="28">
        <v>-16417561001</v>
      </c>
      <c r="E41" s="28">
        <v>-38853712001</v>
      </c>
      <c r="F41" s="28">
        <v>348871584999</v>
      </c>
      <c r="G41" s="28">
        <v>1579598930</v>
      </c>
      <c r="H41" s="28">
        <v>394622186638</v>
      </c>
      <c r="I41" s="29">
        <v>113.11</v>
      </c>
      <c r="J41" s="28">
        <v>-45750601639</v>
      </c>
      <c r="K41" s="28">
        <v>0</v>
      </c>
      <c r="L41" s="28">
        <v>394622186638</v>
      </c>
    </row>
    <row r="42" spans="1:12" x14ac:dyDescent="0.2">
      <c r="A42" s="31" t="s">
        <v>242</v>
      </c>
      <c r="B42" s="32" t="s">
        <v>329</v>
      </c>
      <c r="C42" s="33">
        <v>381427391000</v>
      </c>
      <c r="D42" s="33">
        <v>-16417561001</v>
      </c>
      <c r="E42" s="33">
        <v>-38853712001</v>
      </c>
      <c r="F42" s="33">
        <v>342573678999</v>
      </c>
      <c r="G42" s="33">
        <v>44405</v>
      </c>
      <c r="H42" s="33">
        <v>360202757738</v>
      </c>
      <c r="I42" s="34">
        <v>105.15</v>
      </c>
      <c r="J42" s="33">
        <v>-17629078739</v>
      </c>
      <c r="K42" s="33">
        <v>0</v>
      </c>
      <c r="L42" s="33">
        <v>360202757738</v>
      </c>
    </row>
    <row r="43" spans="1:12" x14ac:dyDescent="0.2">
      <c r="A43" s="31" t="s">
        <v>243</v>
      </c>
      <c r="B43" s="32" t="s">
        <v>330</v>
      </c>
      <c r="C43" s="33">
        <v>57543359000</v>
      </c>
      <c r="D43" s="33">
        <v>0</v>
      </c>
      <c r="E43" s="33">
        <v>-19692988213</v>
      </c>
      <c r="F43" s="33">
        <v>37850370787</v>
      </c>
      <c r="G43" s="33">
        <v>0</v>
      </c>
      <c r="H43" s="33">
        <v>36088713865</v>
      </c>
      <c r="I43" s="34">
        <v>95.35</v>
      </c>
      <c r="J43" s="33">
        <v>1761656922</v>
      </c>
      <c r="K43" s="33">
        <v>0</v>
      </c>
      <c r="L43" s="33">
        <v>36088713865</v>
      </c>
    </row>
    <row r="44" spans="1:12" x14ac:dyDescent="0.2">
      <c r="A44" s="31" t="s">
        <v>244</v>
      </c>
      <c r="B44" s="32" t="s">
        <v>331</v>
      </c>
      <c r="C44" s="33">
        <v>128979196000</v>
      </c>
      <c r="D44" s="33">
        <v>-16417561001</v>
      </c>
      <c r="E44" s="33">
        <v>-16417561001</v>
      </c>
      <c r="F44" s="33">
        <v>112561634999</v>
      </c>
      <c r="G44" s="33">
        <v>0</v>
      </c>
      <c r="H44" s="33">
        <v>128979196000</v>
      </c>
      <c r="I44" s="34">
        <v>114.59</v>
      </c>
      <c r="J44" s="33">
        <v>-16417561001</v>
      </c>
      <c r="K44" s="33">
        <v>0</v>
      </c>
      <c r="L44" s="33">
        <v>128979196000</v>
      </c>
    </row>
    <row r="45" spans="1:12" x14ac:dyDescent="0.2">
      <c r="A45" s="31" t="s">
        <v>245</v>
      </c>
      <c r="B45" s="32" t="s">
        <v>332</v>
      </c>
      <c r="C45" s="33">
        <v>194904836000</v>
      </c>
      <c r="D45" s="33">
        <v>0</v>
      </c>
      <c r="E45" s="33">
        <v>-2743162787</v>
      </c>
      <c r="F45" s="33">
        <v>192161673213</v>
      </c>
      <c r="G45" s="33">
        <v>44405</v>
      </c>
      <c r="H45" s="33">
        <v>195134847873</v>
      </c>
      <c r="I45" s="34">
        <v>101.55</v>
      </c>
      <c r="J45" s="33">
        <v>-2973174660</v>
      </c>
      <c r="K45" s="33">
        <v>0</v>
      </c>
      <c r="L45" s="33">
        <v>195134847873</v>
      </c>
    </row>
    <row r="46" spans="1:12" x14ac:dyDescent="0.2">
      <c r="A46" s="31" t="s">
        <v>246</v>
      </c>
      <c r="B46" s="32" t="s">
        <v>386</v>
      </c>
      <c r="C46" s="33">
        <v>124376195000</v>
      </c>
      <c r="D46" s="33">
        <v>0</v>
      </c>
      <c r="E46" s="33">
        <v>0</v>
      </c>
      <c r="F46" s="33">
        <v>124376195000</v>
      </c>
      <c r="G46" s="33">
        <v>0</v>
      </c>
      <c r="H46" s="33">
        <v>123952197539</v>
      </c>
      <c r="I46" s="34">
        <v>99.66</v>
      </c>
      <c r="J46" s="33">
        <v>423997461</v>
      </c>
      <c r="K46" s="33">
        <v>0</v>
      </c>
      <c r="L46" s="33">
        <v>123952197539</v>
      </c>
    </row>
    <row r="47" spans="1:12" x14ac:dyDescent="0.2">
      <c r="A47" s="31" t="s">
        <v>247</v>
      </c>
      <c r="B47" s="32" t="s">
        <v>387</v>
      </c>
      <c r="C47" s="33">
        <v>70528641000</v>
      </c>
      <c r="D47" s="33">
        <v>0</v>
      </c>
      <c r="E47" s="33">
        <v>-2743162787</v>
      </c>
      <c r="F47" s="33">
        <v>67785478213</v>
      </c>
      <c r="G47" s="33">
        <v>44405</v>
      </c>
      <c r="H47" s="33">
        <v>71182650334</v>
      </c>
      <c r="I47" s="34">
        <v>105.01</v>
      </c>
      <c r="J47" s="33">
        <v>-3397172121</v>
      </c>
      <c r="K47" s="33">
        <v>0</v>
      </c>
      <c r="L47" s="33">
        <v>71182650334</v>
      </c>
    </row>
    <row r="48" spans="1:12" x14ac:dyDescent="0.2">
      <c r="A48" s="31" t="s">
        <v>248</v>
      </c>
      <c r="B48" s="32" t="s">
        <v>333</v>
      </c>
      <c r="C48" s="33">
        <v>6297906000</v>
      </c>
      <c r="D48" s="33">
        <v>0</v>
      </c>
      <c r="E48" s="33">
        <v>0</v>
      </c>
      <c r="F48" s="33">
        <v>6297906000</v>
      </c>
      <c r="G48" s="33">
        <v>1579554525</v>
      </c>
      <c r="H48" s="33">
        <v>34419428900</v>
      </c>
      <c r="I48" s="34">
        <v>546.52</v>
      </c>
      <c r="J48" s="33">
        <v>-28121522900</v>
      </c>
      <c r="K48" s="33">
        <v>0</v>
      </c>
      <c r="L48" s="33">
        <v>34419428900</v>
      </c>
    </row>
    <row r="49" spans="1:12" x14ac:dyDescent="0.2">
      <c r="A49" s="31" t="s">
        <v>249</v>
      </c>
      <c r="B49" s="32" t="s">
        <v>388</v>
      </c>
      <c r="C49" s="33">
        <v>5457574000</v>
      </c>
      <c r="D49" s="33">
        <v>0</v>
      </c>
      <c r="E49" s="33">
        <v>0</v>
      </c>
      <c r="F49" s="33">
        <v>5457574000</v>
      </c>
      <c r="G49" s="33">
        <v>1463969526</v>
      </c>
      <c r="H49" s="33">
        <v>30558795861</v>
      </c>
      <c r="I49" s="34">
        <v>559.92999999999995</v>
      </c>
      <c r="J49" s="33">
        <v>-25101221861</v>
      </c>
      <c r="K49" s="33">
        <v>0</v>
      </c>
      <c r="L49" s="33">
        <v>30558795861</v>
      </c>
    </row>
    <row r="50" spans="1:12" x14ac:dyDescent="0.2">
      <c r="A50" s="31" t="s">
        <v>250</v>
      </c>
      <c r="B50" s="32" t="s">
        <v>389</v>
      </c>
      <c r="C50" s="33">
        <v>840332000</v>
      </c>
      <c r="D50" s="33">
        <v>0</v>
      </c>
      <c r="E50" s="33">
        <v>0</v>
      </c>
      <c r="F50" s="33">
        <v>840332000</v>
      </c>
      <c r="G50" s="33">
        <v>115584999</v>
      </c>
      <c r="H50" s="33">
        <v>3860633039</v>
      </c>
      <c r="I50" s="34">
        <v>459.42</v>
      </c>
      <c r="J50" s="33">
        <v>-3020301039</v>
      </c>
      <c r="K50" s="33">
        <v>0</v>
      </c>
      <c r="L50" s="33">
        <v>3860633039</v>
      </c>
    </row>
  </sheetData>
  <mergeCells count="19"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  <mergeCell ref="C2:F2"/>
    <mergeCell ref="C3:F3"/>
    <mergeCell ref="C4:F4"/>
    <mergeCell ref="C5:F5"/>
    <mergeCell ref="A10:B10"/>
    <mergeCell ref="C10:C12"/>
    <mergeCell ref="D10:E10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M6" sqref="M6"/>
    </sheetView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10" width="17.28515625" style="1" bestFit="1" customWidth="1"/>
    <col min="11" max="11" width="8" style="17" bestFit="1" customWidth="1"/>
    <col min="12" max="13" width="20.28515625" style="1" bestFit="1" customWidth="1"/>
    <col min="14" max="14" width="8.140625" style="1" bestFit="1" customWidth="1"/>
    <col min="15" max="15" width="11.5703125" style="17" bestFit="1" customWidth="1"/>
    <col min="16" max="16384" width="11.42578125" style="1"/>
  </cols>
  <sheetData>
    <row r="1" spans="1:15" x14ac:dyDescent="0.2">
      <c r="D1" s="42" t="s">
        <v>82</v>
      </c>
      <c r="E1" s="42"/>
      <c r="F1" s="42"/>
      <c r="G1" s="42"/>
    </row>
    <row r="2" spans="1:15" x14ac:dyDescent="0.2">
      <c r="D2" s="42" t="s">
        <v>379</v>
      </c>
      <c r="E2" s="42"/>
      <c r="F2" s="42"/>
      <c r="G2" s="42"/>
    </row>
    <row r="3" spans="1:15" x14ac:dyDescent="0.2">
      <c r="D3" s="42" t="s">
        <v>380</v>
      </c>
      <c r="E3" s="42"/>
      <c r="F3" s="42"/>
      <c r="G3" s="42"/>
    </row>
    <row r="4" spans="1:15" x14ac:dyDescent="0.2">
      <c r="E4" s="2" t="s">
        <v>83</v>
      </c>
    </row>
    <row r="5" spans="1:15" x14ac:dyDescent="0.2">
      <c r="A5" s="3" t="s">
        <v>84</v>
      </c>
      <c r="B5" s="4" t="s">
        <v>85</v>
      </c>
      <c r="C5" s="4"/>
      <c r="D5" s="5"/>
      <c r="E5" s="4"/>
      <c r="F5" s="4"/>
      <c r="G5" s="4"/>
      <c r="H5" s="4"/>
      <c r="I5" s="4"/>
      <c r="J5" s="4"/>
      <c r="K5" s="18"/>
      <c r="L5" s="4" t="s">
        <v>86</v>
      </c>
      <c r="M5" s="6" t="s">
        <v>390</v>
      </c>
      <c r="N5" s="7"/>
    </row>
    <row r="6" spans="1:15" x14ac:dyDescent="0.2">
      <c r="A6" s="8" t="s">
        <v>87</v>
      </c>
      <c r="B6" s="9" t="s">
        <v>88</v>
      </c>
      <c r="C6" s="9"/>
      <c r="D6" s="10"/>
      <c r="E6" s="9"/>
      <c r="F6" s="9"/>
      <c r="G6" s="9"/>
      <c r="H6" s="9"/>
      <c r="I6" s="9"/>
      <c r="J6" s="9"/>
      <c r="K6" s="19"/>
      <c r="L6" s="9" t="s">
        <v>89</v>
      </c>
      <c r="M6" s="11">
        <v>2018</v>
      </c>
      <c r="N6" s="12"/>
    </row>
    <row r="7" spans="1:15" x14ac:dyDescent="0.2">
      <c r="A7" s="43" t="s">
        <v>90</v>
      </c>
      <c r="B7" s="43"/>
      <c r="C7" s="45" t="s">
        <v>91</v>
      </c>
      <c r="D7" s="45"/>
      <c r="E7" s="45"/>
      <c r="F7" s="45"/>
      <c r="G7" s="45"/>
      <c r="H7" s="45"/>
      <c r="I7" s="45" t="s">
        <v>92</v>
      </c>
      <c r="J7" s="45"/>
      <c r="K7" s="47" t="s">
        <v>93</v>
      </c>
      <c r="L7" s="45" t="s">
        <v>94</v>
      </c>
      <c r="M7" s="45"/>
      <c r="N7" s="44" t="s">
        <v>95</v>
      </c>
    </row>
    <row r="8" spans="1:15" x14ac:dyDescent="0.2">
      <c r="A8" s="46" t="s">
        <v>96</v>
      </c>
      <c r="B8" s="44" t="s">
        <v>97</v>
      </c>
      <c r="C8" s="44" t="s">
        <v>98</v>
      </c>
      <c r="D8" s="45" t="s">
        <v>99</v>
      </c>
      <c r="E8" s="45"/>
      <c r="F8" s="44" t="s">
        <v>100</v>
      </c>
      <c r="G8" s="44" t="s">
        <v>101</v>
      </c>
      <c r="H8" s="44" t="s">
        <v>102</v>
      </c>
      <c r="I8" s="44" t="s">
        <v>103</v>
      </c>
      <c r="J8" s="44" t="s">
        <v>104</v>
      </c>
      <c r="K8" s="48"/>
      <c r="L8" s="44" t="s">
        <v>105</v>
      </c>
      <c r="M8" s="44" t="s">
        <v>106</v>
      </c>
      <c r="N8" s="44"/>
    </row>
    <row r="9" spans="1:15" ht="24" x14ac:dyDescent="0.2">
      <c r="A9" s="46"/>
      <c r="B9" s="44"/>
      <c r="C9" s="44"/>
      <c r="D9" s="21" t="s">
        <v>107</v>
      </c>
      <c r="E9" s="21" t="s">
        <v>108</v>
      </c>
      <c r="F9" s="45"/>
      <c r="G9" s="44"/>
      <c r="H9" s="44"/>
      <c r="I9" s="44"/>
      <c r="J9" s="44"/>
      <c r="K9" s="48"/>
      <c r="L9" s="44"/>
      <c r="M9" s="44"/>
      <c r="N9" s="44"/>
    </row>
    <row r="10" spans="1:15" x14ac:dyDescent="0.2">
      <c r="A10" s="25"/>
    </row>
    <row r="11" spans="1:15" s="30" customFormat="1" x14ac:dyDescent="0.2">
      <c r="A11" s="26" t="s">
        <v>0</v>
      </c>
      <c r="B11" s="27" t="s">
        <v>109</v>
      </c>
      <c r="C11" s="36">
        <v>2672465487000</v>
      </c>
      <c r="D11" s="36">
        <v>-98888122572</v>
      </c>
      <c r="E11" s="36">
        <v>-290262963629</v>
      </c>
      <c r="F11" s="36">
        <v>2382202523371</v>
      </c>
      <c r="G11" s="36">
        <v>0</v>
      </c>
      <c r="H11" s="36">
        <v>2382202523371</v>
      </c>
      <c r="I11" s="36">
        <v>410210042348</v>
      </c>
      <c r="J11" s="36">
        <v>1369780576624</v>
      </c>
      <c r="K11" s="37">
        <v>57.5</v>
      </c>
      <c r="L11" s="36">
        <v>130228393022</v>
      </c>
      <c r="M11" s="36">
        <v>557162388810</v>
      </c>
      <c r="N11" s="37">
        <v>23.39</v>
      </c>
    </row>
    <row r="12" spans="1:15" s="30" customFormat="1" x14ac:dyDescent="0.2">
      <c r="A12" s="26" t="s">
        <v>1</v>
      </c>
      <c r="B12" s="27" t="s">
        <v>110</v>
      </c>
      <c r="C12" s="36">
        <v>66323100000</v>
      </c>
      <c r="D12" s="36">
        <v>0</v>
      </c>
      <c r="E12" s="36">
        <v>-975000000</v>
      </c>
      <c r="F12" s="36">
        <v>65348100000</v>
      </c>
      <c r="G12" s="36">
        <v>0</v>
      </c>
      <c r="H12" s="36">
        <v>65348100000</v>
      </c>
      <c r="I12" s="36">
        <v>4664901484</v>
      </c>
      <c r="J12" s="36">
        <v>61677617442</v>
      </c>
      <c r="K12" s="37">
        <v>94.38</v>
      </c>
      <c r="L12" s="36">
        <v>10553150044</v>
      </c>
      <c r="M12" s="36">
        <v>57658937130</v>
      </c>
      <c r="N12" s="37">
        <v>88.23</v>
      </c>
    </row>
    <row r="13" spans="1:15" s="30" customFormat="1" x14ac:dyDescent="0.2">
      <c r="A13" s="26" t="s">
        <v>2</v>
      </c>
      <c r="B13" s="27" t="s">
        <v>111</v>
      </c>
      <c r="C13" s="36">
        <v>51950700000</v>
      </c>
      <c r="D13" s="36">
        <v>0</v>
      </c>
      <c r="E13" s="36">
        <v>-975000000</v>
      </c>
      <c r="F13" s="36">
        <v>50975700000</v>
      </c>
      <c r="G13" s="36">
        <v>0</v>
      </c>
      <c r="H13" s="36">
        <v>50975700000</v>
      </c>
      <c r="I13" s="36">
        <v>4131551365</v>
      </c>
      <c r="J13" s="36">
        <v>47697101654</v>
      </c>
      <c r="K13" s="37">
        <v>93.57</v>
      </c>
      <c r="L13" s="36">
        <v>6832710193</v>
      </c>
      <c r="M13" s="36">
        <v>47696801652</v>
      </c>
      <c r="N13" s="37">
        <v>93.57</v>
      </c>
    </row>
    <row r="14" spans="1:15" x14ac:dyDescent="0.2">
      <c r="A14" s="31" t="s">
        <v>3</v>
      </c>
      <c r="B14" s="32" t="s">
        <v>112</v>
      </c>
      <c r="C14" s="38">
        <v>38266087000</v>
      </c>
      <c r="D14" s="38">
        <v>0</v>
      </c>
      <c r="E14" s="38">
        <v>-650000000</v>
      </c>
      <c r="F14" s="38">
        <v>37616087000</v>
      </c>
      <c r="G14" s="38">
        <v>0</v>
      </c>
      <c r="H14" s="38">
        <v>37616087000</v>
      </c>
      <c r="I14" s="38">
        <v>2507000214</v>
      </c>
      <c r="J14" s="38">
        <v>35315055215</v>
      </c>
      <c r="K14" s="39">
        <v>93.88</v>
      </c>
      <c r="L14" s="38">
        <v>5201425819</v>
      </c>
      <c r="M14" s="38">
        <v>35315055215</v>
      </c>
      <c r="N14" s="39">
        <v>93.88</v>
      </c>
      <c r="O14" s="1"/>
    </row>
    <row r="15" spans="1:15" x14ac:dyDescent="0.2">
      <c r="A15" s="31" t="s">
        <v>4</v>
      </c>
      <c r="B15" s="32" t="s">
        <v>113</v>
      </c>
      <c r="C15" s="38">
        <v>21892546000</v>
      </c>
      <c r="D15" s="38">
        <v>-8500000</v>
      </c>
      <c r="E15" s="38">
        <v>-358500000</v>
      </c>
      <c r="F15" s="38">
        <v>21534046000</v>
      </c>
      <c r="G15" s="38">
        <v>0</v>
      </c>
      <c r="H15" s="38">
        <v>21534046000</v>
      </c>
      <c r="I15" s="38">
        <v>1747425579</v>
      </c>
      <c r="J15" s="38">
        <v>20441070315</v>
      </c>
      <c r="K15" s="39">
        <v>94.92</v>
      </c>
      <c r="L15" s="38">
        <v>1747425579</v>
      </c>
      <c r="M15" s="38">
        <v>20441070315</v>
      </c>
      <c r="N15" s="39">
        <v>94.92</v>
      </c>
      <c r="O15" s="1"/>
    </row>
    <row r="16" spans="1:15" x14ac:dyDescent="0.2">
      <c r="A16" s="31" t="s">
        <v>5</v>
      </c>
      <c r="B16" s="32" t="s">
        <v>114</v>
      </c>
      <c r="C16" s="38">
        <v>1438205000</v>
      </c>
      <c r="D16" s="38">
        <v>0</v>
      </c>
      <c r="E16" s="38">
        <v>0</v>
      </c>
      <c r="F16" s="38">
        <v>1438205000</v>
      </c>
      <c r="G16" s="38">
        <v>0</v>
      </c>
      <c r="H16" s="38">
        <v>1438205000</v>
      </c>
      <c r="I16" s="38">
        <v>113027304</v>
      </c>
      <c r="J16" s="38">
        <v>1367755116</v>
      </c>
      <c r="K16" s="39">
        <v>95.1</v>
      </c>
      <c r="L16" s="38">
        <v>113027304</v>
      </c>
      <c r="M16" s="38">
        <v>1367755116</v>
      </c>
      <c r="N16" s="39">
        <v>95.1</v>
      </c>
      <c r="O16" s="1"/>
    </row>
    <row r="17" spans="1:15" x14ac:dyDescent="0.2">
      <c r="A17" s="31" t="s">
        <v>6</v>
      </c>
      <c r="B17" s="32" t="s">
        <v>115</v>
      </c>
      <c r="C17" s="38">
        <v>444331000</v>
      </c>
      <c r="D17" s="38">
        <v>0</v>
      </c>
      <c r="E17" s="38">
        <v>0</v>
      </c>
      <c r="F17" s="38">
        <v>444331000</v>
      </c>
      <c r="G17" s="38">
        <v>0</v>
      </c>
      <c r="H17" s="38">
        <v>444331000</v>
      </c>
      <c r="I17" s="38">
        <v>35031674</v>
      </c>
      <c r="J17" s="38">
        <v>420386043</v>
      </c>
      <c r="K17" s="39">
        <v>94.61</v>
      </c>
      <c r="L17" s="38">
        <v>35031674</v>
      </c>
      <c r="M17" s="38">
        <v>420386043</v>
      </c>
      <c r="N17" s="39">
        <v>94.61</v>
      </c>
      <c r="O17" s="1"/>
    </row>
    <row r="18" spans="1:15" x14ac:dyDescent="0.2">
      <c r="A18" s="31" t="s">
        <v>7</v>
      </c>
      <c r="B18" s="32" t="s">
        <v>116</v>
      </c>
      <c r="C18" s="38">
        <v>702235000</v>
      </c>
      <c r="D18" s="38">
        <v>0</v>
      </c>
      <c r="E18" s="38">
        <v>0</v>
      </c>
      <c r="F18" s="38">
        <v>702235000</v>
      </c>
      <c r="G18" s="38">
        <v>0</v>
      </c>
      <c r="H18" s="38">
        <v>702235000</v>
      </c>
      <c r="I18" s="38">
        <v>49974942</v>
      </c>
      <c r="J18" s="38">
        <v>622623039</v>
      </c>
      <c r="K18" s="39">
        <v>88.66</v>
      </c>
      <c r="L18" s="38">
        <v>49974942</v>
      </c>
      <c r="M18" s="38">
        <v>622623039</v>
      </c>
      <c r="N18" s="39">
        <v>88.66</v>
      </c>
      <c r="O18" s="1"/>
    </row>
    <row r="19" spans="1:15" x14ac:dyDescent="0.2">
      <c r="A19" s="31" t="s">
        <v>8</v>
      </c>
      <c r="B19" s="32" t="s">
        <v>117</v>
      </c>
      <c r="C19" s="38">
        <v>2908921000</v>
      </c>
      <c r="D19" s="38">
        <v>0</v>
      </c>
      <c r="E19" s="38">
        <v>-238000000</v>
      </c>
      <c r="F19" s="38">
        <v>2670921000</v>
      </c>
      <c r="G19" s="38">
        <v>0</v>
      </c>
      <c r="H19" s="38">
        <v>2670921000</v>
      </c>
      <c r="I19" s="38">
        <v>0</v>
      </c>
      <c r="J19" s="38">
        <v>2517931738</v>
      </c>
      <c r="K19" s="39">
        <v>94.27</v>
      </c>
      <c r="L19" s="38">
        <v>0</v>
      </c>
      <c r="M19" s="38">
        <v>2517931738</v>
      </c>
      <c r="N19" s="39">
        <v>94.27</v>
      </c>
      <c r="O19" s="1"/>
    </row>
    <row r="20" spans="1:15" x14ac:dyDescent="0.2">
      <c r="A20" s="31" t="s">
        <v>9</v>
      </c>
      <c r="B20" s="32" t="s">
        <v>118</v>
      </c>
      <c r="C20" s="38">
        <v>396316000</v>
      </c>
      <c r="D20" s="38">
        <v>0</v>
      </c>
      <c r="E20" s="38">
        <v>10000000</v>
      </c>
      <c r="F20" s="38">
        <v>406316000</v>
      </c>
      <c r="G20" s="38">
        <v>0</v>
      </c>
      <c r="H20" s="38">
        <v>406316000</v>
      </c>
      <c r="I20" s="38">
        <v>0</v>
      </c>
      <c r="J20" s="38">
        <v>399370991</v>
      </c>
      <c r="K20" s="39">
        <v>98.29</v>
      </c>
      <c r="L20" s="38">
        <v>199506156</v>
      </c>
      <c r="M20" s="38">
        <v>399370991</v>
      </c>
      <c r="N20" s="39">
        <v>98.29</v>
      </c>
      <c r="O20" s="1"/>
    </row>
    <row r="21" spans="1:15" x14ac:dyDescent="0.2">
      <c r="A21" s="31" t="s">
        <v>10</v>
      </c>
      <c r="B21" s="32" t="s">
        <v>119</v>
      </c>
      <c r="C21" s="38">
        <v>2852479000</v>
      </c>
      <c r="D21" s="38">
        <v>0</v>
      </c>
      <c r="E21" s="38">
        <v>-162064000</v>
      </c>
      <c r="F21" s="38">
        <v>2690415000</v>
      </c>
      <c r="G21" s="38">
        <v>0</v>
      </c>
      <c r="H21" s="38">
        <v>2690415000</v>
      </c>
      <c r="I21" s="38">
        <v>0</v>
      </c>
      <c r="J21" s="38">
        <v>2613763028</v>
      </c>
      <c r="K21" s="39">
        <v>97.15</v>
      </c>
      <c r="L21" s="38">
        <v>2494919449</v>
      </c>
      <c r="M21" s="38">
        <v>2613763028</v>
      </c>
      <c r="N21" s="39">
        <v>97.15</v>
      </c>
      <c r="O21" s="1"/>
    </row>
    <row r="22" spans="1:15" x14ac:dyDescent="0.2">
      <c r="A22" s="31" t="s">
        <v>11</v>
      </c>
      <c r="B22" s="32" t="s">
        <v>120</v>
      </c>
      <c r="C22" s="38">
        <v>1369217000</v>
      </c>
      <c r="D22" s="38">
        <v>0</v>
      </c>
      <c r="E22" s="38">
        <v>0</v>
      </c>
      <c r="F22" s="38">
        <v>1369217000</v>
      </c>
      <c r="G22" s="38">
        <v>0</v>
      </c>
      <c r="H22" s="38">
        <v>1369217000</v>
      </c>
      <c r="I22" s="38">
        <v>134256803</v>
      </c>
      <c r="J22" s="38">
        <v>1148201310</v>
      </c>
      <c r="K22" s="39">
        <v>83.86</v>
      </c>
      <c r="L22" s="38">
        <v>134256803</v>
      </c>
      <c r="M22" s="38">
        <v>1148201310</v>
      </c>
      <c r="N22" s="39">
        <v>83.86</v>
      </c>
      <c r="O22" s="1"/>
    </row>
    <row r="23" spans="1:15" x14ac:dyDescent="0.2">
      <c r="A23" s="31" t="s">
        <v>12</v>
      </c>
      <c r="B23" s="32" t="s">
        <v>121</v>
      </c>
      <c r="C23" s="38">
        <v>4873865000</v>
      </c>
      <c r="D23" s="38">
        <v>0</v>
      </c>
      <c r="E23" s="38">
        <v>-150000000</v>
      </c>
      <c r="F23" s="38">
        <v>4723865000</v>
      </c>
      <c r="G23" s="38">
        <v>0</v>
      </c>
      <c r="H23" s="38">
        <v>4723865000</v>
      </c>
      <c r="I23" s="38">
        <v>345702484</v>
      </c>
      <c r="J23" s="38">
        <v>4217888243</v>
      </c>
      <c r="K23" s="39">
        <v>89.29</v>
      </c>
      <c r="L23" s="38">
        <v>345702484</v>
      </c>
      <c r="M23" s="38">
        <v>4217888243</v>
      </c>
      <c r="N23" s="39">
        <v>89.29</v>
      </c>
      <c r="O23" s="1"/>
    </row>
    <row r="24" spans="1:15" x14ac:dyDescent="0.2">
      <c r="A24" s="31" t="s">
        <v>13</v>
      </c>
      <c r="B24" s="32" t="s">
        <v>122</v>
      </c>
      <c r="C24" s="38">
        <v>746844000</v>
      </c>
      <c r="D24" s="38">
        <v>0</v>
      </c>
      <c r="E24" s="38">
        <v>0</v>
      </c>
      <c r="F24" s="38">
        <v>746844000</v>
      </c>
      <c r="G24" s="38">
        <v>0</v>
      </c>
      <c r="H24" s="38">
        <v>746844000</v>
      </c>
      <c r="I24" s="38">
        <v>57671403</v>
      </c>
      <c r="J24" s="38">
        <v>701108273</v>
      </c>
      <c r="K24" s="39">
        <v>93.88</v>
      </c>
      <c r="L24" s="38">
        <v>57671403</v>
      </c>
      <c r="M24" s="38">
        <v>701108273</v>
      </c>
      <c r="N24" s="39">
        <v>93.88</v>
      </c>
      <c r="O24" s="1"/>
    </row>
    <row r="25" spans="1:15" x14ac:dyDescent="0.2">
      <c r="A25" s="31" t="s">
        <v>14</v>
      </c>
      <c r="B25" s="32" t="s">
        <v>123</v>
      </c>
      <c r="C25" s="38">
        <v>0</v>
      </c>
      <c r="D25" s="38">
        <v>0</v>
      </c>
      <c r="E25" s="38">
        <v>33330000</v>
      </c>
      <c r="F25" s="38">
        <v>33330000</v>
      </c>
      <c r="G25" s="38">
        <v>0</v>
      </c>
      <c r="H25" s="38">
        <v>33330000</v>
      </c>
      <c r="I25" s="38">
        <v>2896825</v>
      </c>
      <c r="J25" s="38">
        <v>31383324</v>
      </c>
      <c r="K25" s="39">
        <v>94.16</v>
      </c>
      <c r="L25" s="38">
        <v>2896825</v>
      </c>
      <c r="M25" s="38">
        <v>31383324</v>
      </c>
      <c r="N25" s="39">
        <v>94.16</v>
      </c>
      <c r="O25" s="1"/>
    </row>
    <row r="26" spans="1:15" x14ac:dyDescent="0.2">
      <c r="A26" s="31" t="s">
        <v>15</v>
      </c>
      <c r="B26" s="32" t="s">
        <v>124</v>
      </c>
      <c r="C26" s="38">
        <v>0</v>
      </c>
      <c r="D26" s="38">
        <v>2900000</v>
      </c>
      <c r="E26" s="38">
        <v>197634000</v>
      </c>
      <c r="F26" s="38">
        <v>197634000</v>
      </c>
      <c r="G26" s="38">
        <v>0</v>
      </c>
      <c r="H26" s="38">
        <v>197634000</v>
      </c>
      <c r="I26" s="38">
        <v>2822287</v>
      </c>
      <c r="J26" s="38">
        <v>196633690</v>
      </c>
      <c r="K26" s="39">
        <v>99.49</v>
      </c>
      <c r="L26" s="38">
        <v>2822287</v>
      </c>
      <c r="M26" s="38">
        <v>196633690</v>
      </c>
      <c r="N26" s="39">
        <v>99.49</v>
      </c>
      <c r="O26" s="1"/>
    </row>
    <row r="27" spans="1:15" x14ac:dyDescent="0.2">
      <c r="A27" s="31" t="s">
        <v>16</v>
      </c>
      <c r="B27" s="32" t="s">
        <v>125</v>
      </c>
      <c r="C27" s="38">
        <v>121537000</v>
      </c>
      <c r="D27" s="38">
        <v>0</v>
      </c>
      <c r="E27" s="38">
        <v>0</v>
      </c>
      <c r="F27" s="38">
        <v>121537000</v>
      </c>
      <c r="G27" s="38">
        <v>0</v>
      </c>
      <c r="H27" s="38">
        <v>121537000</v>
      </c>
      <c r="I27" s="38">
        <v>12608493</v>
      </c>
      <c r="J27" s="38">
        <v>101872611</v>
      </c>
      <c r="K27" s="39">
        <v>83.82</v>
      </c>
      <c r="L27" s="38">
        <v>12608493</v>
      </c>
      <c r="M27" s="38">
        <v>101872611</v>
      </c>
      <c r="N27" s="39">
        <v>83.82</v>
      </c>
      <c r="O27" s="1"/>
    </row>
    <row r="28" spans="1:15" x14ac:dyDescent="0.2">
      <c r="A28" s="31" t="s">
        <v>17</v>
      </c>
      <c r="B28" s="32" t="s">
        <v>126</v>
      </c>
      <c r="C28" s="38">
        <v>519591000</v>
      </c>
      <c r="D28" s="38">
        <v>5600000</v>
      </c>
      <c r="E28" s="38">
        <v>17600000</v>
      </c>
      <c r="F28" s="38">
        <v>537191000</v>
      </c>
      <c r="G28" s="38">
        <v>0</v>
      </c>
      <c r="H28" s="38">
        <v>537191000</v>
      </c>
      <c r="I28" s="38">
        <v>5582420</v>
      </c>
      <c r="J28" s="38">
        <v>535067494</v>
      </c>
      <c r="K28" s="39">
        <v>99.6</v>
      </c>
      <c r="L28" s="38">
        <v>5582420</v>
      </c>
      <c r="M28" s="38">
        <v>535067494</v>
      </c>
      <c r="N28" s="39">
        <v>99.6</v>
      </c>
      <c r="O28" s="1"/>
    </row>
    <row r="29" spans="1:15" x14ac:dyDescent="0.2">
      <c r="A29" s="31" t="s">
        <v>18</v>
      </c>
      <c r="B29" s="32" t="s">
        <v>127</v>
      </c>
      <c r="C29" s="38">
        <v>123500000</v>
      </c>
      <c r="D29" s="38">
        <v>0</v>
      </c>
      <c r="E29" s="38">
        <v>0</v>
      </c>
      <c r="F29" s="38">
        <v>123500000</v>
      </c>
      <c r="G29" s="38">
        <v>0</v>
      </c>
      <c r="H29" s="38">
        <v>123500000</v>
      </c>
      <c r="I29" s="38">
        <v>28424712</v>
      </c>
      <c r="J29" s="38">
        <v>83286050</v>
      </c>
      <c r="K29" s="39">
        <v>67.44</v>
      </c>
      <c r="L29" s="38">
        <v>28124710</v>
      </c>
      <c r="M29" s="38">
        <v>82986048</v>
      </c>
      <c r="N29" s="39">
        <v>67.2</v>
      </c>
      <c r="O29" s="1"/>
    </row>
    <row r="30" spans="1:15" x14ac:dyDescent="0.2">
      <c r="A30" s="31" t="s">
        <v>19</v>
      </c>
      <c r="B30" s="32" t="s">
        <v>128</v>
      </c>
      <c r="C30" s="38">
        <v>120500000</v>
      </c>
      <c r="D30" s="38">
        <v>0</v>
      </c>
      <c r="E30" s="38">
        <v>0</v>
      </c>
      <c r="F30" s="38">
        <v>120500000</v>
      </c>
      <c r="G30" s="38">
        <v>0</v>
      </c>
      <c r="H30" s="38">
        <v>120500000</v>
      </c>
      <c r="I30" s="38">
        <v>28424712</v>
      </c>
      <c r="J30" s="38">
        <v>83286050</v>
      </c>
      <c r="K30" s="39">
        <v>69.12</v>
      </c>
      <c r="L30" s="38">
        <v>28124710</v>
      </c>
      <c r="M30" s="38">
        <v>82986048</v>
      </c>
      <c r="N30" s="39">
        <v>68.87</v>
      </c>
      <c r="O30" s="1"/>
    </row>
    <row r="31" spans="1:15" x14ac:dyDescent="0.2">
      <c r="A31" s="31" t="s">
        <v>20</v>
      </c>
      <c r="B31" s="32" t="s">
        <v>129</v>
      </c>
      <c r="C31" s="38">
        <v>120500000</v>
      </c>
      <c r="D31" s="38">
        <v>0</v>
      </c>
      <c r="E31" s="38">
        <v>0</v>
      </c>
      <c r="F31" s="38">
        <v>120500000</v>
      </c>
      <c r="G31" s="38">
        <v>0</v>
      </c>
      <c r="H31" s="38">
        <v>120500000</v>
      </c>
      <c r="I31" s="38">
        <v>28424712</v>
      </c>
      <c r="J31" s="38">
        <v>83286050</v>
      </c>
      <c r="K31" s="39">
        <v>69.12</v>
      </c>
      <c r="L31" s="38">
        <v>28124710</v>
      </c>
      <c r="M31" s="38">
        <v>82986048</v>
      </c>
      <c r="N31" s="39">
        <v>68.87</v>
      </c>
      <c r="O31" s="1"/>
    </row>
    <row r="32" spans="1:15" x14ac:dyDescent="0.2">
      <c r="A32" s="31" t="s">
        <v>21</v>
      </c>
      <c r="B32" s="32" t="s">
        <v>130</v>
      </c>
      <c r="C32" s="38">
        <v>3000000</v>
      </c>
      <c r="D32" s="38">
        <v>0</v>
      </c>
      <c r="E32" s="38">
        <v>0</v>
      </c>
      <c r="F32" s="38">
        <v>3000000</v>
      </c>
      <c r="G32" s="38">
        <v>0</v>
      </c>
      <c r="H32" s="38">
        <v>3000000</v>
      </c>
      <c r="I32" s="38">
        <v>0</v>
      </c>
      <c r="J32" s="38">
        <v>0</v>
      </c>
      <c r="K32" s="39">
        <v>0</v>
      </c>
      <c r="L32" s="38">
        <v>0</v>
      </c>
      <c r="M32" s="38">
        <v>0</v>
      </c>
      <c r="N32" s="39">
        <v>0</v>
      </c>
      <c r="O32" s="1"/>
    </row>
    <row r="33" spans="1:15" x14ac:dyDescent="0.2">
      <c r="A33" s="31" t="s">
        <v>22</v>
      </c>
      <c r="B33" s="32" t="s">
        <v>131</v>
      </c>
      <c r="C33" s="38">
        <v>13561113000</v>
      </c>
      <c r="D33" s="38">
        <v>0</v>
      </c>
      <c r="E33" s="38">
        <v>-325000000</v>
      </c>
      <c r="F33" s="38">
        <v>13236113000</v>
      </c>
      <c r="G33" s="38">
        <v>0</v>
      </c>
      <c r="H33" s="38">
        <v>13236113000</v>
      </c>
      <c r="I33" s="38">
        <v>1596126439</v>
      </c>
      <c r="J33" s="38">
        <v>12298760389</v>
      </c>
      <c r="K33" s="39">
        <v>92.92</v>
      </c>
      <c r="L33" s="38">
        <v>1603159664</v>
      </c>
      <c r="M33" s="38">
        <v>12298760389</v>
      </c>
      <c r="N33" s="39">
        <v>92.92</v>
      </c>
      <c r="O33" s="1"/>
    </row>
    <row r="34" spans="1:15" x14ac:dyDescent="0.2">
      <c r="A34" s="31" t="s">
        <v>23</v>
      </c>
      <c r="B34" s="32" t="s">
        <v>132</v>
      </c>
      <c r="C34" s="38">
        <v>8395481000</v>
      </c>
      <c r="D34" s="38">
        <v>0</v>
      </c>
      <c r="E34" s="38">
        <v>-576000000</v>
      </c>
      <c r="F34" s="38">
        <v>7819481000</v>
      </c>
      <c r="G34" s="38">
        <v>0</v>
      </c>
      <c r="H34" s="38">
        <v>7819481000</v>
      </c>
      <c r="I34" s="38">
        <v>938014519</v>
      </c>
      <c r="J34" s="38">
        <v>7174426766</v>
      </c>
      <c r="K34" s="39">
        <v>91.75</v>
      </c>
      <c r="L34" s="38">
        <v>945047744</v>
      </c>
      <c r="M34" s="38">
        <v>7174426766</v>
      </c>
      <c r="N34" s="39">
        <v>91.75</v>
      </c>
      <c r="O34" s="1"/>
    </row>
    <row r="35" spans="1:15" x14ac:dyDescent="0.2">
      <c r="A35" s="31" t="s">
        <v>24</v>
      </c>
      <c r="B35" s="32" t="s">
        <v>133</v>
      </c>
      <c r="C35" s="38">
        <v>2082496000</v>
      </c>
      <c r="D35" s="38">
        <v>0</v>
      </c>
      <c r="E35" s="38">
        <v>-325000000</v>
      </c>
      <c r="F35" s="38">
        <v>1757496000</v>
      </c>
      <c r="G35" s="38">
        <v>0</v>
      </c>
      <c r="H35" s="38">
        <v>1757496000</v>
      </c>
      <c r="I35" s="38">
        <v>31835675</v>
      </c>
      <c r="J35" s="38">
        <v>1590326233</v>
      </c>
      <c r="K35" s="39">
        <v>90.49</v>
      </c>
      <c r="L35" s="38">
        <v>31835675</v>
      </c>
      <c r="M35" s="38">
        <v>1590326233</v>
      </c>
      <c r="N35" s="39">
        <v>90.49</v>
      </c>
      <c r="O35" s="1"/>
    </row>
    <row r="36" spans="1:15" x14ac:dyDescent="0.2">
      <c r="A36" s="31" t="s">
        <v>25</v>
      </c>
      <c r="B36" s="32" t="s">
        <v>134</v>
      </c>
      <c r="C36" s="38">
        <v>1609995000</v>
      </c>
      <c r="D36" s="38">
        <v>0</v>
      </c>
      <c r="E36" s="38">
        <v>-250000000</v>
      </c>
      <c r="F36" s="38">
        <v>1359995000</v>
      </c>
      <c r="G36" s="38">
        <v>0</v>
      </c>
      <c r="H36" s="38">
        <v>1359995000</v>
      </c>
      <c r="I36" s="38">
        <v>183986783</v>
      </c>
      <c r="J36" s="38">
        <v>1282081804</v>
      </c>
      <c r="K36" s="39">
        <v>94.27</v>
      </c>
      <c r="L36" s="38">
        <v>191020008</v>
      </c>
      <c r="M36" s="38">
        <v>1282081804</v>
      </c>
      <c r="N36" s="39">
        <v>94.27</v>
      </c>
      <c r="O36" s="1"/>
    </row>
    <row r="37" spans="1:15" x14ac:dyDescent="0.2">
      <c r="A37" s="31" t="s">
        <v>26</v>
      </c>
      <c r="B37" s="32" t="s">
        <v>135</v>
      </c>
      <c r="C37" s="38">
        <v>2553704000</v>
      </c>
      <c r="D37" s="38">
        <v>0</v>
      </c>
      <c r="E37" s="38">
        <v>-1000000</v>
      </c>
      <c r="F37" s="38">
        <v>2552704000</v>
      </c>
      <c r="G37" s="38">
        <v>0</v>
      </c>
      <c r="H37" s="38">
        <v>2552704000</v>
      </c>
      <c r="I37" s="38">
        <v>385521761</v>
      </c>
      <c r="J37" s="38">
        <v>2327638235</v>
      </c>
      <c r="K37" s="39">
        <v>91.18</v>
      </c>
      <c r="L37" s="38">
        <v>385521761</v>
      </c>
      <c r="M37" s="38">
        <v>2327638235</v>
      </c>
      <c r="N37" s="39">
        <v>91.18</v>
      </c>
      <c r="O37" s="1"/>
    </row>
    <row r="38" spans="1:15" x14ac:dyDescent="0.2">
      <c r="A38" s="31" t="s">
        <v>27</v>
      </c>
      <c r="B38" s="32" t="s">
        <v>136</v>
      </c>
      <c r="C38" s="38">
        <v>762297000</v>
      </c>
      <c r="D38" s="38">
        <v>0</v>
      </c>
      <c r="E38" s="38">
        <v>0</v>
      </c>
      <c r="F38" s="38">
        <v>762297000</v>
      </c>
      <c r="G38" s="38">
        <v>0</v>
      </c>
      <c r="H38" s="38">
        <v>762297000</v>
      </c>
      <c r="I38" s="38">
        <v>117640900</v>
      </c>
      <c r="J38" s="38">
        <v>690281994</v>
      </c>
      <c r="K38" s="39">
        <v>90.55</v>
      </c>
      <c r="L38" s="38">
        <v>117640900</v>
      </c>
      <c r="M38" s="38">
        <v>690281994</v>
      </c>
      <c r="N38" s="39">
        <v>90.55</v>
      </c>
      <c r="O38" s="1"/>
    </row>
    <row r="39" spans="1:15" x14ac:dyDescent="0.2">
      <c r="A39" s="31" t="s">
        <v>28</v>
      </c>
      <c r="B39" s="32" t="s">
        <v>137</v>
      </c>
      <c r="C39" s="38">
        <v>1386989000</v>
      </c>
      <c r="D39" s="38">
        <v>0</v>
      </c>
      <c r="E39" s="38">
        <v>0</v>
      </c>
      <c r="F39" s="38">
        <v>1386989000</v>
      </c>
      <c r="G39" s="38">
        <v>0</v>
      </c>
      <c r="H39" s="38">
        <v>1386989000</v>
      </c>
      <c r="I39" s="38">
        <v>219029400</v>
      </c>
      <c r="J39" s="38">
        <v>1284098500</v>
      </c>
      <c r="K39" s="39">
        <v>92.58</v>
      </c>
      <c r="L39" s="38">
        <v>219029400</v>
      </c>
      <c r="M39" s="38">
        <v>1284098500</v>
      </c>
      <c r="N39" s="39">
        <v>92.58</v>
      </c>
      <c r="O39" s="1"/>
    </row>
    <row r="40" spans="1:15" x14ac:dyDescent="0.2">
      <c r="A40" s="31" t="s">
        <v>29</v>
      </c>
      <c r="B40" s="32" t="s">
        <v>138</v>
      </c>
      <c r="C40" s="38">
        <v>5165632000</v>
      </c>
      <c r="D40" s="38">
        <v>0</v>
      </c>
      <c r="E40" s="38">
        <v>251000000</v>
      </c>
      <c r="F40" s="38">
        <v>5416632000</v>
      </c>
      <c r="G40" s="38">
        <v>0</v>
      </c>
      <c r="H40" s="38">
        <v>5416632000</v>
      </c>
      <c r="I40" s="38">
        <v>658111920</v>
      </c>
      <c r="J40" s="38">
        <v>5124333623</v>
      </c>
      <c r="K40" s="39">
        <v>94.6</v>
      </c>
      <c r="L40" s="38">
        <v>658111920</v>
      </c>
      <c r="M40" s="38">
        <v>5124333623</v>
      </c>
      <c r="N40" s="39">
        <v>94.6</v>
      </c>
      <c r="O40" s="1"/>
    </row>
    <row r="41" spans="1:15" x14ac:dyDescent="0.2">
      <c r="A41" s="31" t="s">
        <v>30</v>
      </c>
      <c r="B41" s="32" t="s">
        <v>139</v>
      </c>
      <c r="C41" s="38">
        <v>1417577000</v>
      </c>
      <c r="D41" s="38">
        <v>0</v>
      </c>
      <c r="E41" s="38">
        <v>0</v>
      </c>
      <c r="F41" s="38">
        <v>1417577000</v>
      </c>
      <c r="G41" s="38">
        <v>0</v>
      </c>
      <c r="H41" s="38">
        <v>1417577000</v>
      </c>
      <c r="I41" s="38">
        <v>11685130</v>
      </c>
      <c r="J41" s="38">
        <v>1310716012</v>
      </c>
      <c r="K41" s="39">
        <v>92.46</v>
      </c>
      <c r="L41" s="38">
        <v>11685130</v>
      </c>
      <c r="M41" s="38">
        <v>1310716012</v>
      </c>
      <c r="N41" s="39">
        <v>92.46</v>
      </c>
      <c r="O41" s="1"/>
    </row>
    <row r="42" spans="1:15" x14ac:dyDescent="0.2">
      <c r="A42" s="31" t="s">
        <v>31</v>
      </c>
      <c r="B42" s="32" t="s">
        <v>140</v>
      </c>
      <c r="C42" s="38">
        <v>2005669000</v>
      </c>
      <c r="D42" s="38">
        <v>0</v>
      </c>
      <c r="E42" s="38">
        <v>250000000</v>
      </c>
      <c r="F42" s="38">
        <v>2255669000</v>
      </c>
      <c r="G42" s="38">
        <v>0</v>
      </c>
      <c r="H42" s="38">
        <v>2255669000</v>
      </c>
      <c r="I42" s="38">
        <v>371173285</v>
      </c>
      <c r="J42" s="38">
        <v>2199702654</v>
      </c>
      <c r="K42" s="39">
        <v>97.52</v>
      </c>
      <c r="L42" s="38">
        <v>371173285</v>
      </c>
      <c r="M42" s="38">
        <v>2199702654</v>
      </c>
      <c r="N42" s="39">
        <v>97.52</v>
      </c>
      <c r="O42" s="1"/>
    </row>
    <row r="43" spans="1:15" x14ac:dyDescent="0.2">
      <c r="A43" s="31" t="s">
        <v>32</v>
      </c>
      <c r="B43" s="32" t="s">
        <v>141</v>
      </c>
      <c r="C43" s="38">
        <v>7392000</v>
      </c>
      <c r="D43" s="38">
        <v>0</v>
      </c>
      <c r="E43" s="38">
        <v>1000000</v>
      </c>
      <c r="F43" s="38">
        <v>8392000</v>
      </c>
      <c r="G43" s="38">
        <v>0</v>
      </c>
      <c r="H43" s="38">
        <v>8392000</v>
      </c>
      <c r="I43" s="38">
        <v>1202802</v>
      </c>
      <c r="J43" s="38">
        <v>7385131</v>
      </c>
      <c r="K43" s="39">
        <v>88</v>
      </c>
      <c r="L43" s="38">
        <v>1202802</v>
      </c>
      <c r="M43" s="38">
        <v>7385131</v>
      </c>
      <c r="N43" s="39">
        <v>88</v>
      </c>
      <c r="O43" s="1"/>
    </row>
    <row r="44" spans="1:15" x14ac:dyDescent="0.2">
      <c r="A44" s="31" t="s">
        <v>33</v>
      </c>
      <c r="B44" s="32" t="s">
        <v>142</v>
      </c>
      <c r="C44" s="38">
        <v>1040217000</v>
      </c>
      <c r="D44" s="38">
        <v>0</v>
      </c>
      <c r="E44" s="38">
        <v>0</v>
      </c>
      <c r="F44" s="38">
        <v>1040217000</v>
      </c>
      <c r="G44" s="38">
        <v>0</v>
      </c>
      <c r="H44" s="38">
        <v>1040217000</v>
      </c>
      <c r="I44" s="38">
        <v>164283600</v>
      </c>
      <c r="J44" s="38">
        <v>963130100</v>
      </c>
      <c r="K44" s="39">
        <v>92.59</v>
      </c>
      <c r="L44" s="38">
        <v>164283600</v>
      </c>
      <c r="M44" s="38">
        <v>963130100</v>
      </c>
      <c r="N44" s="39">
        <v>92.59</v>
      </c>
      <c r="O44" s="1"/>
    </row>
    <row r="45" spans="1:15" x14ac:dyDescent="0.2">
      <c r="A45" s="31" t="s">
        <v>34</v>
      </c>
      <c r="B45" s="32" t="s">
        <v>143</v>
      </c>
      <c r="C45" s="38">
        <v>693474000</v>
      </c>
      <c r="D45" s="38">
        <v>0</v>
      </c>
      <c r="E45" s="38">
        <v>0</v>
      </c>
      <c r="F45" s="38">
        <v>693474000</v>
      </c>
      <c r="G45" s="38">
        <v>0</v>
      </c>
      <c r="H45" s="38">
        <v>693474000</v>
      </c>
      <c r="I45" s="38">
        <v>109533400</v>
      </c>
      <c r="J45" s="38">
        <v>642156700</v>
      </c>
      <c r="K45" s="39">
        <v>92.6</v>
      </c>
      <c r="L45" s="38">
        <v>109533400</v>
      </c>
      <c r="M45" s="38">
        <v>642156700</v>
      </c>
      <c r="N45" s="39">
        <v>92.6</v>
      </c>
      <c r="O45" s="1"/>
    </row>
    <row r="46" spans="1:15" x14ac:dyDescent="0.2">
      <c r="A46" s="31" t="s">
        <v>35</v>
      </c>
      <c r="B46" s="32" t="s">
        <v>144</v>
      </c>
      <c r="C46" s="38">
        <v>1303000</v>
      </c>
      <c r="D46" s="38">
        <v>0</v>
      </c>
      <c r="E46" s="38">
        <v>0</v>
      </c>
      <c r="F46" s="38">
        <v>1303000</v>
      </c>
      <c r="G46" s="38">
        <v>0</v>
      </c>
      <c r="H46" s="38">
        <v>1303000</v>
      </c>
      <c r="I46" s="38">
        <v>233703</v>
      </c>
      <c r="J46" s="38">
        <v>1243026</v>
      </c>
      <c r="K46" s="39">
        <v>95.4</v>
      </c>
      <c r="L46" s="38">
        <v>233703</v>
      </c>
      <c r="M46" s="38">
        <v>1243026</v>
      </c>
      <c r="N46" s="39">
        <v>95.4</v>
      </c>
      <c r="O46" s="1"/>
    </row>
    <row r="47" spans="1:15" s="30" customFormat="1" x14ac:dyDescent="0.2">
      <c r="A47" s="26" t="s">
        <v>36</v>
      </c>
      <c r="B47" s="27" t="s">
        <v>145</v>
      </c>
      <c r="C47" s="36">
        <v>14372400000</v>
      </c>
      <c r="D47" s="38">
        <v>0</v>
      </c>
      <c r="E47" s="36">
        <v>-146794453</v>
      </c>
      <c r="F47" s="36">
        <v>14225605547</v>
      </c>
      <c r="G47" s="36">
        <v>0</v>
      </c>
      <c r="H47" s="36">
        <v>14225605547</v>
      </c>
      <c r="I47" s="36">
        <v>533350119</v>
      </c>
      <c r="J47" s="36">
        <v>13978836121</v>
      </c>
      <c r="K47" s="37">
        <v>98.27</v>
      </c>
      <c r="L47" s="36">
        <v>3720439851</v>
      </c>
      <c r="M47" s="36">
        <v>9960455811</v>
      </c>
      <c r="N47" s="37">
        <v>70.02</v>
      </c>
    </row>
    <row r="48" spans="1:15" x14ac:dyDescent="0.2">
      <c r="A48" s="31" t="s">
        <v>37</v>
      </c>
      <c r="B48" s="32" t="s">
        <v>146</v>
      </c>
      <c r="C48" s="38">
        <v>2858300000</v>
      </c>
      <c r="D48" s="38">
        <v>0</v>
      </c>
      <c r="E48" s="38">
        <v>161249010</v>
      </c>
      <c r="F48" s="38">
        <v>3019549010</v>
      </c>
      <c r="G48" s="38">
        <v>0</v>
      </c>
      <c r="H48" s="38">
        <v>3019549010</v>
      </c>
      <c r="I48" s="38">
        <v>44191688</v>
      </c>
      <c r="J48" s="38">
        <v>2987908493</v>
      </c>
      <c r="K48" s="39">
        <v>98.95</v>
      </c>
      <c r="L48" s="38">
        <v>142091370</v>
      </c>
      <c r="M48" s="38">
        <v>2193803744</v>
      </c>
      <c r="N48" s="39">
        <v>72.650000000000006</v>
      </c>
      <c r="O48" s="1"/>
    </row>
    <row r="49" spans="1:15" x14ac:dyDescent="0.2">
      <c r="A49" s="31" t="s">
        <v>38</v>
      </c>
      <c r="B49" s="32" t="s">
        <v>147</v>
      </c>
      <c r="C49" s="38">
        <v>2462700000</v>
      </c>
      <c r="D49" s="38">
        <v>0</v>
      </c>
      <c r="E49" s="38">
        <v>-40750990</v>
      </c>
      <c r="F49" s="38">
        <v>2421949010</v>
      </c>
      <c r="G49" s="38">
        <v>0</v>
      </c>
      <c r="H49" s="38">
        <v>2421949010</v>
      </c>
      <c r="I49" s="38">
        <v>43621432</v>
      </c>
      <c r="J49" s="38">
        <v>2402870976</v>
      </c>
      <c r="K49" s="39">
        <v>99.21</v>
      </c>
      <c r="L49" s="38">
        <v>67755427</v>
      </c>
      <c r="M49" s="38">
        <v>1738095950</v>
      </c>
      <c r="N49" s="39">
        <v>71.760000000000005</v>
      </c>
      <c r="O49" s="1"/>
    </row>
    <row r="50" spans="1:15" x14ac:dyDescent="0.2">
      <c r="A50" s="31" t="s">
        <v>39</v>
      </c>
      <c r="B50" s="32" t="s">
        <v>148</v>
      </c>
      <c r="C50" s="38">
        <v>250000000</v>
      </c>
      <c r="D50" s="38">
        <v>0</v>
      </c>
      <c r="E50" s="38">
        <v>40000000</v>
      </c>
      <c r="F50" s="38">
        <v>290000000</v>
      </c>
      <c r="G50" s="38">
        <v>0</v>
      </c>
      <c r="H50" s="38">
        <v>290000000</v>
      </c>
      <c r="I50" s="38">
        <v>0</v>
      </c>
      <c r="J50" s="38">
        <v>287000000</v>
      </c>
      <c r="K50" s="39">
        <v>98.97</v>
      </c>
      <c r="L50" s="38">
        <v>32887253</v>
      </c>
      <c r="M50" s="38">
        <v>209851741</v>
      </c>
      <c r="N50" s="39">
        <v>72.36</v>
      </c>
      <c r="O50" s="1"/>
    </row>
    <row r="51" spans="1:15" x14ac:dyDescent="0.2">
      <c r="A51" s="31" t="s">
        <v>40</v>
      </c>
      <c r="B51" s="32" t="s">
        <v>149</v>
      </c>
      <c r="C51" s="38">
        <v>140000000</v>
      </c>
      <c r="D51" s="38">
        <v>0</v>
      </c>
      <c r="E51" s="38">
        <v>162000000</v>
      </c>
      <c r="F51" s="38">
        <v>302000000</v>
      </c>
      <c r="G51" s="38">
        <v>0</v>
      </c>
      <c r="H51" s="38">
        <v>302000000</v>
      </c>
      <c r="I51" s="38">
        <v>570256</v>
      </c>
      <c r="J51" s="38">
        <v>295529986</v>
      </c>
      <c r="K51" s="39">
        <v>97.86</v>
      </c>
      <c r="L51" s="38">
        <v>41448690</v>
      </c>
      <c r="M51" s="38">
        <v>243348522</v>
      </c>
      <c r="N51" s="39">
        <v>80.58</v>
      </c>
      <c r="O51" s="1"/>
    </row>
    <row r="52" spans="1:15" x14ac:dyDescent="0.2">
      <c r="A52" s="31" t="s">
        <v>41</v>
      </c>
      <c r="B52" s="32" t="s">
        <v>150</v>
      </c>
      <c r="C52" s="38">
        <v>5600000</v>
      </c>
      <c r="D52" s="38">
        <v>0</v>
      </c>
      <c r="E52" s="38">
        <v>0</v>
      </c>
      <c r="F52" s="38">
        <v>5600000</v>
      </c>
      <c r="G52" s="38">
        <v>0</v>
      </c>
      <c r="H52" s="38">
        <v>5600000</v>
      </c>
      <c r="I52" s="38">
        <v>0</v>
      </c>
      <c r="J52" s="38">
        <v>2507531</v>
      </c>
      <c r="K52" s="39">
        <v>44.78</v>
      </c>
      <c r="L52" s="38">
        <v>0</v>
      </c>
      <c r="M52" s="38">
        <v>2507531</v>
      </c>
      <c r="N52" s="39">
        <v>44.78</v>
      </c>
      <c r="O52" s="1"/>
    </row>
    <row r="53" spans="1:15" x14ac:dyDescent="0.2">
      <c r="A53" s="31" t="s">
        <v>42</v>
      </c>
      <c r="B53" s="32" t="s">
        <v>151</v>
      </c>
      <c r="C53" s="38">
        <v>11052600000</v>
      </c>
      <c r="D53" s="38">
        <v>0</v>
      </c>
      <c r="E53" s="38">
        <v>-308043463</v>
      </c>
      <c r="F53" s="38">
        <v>10744556537</v>
      </c>
      <c r="G53" s="38">
        <v>0</v>
      </c>
      <c r="H53" s="38">
        <v>10744556537</v>
      </c>
      <c r="I53" s="38">
        <v>488401711</v>
      </c>
      <c r="J53" s="38">
        <v>10564966453</v>
      </c>
      <c r="K53" s="39">
        <v>98.33</v>
      </c>
      <c r="L53" s="38">
        <v>3577316056</v>
      </c>
      <c r="M53" s="38">
        <v>7527288879</v>
      </c>
      <c r="N53" s="39">
        <v>70.06</v>
      </c>
      <c r="O53" s="1"/>
    </row>
    <row r="54" spans="1:15" x14ac:dyDescent="0.2">
      <c r="A54" s="31" t="s">
        <v>43</v>
      </c>
      <c r="B54" s="32" t="s">
        <v>152</v>
      </c>
      <c r="C54" s="38">
        <v>1430000000</v>
      </c>
      <c r="D54" s="38">
        <v>0</v>
      </c>
      <c r="E54" s="38">
        <v>17000000</v>
      </c>
      <c r="F54" s="38">
        <v>1447000000</v>
      </c>
      <c r="G54" s="38">
        <v>0</v>
      </c>
      <c r="H54" s="38">
        <v>1447000000</v>
      </c>
      <c r="I54" s="38">
        <v>21715575</v>
      </c>
      <c r="J54" s="38">
        <v>1436818559</v>
      </c>
      <c r="K54" s="39">
        <v>99.3</v>
      </c>
      <c r="L54" s="38">
        <v>235029996</v>
      </c>
      <c r="M54" s="38">
        <v>1356345182</v>
      </c>
      <c r="N54" s="39">
        <v>93.73</v>
      </c>
      <c r="O54" s="1"/>
    </row>
    <row r="55" spans="1:15" x14ac:dyDescent="0.2">
      <c r="A55" s="31" t="s">
        <v>44</v>
      </c>
      <c r="B55" s="32" t="s">
        <v>153</v>
      </c>
      <c r="C55" s="38">
        <v>20600000</v>
      </c>
      <c r="D55" s="38">
        <v>0</v>
      </c>
      <c r="E55" s="38">
        <v>18900000</v>
      </c>
      <c r="F55" s="38">
        <v>39500000</v>
      </c>
      <c r="G55" s="38">
        <v>0</v>
      </c>
      <c r="H55" s="38">
        <v>39500000</v>
      </c>
      <c r="I55" s="38">
        <v>0</v>
      </c>
      <c r="J55" s="38">
        <v>35423125</v>
      </c>
      <c r="K55" s="39">
        <v>89.68</v>
      </c>
      <c r="L55" s="38">
        <v>0</v>
      </c>
      <c r="M55" s="38">
        <v>35423125</v>
      </c>
      <c r="N55" s="39">
        <v>89.68</v>
      </c>
      <c r="O55" s="1"/>
    </row>
    <row r="56" spans="1:15" x14ac:dyDescent="0.2">
      <c r="A56" s="31" t="s">
        <v>45</v>
      </c>
      <c r="B56" s="32" t="s">
        <v>154</v>
      </c>
      <c r="C56" s="38">
        <v>1580000000</v>
      </c>
      <c r="D56" s="38">
        <v>0</v>
      </c>
      <c r="E56" s="38">
        <v>55000000</v>
      </c>
      <c r="F56" s="38">
        <v>1635000000</v>
      </c>
      <c r="G56" s="38">
        <v>0</v>
      </c>
      <c r="H56" s="38">
        <v>1635000000</v>
      </c>
      <c r="I56" s="38">
        <v>249619347</v>
      </c>
      <c r="J56" s="38">
        <v>1547981117</v>
      </c>
      <c r="K56" s="39">
        <v>94.68</v>
      </c>
      <c r="L56" s="38">
        <v>139097701</v>
      </c>
      <c r="M56" s="38">
        <v>848012433</v>
      </c>
      <c r="N56" s="39">
        <v>51.87</v>
      </c>
      <c r="O56" s="1"/>
    </row>
    <row r="57" spans="1:15" x14ac:dyDescent="0.2">
      <c r="A57" s="31" t="s">
        <v>46</v>
      </c>
      <c r="B57" s="32" t="s">
        <v>155</v>
      </c>
      <c r="C57" s="38">
        <v>130000000</v>
      </c>
      <c r="D57" s="38">
        <v>0</v>
      </c>
      <c r="E57" s="38">
        <v>46000000</v>
      </c>
      <c r="F57" s="38">
        <v>176000000</v>
      </c>
      <c r="G57" s="38">
        <v>0</v>
      </c>
      <c r="H57" s="38">
        <v>176000000</v>
      </c>
      <c r="I57" s="38">
        <v>7027965</v>
      </c>
      <c r="J57" s="38">
        <v>163784367</v>
      </c>
      <c r="K57" s="39">
        <v>93.06</v>
      </c>
      <c r="L57" s="38">
        <v>27420914</v>
      </c>
      <c r="M57" s="38">
        <v>85440410</v>
      </c>
      <c r="N57" s="39">
        <v>48.55</v>
      </c>
      <c r="O57" s="1"/>
    </row>
    <row r="58" spans="1:15" x14ac:dyDescent="0.2">
      <c r="A58" s="31" t="s">
        <v>47</v>
      </c>
      <c r="B58" s="32" t="s">
        <v>156</v>
      </c>
      <c r="C58" s="38">
        <v>4100000000</v>
      </c>
      <c r="D58" s="38">
        <v>0</v>
      </c>
      <c r="E58" s="38">
        <v>-426043463</v>
      </c>
      <c r="F58" s="38">
        <v>3673956537</v>
      </c>
      <c r="G58" s="38">
        <v>0</v>
      </c>
      <c r="H58" s="38">
        <v>3673956537</v>
      </c>
      <c r="I58" s="38">
        <v>14741248</v>
      </c>
      <c r="J58" s="38">
        <v>3664723070</v>
      </c>
      <c r="K58" s="39">
        <v>99.75</v>
      </c>
      <c r="L58" s="38">
        <v>326098906</v>
      </c>
      <c r="M58" s="38">
        <v>1583257842</v>
      </c>
      <c r="N58" s="39">
        <v>43.09</v>
      </c>
      <c r="O58" s="1"/>
    </row>
    <row r="59" spans="1:15" x14ac:dyDescent="0.2">
      <c r="A59" s="31" t="s">
        <v>48</v>
      </c>
      <c r="B59" s="32" t="s">
        <v>157</v>
      </c>
      <c r="C59" s="38">
        <v>4100000000</v>
      </c>
      <c r="D59" s="38">
        <v>0</v>
      </c>
      <c r="E59" s="38">
        <v>-426043463</v>
      </c>
      <c r="F59" s="38">
        <v>3673956537</v>
      </c>
      <c r="G59" s="38">
        <v>0</v>
      </c>
      <c r="H59" s="38">
        <v>3673956537</v>
      </c>
      <c r="I59" s="38">
        <v>14741248</v>
      </c>
      <c r="J59" s="38">
        <v>3664723070</v>
      </c>
      <c r="K59" s="39">
        <v>99.75</v>
      </c>
      <c r="L59" s="38">
        <v>326098906</v>
      </c>
      <c r="M59" s="38">
        <v>1583257842</v>
      </c>
      <c r="N59" s="39">
        <v>43.09</v>
      </c>
      <c r="O59" s="1"/>
    </row>
    <row r="60" spans="1:15" x14ac:dyDescent="0.2">
      <c r="A60" s="31" t="s">
        <v>49</v>
      </c>
      <c r="B60" s="32" t="s">
        <v>158</v>
      </c>
      <c r="C60" s="38">
        <v>2400000000</v>
      </c>
      <c r="D60" s="38">
        <v>0</v>
      </c>
      <c r="E60" s="38">
        <v>0</v>
      </c>
      <c r="F60" s="38">
        <v>2400000000</v>
      </c>
      <c r="G60" s="38">
        <v>0</v>
      </c>
      <c r="H60" s="38">
        <v>2400000000</v>
      </c>
      <c r="I60" s="38">
        <v>0</v>
      </c>
      <c r="J60" s="38">
        <v>2397991291</v>
      </c>
      <c r="K60" s="39">
        <v>99.92</v>
      </c>
      <c r="L60" s="38">
        <v>2397991291</v>
      </c>
      <c r="M60" s="38">
        <v>2397991291</v>
      </c>
      <c r="N60" s="39">
        <v>99.92</v>
      </c>
      <c r="O60" s="1"/>
    </row>
    <row r="61" spans="1:15" x14ac:dyDescent="0.2">
      <c r="A61" s="31" t="s">
        <v>50</v>
      </c>
      <c r="B61" s="32" t="s">
        <v>159</v>
      </c>
      <c r="C61" s="38">
        <v>2400000000</v>
      </c>
      <c r="D61" s="38">
        <v>0</v>
      </c>
      <c r="E61" s="38">
        <v>0</v>
      </c>
      <c r="F61" s="38">
        <v>2400000000</v>
      </c>
      <c r="G61" s="38">
        <v>0</v>
      </c>
      <c r="H61" s="38">
        <v>2400000000</v>
      </c>
      <c r="I61" s="38">
        <v>0</v>
      </c>
      <c r="J61" s="38">
        <v>2397991291</v>
      </c>
      <c r="K61" s="39">
        <v>99.92</v>
      </c>
      <c r="L61" s="38">
        <v>2397991291</v>
      </c>
      <c r="M61" s="38">
        <v>2397991291</v>
      </c>
      <c r="N61" s="39">
        <v>99.92</v>
      </c>
      <c r="O61" s="1"/>
    </row>
    <row r="62" spans="1:15" x14ac:dyDescent="0.2">
      <c r="A62" s="31" t="s">
        <v>51</v>
      </c>
      <c r="B62" s="32" t="s">
        <v>160</v>
      </c>
      <c r="C62" s="38">
        <v>819000000</v>
      </c>
      <c r="D62" s="38">
        <v>0</v>
      </c>
      <c r="E62" s="38">
        <v>0</v>
      </c>
      <c r="F62" s="38">
        <v>819000000</v>
      </c>
      <c r="G62" s="38">
        <v>0</v>
      </c>
      <c r="H62" s="38">
        <v>819000000</v>
      </c>
      <c r="I62" s="38">
        <v>72871248</v>
      </c>
      <c r="J62" s="38">
        <v>776439646</v>
      </c>
      <c r="K62" s="39">
        <v>94.8</v>
      </c>
      <c r="L62" s="38">
        <v>72871248</v>
      </c>
      <c r="M62" s="38">
        <v>776439646</v>
      </c>
      <c r="N62" s="39">
        <v>94.8</v>
      </c>
      <c r="O62" s="1"/>
    </row>
    <row r="63" spans="1:15" x14ac:dyDescent="0.2">
      <c r="A63" s="31" t="s">
        <v>52</v>
      </c>
      <c r="B63" s="32" t="s">
        <v>161</v>
      </c>
      <c r="C63" s="38">
        <v>450000000</v>
      </c>
      <c r="D63" s="38">
        <v>0</v>
      </c>
      <c r="E63" s="38">
        <v>0</v>
      </c>
      <c r="F63" s="38">
        <v>450000000</v>
      </c>
      <c r="G63" s="38">
        <v>0</v>
      </c>
      <c r="H63" s="38">
        <v>450000000</v>
      </c>
      <c r="I63" s="38">
        <v>41260020</v>
      </c>
      <c r="J63" s="38">
        <v>445550320</v>
      </c>
      <c r="K63" s="39">
        <v>99.01</v>
      </c>
      <c r="L63" s="38">
        <v>41260020</v>
      </c>
      <c r="M63" s="38">
        <v>445550320</v>
      </c>
      <c r="N63" s="39">
        <v>99.01</v>
      </c>
      <c r="O63" s="1"/>
    </row>
    <row r="64" spans="1:15" x14ac:dyDescent="0.2">
      <c r="A64" s="31" t="s">
        <v>53</v>
      </c>
      <c r="B64" s="32" t="s">
        <v>162</v>
      </c>
      <c r="C64" s="38">
        <v>67000000</v>
      </c>
      <c r="D64" s="38">
        <v>0</v>
      </c>
      <c r="E64" s="38">
        <v>0</v>
      </c>
      <c r="F64" s="38">
        <v>67000000</v>
      </c>
      <c r="G64" s="38">
        <v>0</v>
      </c>
      <c r="H64" s="38">
        <v>67000000</v>
      </c>
      <c r="I64" s="38">
        <v>8267210</v>
      </c>
      <c r="J64" s="38">
        <v>62959740</v>
      </c>
      <c r="K64" s="39">
        <v>93.97</v>
      </c>
      <c r="L64" s="38">
        <v>8267210</v>
      </c>
      <c r="M64" s="38">
        <v>62959740</v>
      </c>
      <c r="N64" s="39">
        <v>93.97</v>
      </c>
      <c r="O64" s="1"/>
    </row>
    <row r="65" spans="1:15" x14ac:dyDescent="0.2">
      <c r="A65" s="31" t="s">
        <v>54</v>
      </c>
      <c r="B65" s="32" t="s">
        <v>163</v>
      </c>
      <c r="C65" s="38">
        <v>36000000</v>
      </c>
      <c r="D65" s="38">
        <v>0</v>
      </c>
      <c r="E65" s="38">
        <v>0</v>
      </c>
      <c r="F65" s="38">
        <v>36000000</v>
      </c>
      <c r="G65" s="38">
        <v>0</v>
      </c>
      <c r="H65" s="38">
        <v>36000000</v>
      </c>
      <c r="I65" s="38">
        <v>1523060</v>
      </c>
      <c r="J65" s="38">
        <v>11499802</v>
      </c>
      <c r="K65" s="39">
        <v>31.94</v>
      </c>
      <c r="L65" s="38">
        <v>1523060</v>
      </c>
      <c r="M65" s="38">
        <v>11499802</v>
      </c>
      <c r="N65" s="39">
        <v>31.94</v>
      </c>
      <c r="O65" s="1"/>
    </row>
    <row r="66" spans="1:15" x14ac:dyDescent="0.2">
      <c r="A66" s="31" t="s">
        <v>55</v>
      </c>
      <c r="B66" s="32" t="s">
        <v>164</v>
      </c>
      <c r="C66" s="38">
        <v>266000000</v>
      </c>
      <c r="D66" s="38">
        <v>0</v>
      </c>
      <c r="E66" s="38">
        <v>0</v>
      </c>
      <c r="F66" s="38">
        <v>266000000</v>
      </c>
      <c r="G66" s="38">
        <v>0</v>
      </c>
      <c r="H66" s="38">
        <v>266000000</v>
      </c>
      <c r="I66" s="38">
        <v>21820958</v>
      </c>
      <c r="J66" s="38">
        <v>256429784</v>
      </c>
      <c r="K66" s="39">
        <v>96.4</v>
      </c>
      <c r="L66" s="38">
        <v>21820958</v>
      </c>
      <c r="M66" s="38">
        <v>256429784</v>
      </c>
      <c r="N66" s="39">
        <v>96.4</v>
      </c>
      <c r="O66" s="1"/>
    </row>
    <row r="67" spans="1:15" x14ac:dyDescent="0.2">
      <c r="A67" s="31" t="s">
        <v>56</v>
      </c>
      <c r="B67" s="32" t="s">
        <v>165</v>
      </c>
      <c r="C67" s="38">
        <v>180000000</v>
      </c>
      <c r="D67" s="38">
        <v>0</v>
      </c>
      <c r="E67" s="38">
        <v>-18900000</v>
      </c>
      <c r="F67" s="38">
        <v>161100000</v>
      </c>
      <c r="G67" s="38">
        <v>0</v>
      </c>
      <c r="H67" s="38">
        <v>161100000</v>
      </c>
      <c r="I67" s="38">
        <v>0</v>
      </c>
      <c r="J67" s="38">
        <v>148806000</v>
      </c>
      <c r="K67" s="39">
        <v>92.37</v>
      </c>
      <c r="L67" s="38">
        <v>148806000</v>
      </c>
      <c r="M67" s="38">
        <v>148806000</v>
      </c>
      <c r="N67" s="39">
        <v>92.37</v>
      </c>
      <c r="O67" s="1"/>
    </row>
    <row r="68" spans="1:15" x14ac:dyDescent="0.2">
      <c r="A68" s="31" t="s">
        <v>57</v>
      </c>
      <c r="B68" s="32" t="s">
        <v>166</v>
      </c>
      <c r="C68" s="38">
        <v>180000000</v>
      </c>
      <c r="D68" s="38">
        <v>0</v>
      </c>
      <c r="E68" s="38">
        <v>-18900000</v>
      </c>
      <c r="F68" s="38">
        <v>161100000</v>
      </c>
      <c r="G68" s="38">
        <v>0</v>
      </c>
      <c r="H68" s="38">
        <v>161100000</v>
      </c>
      <c r="I68" s="38">
        <v>0</v>
      </c>
      <c r="J68" s="38">
        <v>148806000</v>
      </c>
      <c r="K68" s="39">
        <v>92.37</v>
      </c>
      <c r="L68" s="38">
        <v>148806000</v>
      </c>
      <c r="M68" s="38">
        <v>148806000</v>
      </c>
      <c r="N68" s="39">
        <v>92.37</v>
      </c>
      <c r="O68" s="1"/>
    </row>
    <row r="69" spans="1:15" x14ac:dyDescent="0.2">
      <c r="A69" s="31" t="s">
        <v>58</v>
      </c>
      <c r="B69" s="32" t="s">
        <v>167</v>
      </c>
      <c r="C69" s="38">
        <v>230000000</v>
      </c>
      <c r="D69" s="38">
        <v>0</v>
      </c>
      <c r="E69" s="38">
        <v>50000000</v>
      </c>
      <c r="F69" s="38">
        <v>280000000</v>
      </c>
      <c r="G69" s="38">
        <v>0</v>
      </c>
      <c r="H69" s="38">
        <v>280000000</v>
      </c>
      <c r="I69" s="38">
        <v>44999998</v>
      </c>
      <c r="J69" s="38">
        <v>279999998</v>
      </c>
      <c r="K69" s="39">
        <v>100</v>
      </c>
      <c r="L69" s="38">
        <v>230000000</v>
      </c>
      <c r="M69" s="38">
        <v>260000000</v>
      </c>
      <c r="N69" s="39">
        <v>92.86</v>
      </c>
      <c r="O69" s="1"/>
    </row>
    <row r="70" spans="1:15" x14ac:dyDescent="0.2">
      <c r="A70" s="31" t="s">
        <v>59</v>
      </c>
      <c r="B70" s="32" t="s">
        <v>168</v>
      </c>
      <c r="C70" s="38">
        <v>163000000</v>
      </c>
      <c r="D70" s="38">
        <v>0</v>
      </c>
      <c r="E70" s="38">
        <v>-50000000</v>
      </c>
      <c r="F70" s="38">
        <v>113000000</v>
      </c>
      <c r="G70" s="38">
        <v>0</v>
      </c>
      <c r="H70" s="38">
        <v>113000000</v>
      </c>
      <c r="I70" s="38">
        <v>77426330</v>
      </c>
      <c r="J70" s="38">
        <v>112999280</v>
      </c>
      <c r="K70" s="39">
        <v>100</v>
      </c>
      <c r="L70" s="38">
        <v>0</v>
      </c>
      <c r="M70" s="38">
        <v>35572950</v>
      </c>
      <c r="N70" s="39">
        <v>31.48</v>
      </c>
      <c r="O70" s="1"/>
    </row>
    <row r="71" spans="1:15" x14ac:dyDescent="0.2">
      <c r="A71" s="31" t="s">
        <v>60</v>
      </c>
      <c r="B71" s="32" t="s">
        <v>169</v>
      </c>
      <c r="C71" s="38">
        <v>461500000</v>
      </c>
      <c r="D71" s="38">
        <v>0</v>
      </c>
      <c r="E71" s="38">
        <v>0</v>
      </c>
      <c r="F71" s="38">
        <v>461500000</v>
      </c>
      <c r="G71" s="38">
        <v>0</v>
      </c>
      <c r="H71" s="38">
        <v>461500000</v>
      </c>
      <c r="I71" s="38">
        <v>756720</v>
      </c>
      <c r="J71" s="38">
        <v>425961175</v>
      </c>
      <c r="K71" s="39">
        <v>92.3</v>
      </c>
      <c r="L71" s="38">
        <v>1032425</v>
      </c>
      <c r="M71" s="38">
        <v>239363188</v>
      </c>
      <c r="N71" s="39">
        <v>51.87</v>
      </c>
      <c r="O71" s="1"/>
    </row>
    <row r="72" spans="1:15" x14ac:dyDescent="0.2">
      <c r="A72" s="31" t="s">
        <v>61</v>
      </c>
      <c r="B72" s="32" t="s">
        <v>170</v>
      </c>
      <c r="C72" s="38">
        <v>460000000</v>
      </c>
      <c r="D72" s="38">
        <v>0</v>
      </c>
      <c r="E72" s="38">
        <v>-200000000</v>
      </c>
      <c r="F72" s="38">
        <v>260000000</v>
      </c>
      <c r="G72" s="38">
        <v>0</v>
      </c>
      <c r="H72" s="38">
        <v>260000000</v>
      </c>
      <c r="I72" s="38">
        <v>756720</v>
      </c>
      <c r="J72" s="38">
        <v>239251315</v>
      </c>
      <c r="K72" s="39">
        <v>92.02</v>
      </c>
      <c r="L72" s="38">
        <v>988020</v>
      </c>
      <c r="M72" s="38">
        <v>239251314</v>
      </c>
      <c r="N72" s="39">
        <v>92.02</v>
      </c>
      <c r="O72" s="1"/>
    </row>
    <row r="73" spans="1:15" x14ac:dyDescent="0.2">
      <c r="A73" s="31" t="s">
        <v>62</v>
      </c>
      <c r="B73" s="32" t="s">
        <v>171</v>
      </c>
      <c r="C73" s="38">
        <v>1500000</v>
      </c>
      <c r="D73" s="38">
        <v>0</v>
      </c>
      <c r="E73" s="38">
        <v>200000000</v>
      </c>
      <c r="F73" s="38">
        <v>201500000</v>
      </c>
      <c r="G73" s="38">
        <v>0</v>
      </c>
      <c r="H73" s="38">
        <v>201500000</v>
      </c>
      <c r="I73" s="38">
        <v>0</v>
      </c>
      <c r="J73" s="38">
        <v>186709860</v>
      </c>
      <c r="K73" s="39">
        <v>92.66</v>
      </c>
      <c r="L73" s="38">
        <v>44405</v>
      </c>
      <c r="M73" s="38">
        <v>111874</v>
      </c>
      <c r="N73" s="39">
        <v>0.06</v>
      </c>
      <c r="O73" s="1"/>
    </row>
    <row r="74" spans="1:15" s="30" customFormat="1" x14ac:dyDescent="0.2">
      <c r="A74" s="26" t="s">
        <v>63</v>
      </c>
      <c r="B74" s="27" t="s">
        <v>172</v>
      </c>
      <c r="C74" s="36">
        <v>0</v>
      </c>
      <c r="D74" s="38">
        <v>0</v>
      </c>
      <c r="E74" s="36">
        <v>146794453</v>
      </c>
      <c r="F74" s="36">
        <v>146794453</v>
      </c>
      <c r="G74" s="36">
        <v>0</v>
      </c>
      <c r="H74" s="36">
        <v>146794453</v>
      </c>
      <c r="I74" s="36">
        <v>0</v>
      </c>
      <c r="J74" s="36">
        <v>1679667</v>
      </c>
      <c r="K74" s="37">
        <v>1.1399999999999999</v>
      </c>
      <c r="L74" s="36">
        <v>0</v>
      </c>
      <c r="M74" s="36">
        <v>1679667</v>
      </c>
      <c r="N74" s="37">
        <v>1.1399999999999999</v>
      </c>
    </row>
    <row r="75" spans="1:15" s="30" customFormat="1" x14ac:dyDescent="0.2">
      <c r="A75" s="26" t="s">
        <v>64</v>
      </c>
      <c r="B75" s="27" t="s">
        <v>173</v>
      </c>
      <c r="C75" s="36">
        <v>2606142387000</v>
      </c>
      <c r="D75" s="38">
        <v>-98888122572</v>
      </c>
      <c r="E75" s="36">
        <v>-289287963629</v>
      </c>
      <c r="F75" s="36">
        <v>2316854423371</v>
      </c>
      <c r="G75" s="36">
        <v>0</v>
      </c>
      <c r="H75" s="36">
        <v>2316854423371</v>
      </c>
      <c r="I75" s="36">
        <v>405545140864</v>
      </c>
      <c r="J75" s="36">
        <v>1308102959182</v>
      </c>
      <c r="K75" s="37">
        <v>56.46</v>
      </c>
      <c r="L75" s="36">
        <v>119675242978</v>
      </c>
      <c r="M75" s="36">
        <v>499503451680</v>
      </c>
      <c r="N75" s="37">
        <v>21.56</v>
      </c>
    </row>
    <row r="76" spans="1:15" s="30" customFormat="1" x14ac:dyDescent="0.2">
      <c r="A76" s="26" t="s">
        <v>65</v>
      </c>
      <c r="B76" s="27" t="s">
        <v>174</v>
      </c>
      <c r="C76" s="36">
        <v>2209826454000</v>
      </c>
      <c r="D76" s="38">
        <v>-26537934598</v>
      </c>
      <c r="E76" s="36">
        <v>-246937775655</v>
      </c>
      <c r="F76" s="36">
        <v>1962888678345</v>
      </c>
      <c r="G76" s="36">
        <v>0</v>
      </c>
      <c r="H76" s="36">
        <v>1962888678345</v>
      </c>
      <c r="I76" s="36">
        <v>397115781586</v>
      </c>
      <c r="J76" s="36">
        <v>1172495274069</v>
      </c>
      <c r="K76" s="37">
        <v>59.73</v>
      </c>
      <c r="L76" s="36">
        <v>108422217050</v>
      </c>
      <c r="M76" s="36">
        <v>363895766567</v>
      </c>
      <c r="N76" s="37">
        <v>18.54</v>
      </c>
    </row>
    <row r="77" spans="1:15" x14ac:dyDescent="0.2">
      <c r="A77" s="31" t="s">
        <v>66</v>
      </c>
      <c r="B77" s="32" t="s">
        <v>175</v>
      </c>
      <c r="C77" s="38">
        <v>2209826454000</v>
      </c>
      <c r="D77" s="38">
        <v>-26537934598</v>
      </c>
      <c r="E77" s="38">
        <v>-246937775655</v>
      </c>
      <c r="F77" s="38">
        <v>1962888678345</v>
      </c>
      <c r="G77" s="38">
        <v>0</v>
      </c>
      <c r="H77" s="38">
        <v>1962888678345</v>
      </c>
      <c r="I77" s="38">
        <v>397115781586</v>
      </c>
      <c r="J77" s="38">
        <v>1172495274069</v>
      </c>
      <c r="K77" s="39">
        <v>59.73</v>
      </c>
      <c r="L77" s="38">
        <v>108422217050</v>
      </c>
      <c r="M77" s="38">
        <v>363895766567</v>
      </c>
      <c r="N77" s="39">
        <v>18.54</v>
      </c>
      <c r="O77" s="1"/>
    </row>
    <row r="78" spans="1:15" x14ac:dyDescent="0.2">
      <c r="A78" s="31" t="s">
        <v>67</v>
      </c>
      <c r="B78" s="32" t="s">
        <v>176</v>
      </c>
      <c r="C78" s="38">
        <v>1126653898000</v>
      </c>
      <c r="D78" s="38">
        <v>-24605587928</v>
      </c>
      <c r="E78" s="38">
        <v>-41485795928</v>
      </c>
      <c r="F78" s="38">
        <v>1085168102072</v>
      </c>
      <c r="G78" s="38">
        <v>0</v>
      </c>
      <c r="H78" s="38">
        <v>1085168102072</v>
      </c>
      <c r="I78" s="38">
        <v>370969102916</v>
      </c>
      <c r="J78" s="38">
        <v>1046478591359</v>
      </c>
      <c r="K78" s="39">
        <v>96.43</v>
      </c>
      <c r="L78" s="38">
        <v>86767501027</v>
      </c>
      <c r="M78" s="38">
        <v>273645017011</v>
      </c>
      <c r="N78" s="39">
        <v>25.22</v>
      </c>
      <c r="O78" s="1"/>
    </row>
    <row r="79" spans="1:15" x14ac:dyDescent="0.2">
      <c r="A79" s="31" t="s">
        <v>68</v>
      </c>
      <c r="B79" s="32" t="s">
        <v>177</v>
      </c>
      <c r="C79" s="38">
        <v>1126653898000</v>
      </c>
      <c r="D79" s="38">
        <f>+D78</f>
        <v>-24605587928</v>
      </c>
      <c r="E79" s="38">
        <v>-41485795928</v>
      </c>
      <c r="F79" s="38">
        <v>1085168102072</v>
      </c>
      <c r="G79" s="38">
        <v>0</v>
      </c>
      <c r="H79" s="38">
        <v>1085168102072</v>
      </c>
      <c r="I79" s="38">
        <v>370969102916</v>
      </c>
      <c r="J79" s="38">
        <v>1046478591359</v>
      </c>
      <c r="K79" s="39">
        <v>96.43</v>
      </c>
      <c r="L79" s="38">
        <v>86767501027</v>
      </c>
      <c r="M79" s="38">
        <v>273645017011</v>
      </c>
      <c r="N79" s="39">
        <v>25.22</v>
      </c>
      <c r="O79" s="1"/>
    </row>
    <row r="80" spans="1:15" x14ac:dyDescent="0.2">
      <c r="A80" s="31" t="s">
        <v>69</v>
      </c>
      <c r="B80" s="32" t="s">
        <v>178</v>
      </c>
      <c r="C80" s="38">
        <v>58460177000</v>
      </c>
      <c r="D80" s="38">
        <v>-9543534000</v>
      </c>
      <c r="E80" s="38">
        <v>-31364002951</v>
      </c>
      <c r="F80" s="38">
        <v>27096174049</v>
      </c>
      <c r="G80" s="38">
        <v>0</v>
      </c>
      <c r="H80" s="38">
        <v>27096174049</v>
      </c>
      <c r="I80" s="38">
        <v>7030073854</v>
      </c>
      <c r="J80" s="38">
        <v>25813854342</v>
      </c>
      <c r="K80" s="39">
        <v>95.27</v>
      </c>
      <c r="L80" s="38">
        <v>1157765781</v>
      </c>
      <c r="M80" s="38">
        <v>10242405440</v>
      </c>
      <c r="N80" s="39">
        <v>37.799999999999997</v>
      </c>
      <c r="O80" s="1"/>
    </row>
    <row r="81" spans="1:15" x14ac:dyDescent="0.2">
      <c r="A81" s="31" t="s">
        <v>70</v>
      </c>
      <c r="B81" s="32" t="s">
        <v>334</v>
      </c>
      <c r="C81" s="38">
        <v>58460177000</v>
      </c>
      <c r="D81" s="38">
        <f>+D80</f>
        <v>-9543534000</v>
      </c>
      <c r="E81" s="38">
        <v>-31364002951</v>
      </c>
      <c r="F81" s="38">
        <v>27096174049</v>
      </c>
      <c r="G81" s="38">
        <v>0</v>
      </c>
      <c r="H81" s="38">
        <v>27096174049</v>
      </c>
      <c r="I81" s="38">
        <v>7030073854</v>
      </c>
      <c r="J81" s="38">
        <v>25813854342</v>
      </c>
      <c r="K81" s="39">
        <v>95.27</v>
      </c>
      <c r="L81" s="38">
        <v>1157765781</v>
      </c>
      <c r="M81" s="38">
        <v>10242405440</v>
      </c>
      <c r="N81" s="39">
        <v>37.799999999999997</v>
      </c>
      <c r="O81" s="1"/>
    </row>
    <row r="82" spans="1:15" x14ac:dyDescent="0.2">
      <c r="A82" s="31" t="s">
        <v>71</v>
      </c>
      <c r="B82" s="32" t="s">
        <v>179</v>
      </c>
      <c r="C82" s="38">
        <v>131888877000</v>
      </c>
      <c r="D82" s="38">
        <v>8435591903</v>
      </c>
      <c r="E82" s="38">
        <v>-39114496532</v>
      </c>
      <c r="F82" s="38">
        <v>92774380468</v>
      </c>
      <c r="G82" s="38">
        <v>0</v>
      </c>
      <c r="H82" s="38">
        <v>92774380468</v>
      </c>
      <c r="I82" s="38">
        <v>23409560905</v>
      </c>
      <c r="J82" s="38">
        <v>89710985511</v>
      </c>
      <c r="K82" s="39">
        <v>96.7</v>
      </c>
      <c r="L82" s="38">
        <v>1241002435</v>
      </c>
      <c r="M82" s="38">
        <v>2571242068</v>
      </c>
      <c r="N82" s="39">
        <v>2.77</v>
      </c>
      <c r="O82" s="1"/>
    </row>
    <row r="83" spans="1:15" x14ac:dyDescent="0.2">
      <c r="A83" s="31" t="s">
        <v>72</v>
      </c>
      <c r="B83" s="32" t="s">
        <v>335</v>
      </c>
      <c r="C83" s="38">
        <v>131888877000</v>
      </c>
      <c r="D83" s="38">
        <f>+D82</f>
        <v>8435591903</v>
      </c>
      <c r="E83" s="38">
        <v>-39114496532</v>
      </c>
      <c r="F83" s="38">
        <v>92774380468</v>
      </c>
      <c r="G83" s="38">
        <v>0</v>
      </c>
      <c r="H83" s="38">
        <v>92774380468</v>
      </c>
      <c r="I83" s="38">
        <v>23409560905</v>
      </c>
      <c r="J83" s="38">
        <v>89710985511</v>
      </c>
      <c r="K83" s="39">
        <v>96.7</v>
      </c>
      <c r="L83" s="38">
        <v>1241002435</v>
      </c>
      <c r="M83" s="38">
        <v>2571242068</v>
      </c>
      <c r="N83" s="39">
        <v>2.77</v>
      </c>
      <c r="O83" s="1"/>
    </row>
    <row r="84" spans="1:15" x14ac:dyDescent="0.2">
      <c r="A84" s="31" t="s">
        <v>73</v>
      </c>
      <c r="B84" s="32" t="s">
        <v>180</v>
      </c>
      <c r="C84" s="38">
        <v>829989308000</v>
      </c>
      <c r="D84" s="38">
        <v>-23494645831</v>
      </c>
      <c r="E84" s="38">
        <v>14505354169</v>
      </c>
      <c r="F84" s="38">
        <v>844494662169</v>
      </c>
      <c r="G84" s="38">
        <v>0</v>
      </c>
      <c r="H84" s="38">
        <v>844494662169</v>
      </c>
      <c r="I84" s="38">
        <v>330229468157</v>
      </c>
      <c r="J84" s="38">
        <v>811249286389</v>
      </c>
      <c r="K84" s="39">
        <v>96.06</v>
      </c>
      <c r="L84" s="38">
        <v>74550215026</v>
      </c>
      <c r="M84" s="38">
        <v>229037498963</v>
      </c>
      <c r="N84" s="39">
        <v>27.12</v>
      </c>
      <c r="O84" s="1"/>
    </row>
    <row r="85" spans="1:15" x14ac:dyDescent="0.2">
      <c r="A85" s="31" t="s">
        <v>74</v>
      </c>
      <c r="B85" s="32" t="s">
        <v>336</v>
      </c>
      <c r="C85" s="38">
        <v>829989308000</v>
      </c>
      <c r="D85" s="38">
        <f>+D84</f>
        <v>-23494645831</v>
      </c>
      <c r="E85" s="38">
        <v>14505354169</v>
      </c>
      <c r="F85" s="38">
        <v>844494662169</v>
      </c>
      <c r="G85" s="38">
        <v>0</v>
      </c>
      <c r="H85" s="38">
        <v>844494662169</v>
      </c>
      <c r="I85" s="38">
        <v>330229468157</v>
      </c>
      <c r="J85" s="38">
        <v>811249286389</v>
      </c>
      <c r="K85" s="39">
        <v>96.06</v>
      </c>
      <c r="L85" s="38">
        <v>74550215026</v>
      </c>
      <c r="M85" s="38">
        <v>229037498963</v>
      </c>
      <c r="N85" s="39">
        <v>27.12</v>
      </c>
      <c r="O85" s="1"/>
    </row>
    <row r="86" spans="1:15" x14ac:dyDescent="0.2">
      <c r="A86" s="31" t="s">
        <v>75</v>
      </c>
      <c r="B86" s="32" t="s">
        <v>181</v>
      </c>
      <c r="C86" s="38">
        <v>106315536000</v>
      </c>
      <c r="D86" s="38">
        <v>0</v>
      </c>
      <c r="E86" s="38">
        <v>14487349386</v>
      </c>
      <c r="F86" s="38">
        <v>120802885386</v>
      </c>
      <c r="G86" s="38">
        <v>0</v>
      </c>
      <c r="H86" s="38">
        <v>120802885386</v>
      </c>
      <c r="I86" s="38">
        <v>10300000000</v>
      </c>
      <c r="J86" s="38">
        <v>119704465117</v>
      </c>
      <c r="K86" s="39">
        <v>99.09</v>
      </c>
      <c r="L86" s="38">
        <v>9818517785</v>
      </c>
      <c r="M86" s="38">
        <v>31793870540</v>
      </c>
      <c r="N86" s="39">
        <v>26.32</v>
      </c>
      <c r="O86" s="1"/>
    </row>
    <row r="87" spans="1:15" x14ac:dyDescent="0.2">
      <c r="A87" s="31" t="s">
        <v>76</v>
      </c>
      <c r="B87" s="32" t="s">
        <v>336</v>
      </c>
      <c r="C87" s="38">
        <v>106315536000</v>
      </c>
      <c r="D87" s="38">
        <v>0</v>
      </c>
      <c r="E87" s="38">
        <v>14487349386</v>
      </c>
      <c r="F87" s="38">
        <v>120802885386</v>
      </c>
      <c r="G87" s="38">
        <v>0</v>
      </c>
      <c r="H87" s="38">
        <v>120802885386</v>
      </c>
      <c r="I87" s="38">
        <v>10300000000</v>
      </c>
      <c r="J87" s="38">
        <v>119704465117</v>
      </c>
      <c r="K87" s="39">
        <v>99.09</v>
      </c>
      <c r="L87" s="38">
        <v>9818517785</v>
      </c>
      <c r="M87" s="38">
        <v>31793870540</v>
      </c>
      <c r="N87" s="39">
        <v>26.32</v>
      </c>
      <c r="O87" s="1"/>
    </row>
    <row r="88" spans="1:15" x14ac:dyDescent="0.2">
      <c r="A88" s="31" t="s">
        <v>337</v>
      </c>
      <c r="B88" s="32" t="s">
        <v>338</v>
      </c>
      <c r="C88" s="38">
        <v>986050000000</v>
      </c>
      <c r="D88" s="38">
        <v>0</v>
      </c>
      <c r="E88" s="38">
        <v>-217227078057</v>
      </c>
      <c r="F88" s="38">
        <v>768822921943</v>
      </c>
      <c r="G88" s="38">
        <v>0</v>
      </c>
      <c r="H88" s="38">
        <v>768822921943</v>
      </c>
      <c r="I88" s="38">
        <v>18775052520</v>
      </c>
      <c r="J88" s="38">
        <v>21986045905</v>
      </c>
      <c r="K88" s="39">
        <v>2.86</v>
      </c>
      <c r="L88" s="38">
        <v>223995543</v>
      </c>
      <c r="M88" s="38">
        <v>223995543</v>
      </c>
      <c r="N88" s="39">
        <v>0.03</v>
      </c>
      <c r="O88" s="1"/>
    </row>
    <row r="89" spans="1:15" x14ac:dyDescent="0.2">
      <c r="A89" s="31" t="s">
        <v>339</v>
      </c>
      <c r="B89" s="32" t="s">
        <v>340</v>
      </c>
      <c r="C89" s="38">
        <v>986050000000</v>
      </c>
      <c r="D89" s="38">
        <v>0</v>
      </c>
      <c r="E89" s="38">
        <v>-217227078057</v>
      </c>
      <c r="F89" s="38">
        <v>768822921943</v>
      </c>
      <c r="G89" s="38">
        <v>0</v>
      </c>
      <c r="H89" s="38">
        <v>768822921943</v>
      </c>
      <c r="I89" s="38">
        <v>18775052520</v>
      </c>
      <c r="J89" s="38">
        <v>21986045905</v>
      </c>
      <c r="K89" s="39">
        <v>2.86</v>
      </c>
      <c r="L89" s="38">
        <v>223995543</v>
      </c>
      <c r="M89" s="38">
        <v>223995543</v>
      </c>
      <c r="N89" s="39">
        <v>0.03</v>
      </c>
      <c r="O89" s="1"/>
    </row>
    <row r="90" spans="1:15" x14ac:dyDescent="0.2">
      <c r="A90" s="31" t="s">
        <v>341</v>
      </c>
      <c r="B90" s="32" t="s">
        <v>342</v>
      </c>
      <c r="C90" s="38">
        <v>986050000000</v>
      </c>
      <c r="D90" s="38">
        <v>0</v>
      </c>
      <c r="E90" s="38">
        <v>-217227078057</v>
      </c>
      <c r="F90" s="38">
        <v>768822921943</v>
      </c>
      <c r="G90" s="38">
        <v>0</v>
      </c>
      <c r="H90" s="38">
        <v>768822921943</v>
      </c>
      <c r="I90" s="38">
        <v>18775052520</v>
      </c>
      <c r="J90" s="38">
        <v>21986045905</v>
      </c>
      <c r="K90" s="39">
        <v>2.86</v>
      </c>
      <c r="L90" s="38">
        <v>223995543</v>
      </c>
      <c r="M90" s="38">
        <v>223995543</v>
      </c>
      <c r="N90" s="39">
        <v>0.03</v>
      </c>
      <c r="O90" s="1"/>
    </row>
    <row r="91" spans="1:15" x14ac:dyDescent="0.2">
      <c r="A91" s="31" t="s">
        <v>343</v>
      </c>
      <c r="B91" s="32" t="s">
        <v>340</v>
      </c>
      <c r="C91" s="38">
        <v>986050000000</v>
      </c>
      <c r="D91" s="38">
        <v>0</v>
      </c>
      <c r="E91" s="38">
        <v>-217227078057</v>
      </c>
      <c r="F91" s="38">
        <v>768822921943</v>
      </c>
      <c r="G91" s="38">
        <v>0</v>
      </c>
      <c r="H91" s="38">
        <v>768822921943</v>
      </c>
      <c r="I91" s="38">
        <v>18775052520</v>
      </c>
      <c r="J91" s="38">
        <v>21986045905</v>
      </c>
      <c r="K91" s="39">
        <v>2.86</v>
      </c>
      <c r="L91" s="38">
        <v>223995543</v>
      </c>
      <c r="M91" s="38">
        <v>223995543</v>
      </c>
      <c r="N91" s="39">
        <v>0.03</v>
      </c>
      <c r="O91" s="1"/>
    </row>
    <row r="92" spans="1:15" x14ac:dyDescent="0.2">
      <c r="A92" s="31" t="s">
        <v>77</v>
      </c>
      <c r="B92" s="32" t="s">
        <v>182</v>
      </c>
      <c r="C92" s="38">
        <v>97122556000</v>
      </c>
      <c r="D92" s="38">
        <v>-1935346670</v>
      </c>
      <c r="E92" s="38">
        <v>11775098330</v>
      </c>
      <c r="F92" s="38">
        <v>108897654330</v>
      </c>
      <c r="G92" s="38">
        <v>0</v>
      </c>
      <c r="H92" s="38">
        <v>108897654330</v>
      </c>
      <c r="I92" s="38">
        <v>7371626150</v>
      </c>
      <c r="J92" s="38">
        <v>104030636805</v>
      </c>
      <c r="K92" s="39">
        <v>95.53</v>
      </c>
      <c r="L92" s="38">
        <v>21430720480</v>
      </c>
      <c r="M92" s="38">
        <v>90026754013</v>
      </c>
      <c r="N92" s="39">
        <v>82.67</v>
      </c>
      <c r="O92" s="1"/>
    </row>
    <row r="93" spans="1:15" x14ac:dyDescent="0.2">
      <c r="A93" s="31" t="s">
        <v>78</v>
      </c>
      <c r="B93" s="32" t="s">
        <v>183</v>
      </c>
      <c r="C93" s="38">
        <v>97122556000</v>
      </c>
      <c r="D93" s="38">
        <v>-1935346670</v>
      </c>
      <c r="E93" s="38">
        <v>11775098330</v>
      </c>
      <c r="F93" s="38">
        <v>108897654330</v>
      </c>
      <c r="G93" s="38">
        <v>0</v>
      </c>
      <c r="H93" s="38">
        <v>108897654330</v>
      </c>
      <c r="I93" s="38">
        <v>7371626150</v>
      </c>
      <c r="J93" s="38">
        <v>104030636805</v>
      </c>
      <c r="K93" s="39">
        <v>95.53</v>
      </c>
      <c r="L93" s="38">
        <v>21430720480</v>
      </c>
      <c r="M93" s="38">
        <v>90026754013</v>
      </c>
      <c r="N93" s="39">
        <v>82.67</v>
      </c>
      <c r="O93" s="1"/>
    </row>
    <row r="94" spans="1:15" x14ac:dyDescent="0.2">
      <c r="A94" s="31" t="s">
        <v>79</v>
      </c>
      <c r="B94" s="32" t="s">
        <v>184</v>
      </c>
      <c r="C94" s="38">
        <v>97122556000</v>
      </c>
      <c r="D94" s="38">
        <v>-1935346670</v>
      </c>
      <c r="E94" s="38">
        <v>11775098330</v>
      </c>
      <c r="F94" s="38">
        <v>108897654330</v>
      </c>
      <c r="G94" s="38">
        <v>0</v>
      </c>
      <c r="H94" s="38">
        <v>108897654330</v>
      </c>
      <c r="I94" s="38">
        <v>7371626150</v>
      </c>
      <c r="J94" s="38">
        <v>104030636805</v>
      </c>
      <c r="K94" s="39">
        <v>95.53</v>
      </c>
      <c r="L94" s="38">
        <v>21430720480</v>
      </c>
      <c r="M94" s="38">
        <v>90026754013</v>
      </c>
      <c r="N94" s="39">
        <v>82.67</v>
      </c>
      <c r="O94" s="1"/>
    </row>
    <row r="95" spans="1:15" x14ac:dyDescent="0.2">
      <c r="A95" s="31" t="s">
        <v>80</v>
      </c>
      <c r="B95" s="32" t="s">
        <v>344</v>
      </c>
      <c r="C95" s="38">
        <v>97122556000</v>
      </c>
      <c r="D95" s="38">
        <v>-1935346670</v>
      </c>
      <c r="E95" s="38">
        <v>11775098330</v>
      </c>
      <c r="F95" s="38">
        <v>108897654330</v>
      </c>
      <c r="G95" s="38">
        <v>0</v>
      </c>
      <c r="H95" s="38">
        <v>108897654330</v>
      </c>
      <c r="I95" s="38">
        <v>7371626150</v>
      </c>
      <c r="J95" s="38">
        <v>104030636805</v>
      </c>
      <c r="K95" s="39">
        <v>95.53</v>
      </c>
      <c r="L95" s="38">
        <v>21430720480</v>
      </c>
      <c r="M95" s="38">
        <v>90026754013</v>
      </c>
      <c r="N95" s="39">
        <v>82.67</v>
      </c>
      <c r="O95" s="1"/>
    </row>
    <row r="96" spans="1:15" s="30" customFormat="1" x14ac:dyDescent="0.2">
      <c r="A96" s="26" t="s">
        <v>81</v>
      </c>
      <c r="B96" s="27" t="s">
        <v>172</v>
      </c>
      <c r="C96" s="36">
        <v>396315933000</v>
      </c>
      <c r="D96" s="38">
        <v>-42350187974</v>
      </c>
      <c r="E96" s="36">
        <v>-42350187974</v>
      </c>
      <c r="F96" s="36">
        <v>353965745026</v>
      </c>
      <c r="G96" s="36">
        <v>0</v>
      </c>
      <c r="H96" s="36">
        <v>353965745026</v>
      </c>
      <c r="I96" s="36">
        <v>8429359278</v>
      </c>
      <c r="J96" s="36">
        <v>135607685113</v>
      </c>
      <c r="K96" s="37">
        <v>38.31</v>
      </c>
      <c r="L96" s="36">
        <v>11253025928</v>
      </c>
      <c r="M96" s="36">
        <v>135607685113</v>
      </c>
      <c r="N96" s="37">
        <v>38.31</v>
      </c>
    </row>
  </sheetData>
  <mergeCells count="20"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  <mergeCell ref="D1:G1"/>
    <mergeCell ref="D2:G2"/>
    <mergeCell ref="D3:G3"/>
    <mergeCell ref="A7:B7"/>
    <mergeCell ref="C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>
      <selection activeCell="J8" sqref="J8"/>
    </sheetView>
  </sheetViews>
  <sheetFormatPr baseColWidth="10" defaultRowHeight="12" x14ac:dyDescent="0.2"/>
  <cols>
    <col min="1" max="1" width="17.14062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5" bestFit="1" customWidth="1"/>
    <col min="10" max="10" width="17.7109375" style="1" bestFit="1" customWidth="1"/>
    <col min="11" max="16384" width="11.42578125" style="1"/>
  </cols>
  <sheetData>
    <row r="2" spans="1:10" x14ac:dyDescent="0.2">
      <c r="C2" s="42" t="s">
        <v>82</v>
      </c>
      <c r="D2" s="42"/>
      <c r="E2" s="42"/>
      <c r="F2" s="42"/>
    </row>
    <row r="3" spans="1:10" x14ac:dyDescent="0.2">
      <c r="C3" s="42" t="s">
        <v>379</v>
      </c>
      <c r="D3" s="42"/>
      <c r="E3" s="42"/>
      <c r="F3" s="42"/>
    </row>
    <row r="4" spans="1:10" x14ac:dyDescent="0.2">
      <c r="C4" s="42" t="s">
        <v>381</v>
      </c>
      <c r="D4" s="42"/>
      <c r="E4" s="42"/>
      <c r="F4" s="42"/>
      <c r="G4" s="2"/>
    </row>
    <row r="5" spans="1:10" x14ac:dyDescent="0.2">
      <c r="C5" s="42"/>
      <c r="D5" s="42"/>
      <c r="E5" s="42"/>
      <c r="F5" s="42"/>
      <c r="G5" s="2"/>
    </row>
    <row r="6" spans="1:10" x14ac:dyDescent="0.2">
      <c r="C6" s="22"/>
      <c r="D6" s="22"/>
      <c r="E6" s="22"/>
      <c r="F6" s="22"/>
      <c r="G6" s="2"/>
    </row>
    <row r="7" spans="1:10" x14ac:dyDescent="0.2">
      <c r="A7" s="3" t="s">
        <v>84</v>
      </c>
      <c r="B7" s="4" t="s">
        <v>85</v>
      </c>
      <c r="C7" s="23"/>
      <c r="D7" s="23"/>
      <c r="E7" s="23"/>
      <c r="F7" s="23"/>
      <c r="G7" s="23"/>
      <c r="H7" s="23"/>
      <c r="I7" s="15" t="s">
        <v>86</v>
      </c>
      <c r="J7" s="13" t="s">
        <v>390</v>
      </c>
    </row>
    <row r="8" spans="1:10" x14ac:dyDescent="0.2">
      <c r="A8" s="8" t="s">
        <v>87</v>
      </c>
      <c r="B8" s="9" t="s">
        <v>88</v>
      </c>
      <c r="C8" s="24"/>
      <c r="D8" s="24"/>
      <c r="E8" s="24"/>
      <c r="F8" s="24"/>
      <c r="G8" s="24"/>
      <c r="H8" s="24"/>
      <c r="I8" s="16" t="s">
        <v>89</v>
      </c>
      <c r="J8" s="14">
        <v>2018</v>
      </c>
    </row>
    <row r="9" spans="1:10" ht="15" customHeight="1" x14ac:dyDescent="0.2">
      <c r="A9" s="46" t="s">
        <v>322</v>
      </c>
      <c r="B9" s="44" t="s">
        <v>251</v>
      </c>
      <c r="C9" s="44" t="s">
        <v>252</v>
      </c>
      <c r="D9" s="44" t="s">
        <v>253</v>
      </c>
      <c r="E9" s="44" t="s">
        <v>254</v>
      </c>
      <c r="F9" s="44" t="s">
        <v>255</v>
      </c>
      <c r="G9" s="45" t="s">
        <v>94</v>
      </c>
      <c r="H9" s="45"/>
      <c r="I9" s="49" t="s">
        <v>258</v>
      </c>
      <c r="J9" s="49" t="s">
        <v>259</v>
      </c>
    </row>
    <row r="10" spans="1:10" ht="28.5" customHeight="1" x14ac:dyDescent="0.2">
      <c r="A10" s="46"/>
      <c r="B10" s="44"/>
      <c r="C10" s="44"/>
      <c r="D10" s="44"/>
      <c r="E10" s="44"/>
      <c r="F10" s="44"/>
      <c r="G10" s="20" t="s">
        <v>256</v>
      </c>
      <c r="H10" s="20" t="s">
        <v>257</v>
      </c>
      <c r="I10" s="49"/>
      <c r="J10" s="49"/>
    </row>
    <row r="11" spans="1:10" s="30" customFormat="1" x14ac:dyDescent="0.2">
      <c r="A11" s="27" t="s">
        <v>0</v>
      </c>
      <c r="B11" s="27" t="s">
        <v>109</v>
      </c>
      <c r="C11" s="40">
        <v>677003682020.99988</v>
      </c>
      <c r="D11" s="40">
        <f>+VLOOKUP(A11,[1]Sheet1!$A$2:$M$63,7,0)</f>
        <v>315512996593</v>
      </c>
      <c r="E11" s="40">
        <f>+VLOOKUP(A11,[1]Sheet1!$A$2:$M$63,8,0)</f>
        <v>317563388080</v>
      </c>
      <c r="F11" s="40">
        <f>+C11-E11</f>
        <v>359440293940.99988</v>
      </c>
      <c r="G11" s="40">
        <f>+VLOOKUP(A11,[1]Sheet1!$A$2:$M$63,10,0)</f>
        <v>57521907469</v>
      </c>
      <c r="H11" s="40">
        <f>+VLOOKUP(A11,[1]Sheet1!$A$2:$M$63,11,0)</f>
        <v>359440293941</v>
      </c>
      <c r="I11" s="40">
        <f>+VLOOKUP(A11,[1]Sheet1!$A$2:$M$63,12,0)</f>
        <v>100</v>
      </c>
      <c r="J11" s="40">
        <f>+F11-H11</f>
        <v>0</v>
      </c>
    </row>
    <row r="12" spans="1:10" s="30" customFormat="1" x14ac:dyDescent="0.2">
      <c r="A12" s="27" t="s">
        <v>260</v>
      </c>
      <c r="B12" s="27" t="s">
        <v>110</v>
      </c>
      <c r="C12" s="40">
        <v>4325593550</v>
      </c>
      <c r="D12" s="40">
        <f>+VLOOKUP(A12,[1]Sheet1!$A$2:$M$63,7,0)</f>
        <v>44096617</v>
      </c>
      <c r="E12" s="40">
        <f>+VLOOKUP(A12,[1]Sheet1!$A$2:$M$63,8,0)</f>
        <v>553878031</v>
      </c>
      <c r="F12" s="40">
        <f t="shared" ref="F12:F72" si="0">+C12-E12</f>
        <v>3771715519</v>
      </c>
      <c r="G12" s="40">
        <f>+VLOOKUP(A12,[1]Sheet1!$A$2:$M$63,10,0)</f>
        <v>6532730</v>
      </c>
      <c r="H12" s="40">
        <f>+VLOOKUP(A12,[1]Sheet1!$A$2:$M$63,11,0)</f>
        <v>3771715519</v>
      </c>
      <c r="I12" s="40">
        <f>+VLOOKUP(A12,[1]Sheet1!$A$2:$M$63,12,0)</f>
        <v>100</v>
      </c>
      <c r="J12" s="40">
        <f t="shared" ref="J12:J72" si="1">+F12-H12</f>
        <v>0</v>
      </c>
    </row>
    <row r="13" spans="1:10" s="30" customFormat="1" x14ac:dyDescent="0.2">
      <c r="A13" s="27" t="s">
        <v>261</v>
      </c>
      <c r="B13" s="27" t="s">
        <v>111</v>
      </c>
      <c r="C13" s="40">
        <v>1975434</v>
      </c>
      <c r="D13" s="40">
        <f>+VLOOKUP(A13,[1]Sheet1!$A$2:$M$63,7,0)</f>
        <v>0</v>
      </c>
      <c r="E13" s="40">
        <f>+VLOOKUP(A13,[1]Sheet1!$A$2:$M$63,8,0)</f>
        <v>1475434</v>
      </c>
      <c r="F13" s="40">
        <f t="shared" si="0"/>
        <v>500000</v>
      </c>
      <c r="G13" s="40">
        <f>+VLOOKUP(A13,[1]Sheet1!$A$2:$M$63,10,0)</f>
        <v>0</v>
      </c>
      <c r="H13" s="40">
        <f>+VLOOKUP(A13,[1]Sheet1!$A$2:$M$63,11,0)</f>
        <v>500000</v>
      </c>
      <c r="I13" s="40">
        <f>+VLOOKUP(A13,[1]Sheet1!$A$2:$M$63,12,0)</f>
        <v>100</v>
      </c>
      <c r="J13" s="40">
        <f t="shared" si="1"/>
        <v>0</v>
      </c>
    </row>
    <row r="14" spans="1:10" x14ac:dyDescent="0.2">
      <c r="A14" s="32" t="s">
        <v>262</v>
      </c>
      <c r="B14" s="32" t="s">
        <v>127</v>
      </c>
      <c r="C14" s="41">
        <v>1975434</v>
      </c>
      <c r="D14" s="41">
        <f>+VLOOKUP(A14,[1]Sheet1!$A$2:$M$63,7,0)</f>
        <v>0</v>
      </c>
      <c r="E14" s="41">
        <f>+VLOOKUP(A14,[1]Sheet1!$A$2:$M$63,8,0)</f>
        <v>1475434</v>
      </c>
      <c r="F14" s="41">
        <f t="shared" si="0"/>
        <v>500000</v>
      </c>
      <c r="G14" s="41">
        <f>+VLOOKUP(A14,[1]Sheet1!$A$2:$M$63,10,0)</f>
        <v>0</v>
      </c>
      <c r="H14" s="41">
        <f>+VLOOKUP(A14,[1]Sheet1!$A$2:$M$63,11,0)</f>
        <v>500000</v>
      </c>
      <c r="I14" s="41">
        <f>+VLOOKUP(A14,[1]Sheet1!$A$2:$M$63,12,0)</f>
        <v>100</v>
      </c>
      <c r="J14" s="40">
        <f t="shared" si="1"/>
        <v>0</v>
      </c>
    </row>
    <row r="15" spans="1:10" x14ac:dyDescent="0.2">
      <c r="A15" s="32" t="s">
        <v>263</v>
      </c>
      <c r="B15" s="32" t="s">
        <v>294</v>
      </c>
      <c r="C15" s="41">
        <v>1975434</v>
      </c>
      <c r="D15" s="41">
        <f>+VLOOKUP(A15,[1]Sheet1!$A$2:$M$63,7,0)</f>
        <v>0</v>
      </c>
      <c r="E15" s="41">
        <f>+VLOOKUP(A15,[1]Sheet1!$A$2:$M$63,8,0)</f>
        <v>1475434</v>
      </c>
      <c r="F15" s="41">
        <f t="shared" si="0"/>
        <v>500000</v>
      </c>
      <c r="G15" s="41">
        <f>+VLOOKUP(A15,[1]Sheet1!$A$2:$M$63,10,0)</f>
        <v>0</v>
      </c>
      <c r="H15" s="41">
        <f>+VLOOKUP(A15,[1]Sheet1!$A$2:$M$63,11,0)</f>
        <v>500000</v>
      </c>
      <c r="I15" s="41">
        <f>+VLOOKUP(A15,[1]Sheet1!$A$2:$M$63,12,0)</f>
        <v>100</v>
      </c>
      <c r="J15" s="40">
        <f t="shared" si="1"/>
        <v>0</v>
      </c>
    </row>
    <row r="16" spans="1:10" x14ac:dyDescent="0.2">
      <c r="A16" s="32" t="s">
        <v>264</v>
      </c>
      <c r="B16" s="32" t="s">
        <v>295</v>
      </c>
      <c r="C16" s="41">
        <v>1975434</v>
      </c>
      <c r="D16" s="41">
        <f>+VLOOKUP(A16,[1]Sheet1!$A$2:$M$63,7,0)</f>
        <v>0</v>
      </c>
      <c r="E16" s="41">
        <f>+VLOOKUP(A16,[1]Sheet1!$A$2:$M$63,8,0)</f>
        <v>1475434</v>
      </c>
      <c r="F16" s="41">
        <f t="shared" si="0"/>
        <v>500000</v>
      </c>
      <c r="G16" s="41">
        <f>+VLOOKUP(A16,[1]Sheet1!$A$2:$M$63,10,0)</f>
        <v>0</v>
      </c>
      <c r="H16" s="41">
        <f>+VLOOKUP(A16,[1]Sheet1!$A$2:$M$63,11,0)</f>
        <v>500000</v>
      </c>
      <c r="I16" s="41">
        <f>+VLOOKUP(A16,[1]Sheet1!$A$2:$M$63,12,0)</f>
        <v>100</v>
      </c>
      <c r="J16" s="40">
        <f t="shared" si="1"/>
        <v>0</v>
      </c>
    </row>
    <row r="17" spans="1:10" x14ac:dyDescent="0.2">
      <c r="A17" s="32" t="s">
        <v>345</v>
      </c>
      <c r="B17" s="32" t="s">
        <v>295</v>
      </c>
      <c r="C17" s="41">
        <v>500000</v>
      </c>
      <c r="D17" s="41">
        <f>+VLOOKUP(A17,[1]Sheet1!$A$2:$M$63,7,0)</f>
        <v>0</v>
      </c>
      <c r="E17" s="41">
        <f>+VLOOKUP(A17,[1]Sheet1!$A$2:$M$63,8,0)</f>
        <v>0</v>
      </c>
      <c r="F17" s="41">
        <f t="shared" si="0"/>
        <v>500000</v>
      </c>
      <c r="G17" s="41">
        <f>+VLOOKUP(A17,[1]Sheet1!$A$2:$M$63,10,0)</f>
        <v>0</v>
      </c>
      <c r="H17" s="41">
        <f>+VLOOKUP(A17,[1]Sheet1!$A$2:$M$63,11,0)</f>
        <v>500000</v>
      </c>
      <c r="I17" s="41">
        <f>+VLOOKUP(A17,[1]Sheet1!$A$2:$M$63,12,0)</f>
        <v>100</v>
      </c>
      <c r="J17" s="40">
        <f t="shared" si="1"/>
        <v>0</v>
      </c>
    </row>
    <row r="18" spans="1:10" x14ac:dyDescent="0.2">
      <c r="A18" s="32" t="s">
        <v>346</v>
      </c>
      <c r="B18" s="32" t="s">
        <v>295</v>
      </c>
      <c r="C18" s="41">
        <v>1475434</v>
      </c>
      <c r="D18" s="41">
        <f>+VLOOKUP(A18,[1]Sheet1!$A$2:$M$63,7,0)</f>
        <v>0</v>
      </c>
      <c r="E18" s="41">
        <f>+VLOOKUP(A18,[1]Sheet1!$A$2:$M$63,8,0)</f>
        <v>1475434</v>
      </c>
      <c r="F18" s="41">
        <f t="shared" si="0"/>
        <v>0</v>
      </c>
      <c r="G18" s="41">
        <f>+VLOOKUP(A18,[1]Sheet1!$A$2:$M$63,10,0)</f>
        <v>0</v>
      </c>
      <c r="H18" s="41">
        <f>+VLOOKUP(A18,[1]Sheet1!$A$2:$M$63,11,0)</f>
        <v>0</v>
      </c>
      <c r="I18" s="41">
        <f>+VLOOKUP(A18,[1]Sheet1!$A$2:$M$63,12,0)</f>
        <v>0</v>
      </c>
      <c r="J18" s="40">
        <f t="shared" si="1"/>
        <v>0</v>
      </c>
    </row>
    <row r="19" spans="1:10" s="30" customFormat="1" x14ac:dyDescent="0.2">
      <c r="A19" s="27" t="s">
        <v>265</v>
      </c>
      <c r="B19" s="27" t="s">
        <v>145</v>
      </c>
      <c r="C19" s="40">
        <v>4323618116</v>
      </c>
      <c r="D19" s="40">
        <f>+VLOOKUP(A19,[1]Sheet1!$A$2:$M$63,7,0)</f>
        <v>44096617</v>
      </c>
      <c r="E19" s="40">
        <f>+VLOOKUP(A19,[1]Sheet1!$A$2:$M$63,8,0)</f>
        <v>552402597</v>
      </c>
      <c r="F19" s="40">
        <f t="shared" si="0"/>
        <v>3771215519</v>
      </c>
      <c r="G19" s="40">
        <f>+VLOOKUP(A19,[1]Sheet1!$A$2:$M$63,10,0)</f>
        <v>6532730</v>
      </c>
      <c r="H19" s="40">
        <f>+VLOOKUP(A19,[1]Sheet1!$A$2:$M$63,11,0)</f>
        <v>3771215519</v>
      </c>
      <c r="I19" s="40">
        <f>+VLOOKUP(A19,[1]Sheet1!$A$2:$M$63,12,0)</f>
        <v>100</v>
      </c>
      <c r="J19" s="40">
        <f t="shared" si="1"/>
        <v>0</v>
      </c>
    </row>
    <row r="20" spans="1:10" x14ac:dyDescent="0.2">
      <c r="A20" s="32" t="s">
        <v>266</v>
      </c>
      <c r="B20" s="32" t="s">
        <v>296</v>
      </c>
      <c r="C20" s="41">
        <v>683707020</v>
      </c>
      <c r="D20" s="41">
        <f>+VLOOKUP(A20,[1]Sheet1!$A$2:$M$63,7,0)</f>
        <v>5974786</v>
      </c>
      <c r="E20" s="41">
        <f>+VLOOKUP(A20,[1]Sheet1!$A$2:$M$63,8,0)</f>
        <v>40352814</v>
      </c>
      <c r="F20" s="41">
        <f t="shared" si="0"/>
        <v>643354206</v>
      </c>
      <c r="G20" s="41">
        <f>+VLOOKUP(A20,[1]Sheet1!$A$2:$M$63,10,0)</f>
        <v>1781530</v>
      </c>
      <c r="H20" s="41">
        <f>+VLOOKUP(A20,[1]Sheet1!$A$2:$M$63,11,0)</f>
        <v>643354206</v>
      </c>
      <c r="I20" s="41">
        <f>+VLOOKUP(A20,[1]Sheet1!$A$2:$M$63,12,0)</f>
        <v>100</v>
      </c>
      <c r="J20" s="40">
        <f t="shared" si="1"/>
        <v>0</v>
      </c>
    </row>
    <row r="21" spans="1:10" x14ac:dyDescent="0.2">
      <c r="A21" s="32" t="s">
        <v>267</v>
      </c>
      <c r="B21" s="32" t="s">
        <v>297</v>
      </c>
      <c r="C21" s="41">
        <v>639658744</v>
      </c>
      <c r="D21" s="41">
        <f>+VLOOKUP(A21,[1]Sheet1!$A$2:$M$63,7,0)</f>
        <v>5974786</v>
      </c>
      <c r="E21" s="41">
        <f>+VLOOKUP(A21,[1]Sheet1!$A$2:$M$63,8,0)</f>
        <v>38495379</v>
      </c>
      <c r="F21" s="41">
        <f t="shared" si="0"/>
        <v>601163365</v>
      </c>
      <c r="G21" s="41">
        <f>+VLOOKUP(A21,[1]Sheet1!$A$2:$M$63,10,0)</f>
        <v>1781530</v>
      </c>
      <c r="H21" s="41">
        <f>+VLOOKUP(A21,[1]Sheet1!$A$2:$M$63,11,0)</f>
        <v>601163365</v>
      </c>
      <c r="I21" s="41">
        <f>+VLOOKUP(A21,[1]Sheet1!$A$2:$M$63,12,0)</f>
        <v>100</v>
      </c>
      <c r="J21" s="40">
        <f t="shared" si="1"/>
        <v>0</v>
      </c>
    </row>
    <row r="22" spans="1:10" x14ac:dyDescent="0.2">
      <c r="A22" s="32" t="s">
        <v>347</v>
      </c>
      <c r="B22" s="32" t="s">
        <v>297</v>
      </c>
      <c r="C22" s="41">
        <v>639658744</v>
      </c>
      <c r="D22" s="41">
        <f>+VLOOKUP(A22,[1]Sheet1!$A$2:$M$63,7,0)</f>
        <v>5974786</v>
      </c>
      <c r="E22" s="41">
        <f>+VLOOKUP(A22,[1]Sheet1!$A$2:$M$63,8,0)</f>
        <v>38495379</v>
      </c>
      <c r="F22" s="41">
        <f t="shared" si="0"/>
        <v>601163365</v>
      </c>
      <c r="G22" s="41">
        <f>+VLOOKUP(A22,[1]Sheet1!$A$2:$M$63,10,0)</f>
        <v>1781530</v>
      </c>
      <c r="H22" s="41">
        <f>+VLOOKUP(A22,[1]Sheet1!$A$2:$M$63,11,0)</f>
        <v>601163365</v>
      </c>
      <c r="I22" s="41">
        <f>+VLOOKUP(A22,[1]Sheet1!$A$2:$M$63,12,0)</f>
        <v>100</v>
      </c>
      <c r="J22" s="40">
        <f t="shared" si="1"/>
        <v>0</v>
      </c>
    </row>
    <row r="23" spans="1:10" x14ac:dyDescent="0.2">
      <c r="A23" s="32" t="s">
        <v>348</v>
      </c>
      <c r="B23" s="32" t="s">
        <v>297</v>
      </c>
      <c r="C23" s="41">
        <v>639658744</v>
      </c>
      <c r="D23" s="41">
        <f>+VLOOKUP(A23,[1]Sheet1!$A$2:$M$63,7,0)</f>
        <v>5974786</v>
      </c>
      <c r="E23" s="41">
        <f>+VLOOKUP(A23,[1]Sheet1!$A$2:$M$63,8,0)</f>
        <v>38495379</v>
      </c>
      <c r="F23" s="41">
        <f t="shared" si="0"/>
        <v>601163365</v>
      </c>
      <c r="G23" s="41">
        <f>+VLOOKUP(A23,[1]Sheet1!$A$2:$M$63,10,0)</f>
        <v>1781530</v>
      </c>
      <c r="H23" s="41">
        <f>+VLOOKUP(A23,[1]Sheet1!$A$2:$M$63,11,0)</f>
        <v>601163365</v>
      </c>
      <c r="I23" s="41">
        <f>+VLOOKUP(A23,[1]Sheet1!$A$2:$M$63,12,0)</f>
        <v>100</v>
      </c>
      <c r="J23" s="40">
        <f t="shared" si="1"/>
        <v>0</v>
      </c>
    </row>
    <row r="24" spans="1:10" x14ac:dyDescent="0.2">
      <c r="A24" s="32" t="s">
        <v>268</v>
      </c>
      <c r="B24" s="32" t="s">
        <v>298</v>
      </c>
      <c r="C24" s="41">
        <v>42294167</v>
      </c>
      <c r="D24" s="41">
        <f>+VLOOKUP(A24,[1]Sheet1!$A$2:$M$63,7,0)</f>
        <v>0</v>
      </c>
      <c r="E24" s="41">
        <f>+VLOOKUP(A24,[1]Sheet1!$A$2:$M$63,8,0)</f>
        <v>1850566</v>
      </c>
      <c r="F24" s="41">
        <f t="shared" si="0"/>
        <v>40443601</v>
      </c>
      <c r="G24" s="41">
        <f>+VLOOKUP(A24,[1]Sheet1!$A$2:$M$63,10,0)</f>
        <v>0</v>
      </c>
      <c r="H24" s="41">
        <f>+VLOOKUP(A24,[1]Sheet1!$A$2:$M$63,11,0)</f>
        <v>40443601</v>
      </c>
      <c r="I24" s="41">
        <f>+VLOOKUP(A24,[1]Sheet1!$A$2:$M$63,12,0)</f>
        <v>100</v>
      </c>
      <c r="J24" s="40">
        <f t="shared" si="1"/>
        <v>0</v>
      </c>
    </row>
    <row r="25" spans="1:10" x14ac:dyDescent="0.2">
      <c r="A25" s="32" t="s">
        <v>349</v>
      </c>
      <c r="B25" s="32" t="s">
        <v>298</v>
      </c>
      <c r="C25" s="41">
        <v>42294167</v>
      </c>
      <c r="D25" s="41">
        <f>+VLOOKUP(A25,[1]Sheet1!$A$2:$M$63,7,0)</f>
        <v>0</v>
      </c>
      <c r="E25" s="41">
        <f>+VLOOKUP(A25,[1]Sheet1!$A$2:$M$63,8,0)</f>
        <v>1850566</v>
      </c>
      <c r="F25" s="41">
        <f t="shared" si="0"/>
        <v>40443601</v>
      </c>
      <c r="G25" s="41">
        <f>+VLOOKUP(A25,[1]Sheet1!$A$2:$M$63,10,0)</f>
        <v>0</v>
      </c>
      <c r="H25" s="41">
        <f>+VLOOKUP(A25,[1]Sheet1!$A$2:$M$63,11,0)</f>
        <v>40443601</v>
      </c>
      <c r="I25" s="41">
        <f>+VLOOKUP(A25,[1]Sheet1!$A$2:$M$63,12,0)</f>
        <v>100</v>
      </c>
      <c r="J25" s="40">
        <f t="shared" si="1"/>
        <v>0</v>
      </c>
    </row>
    <row r="26" spans="1:10" x14ac:dyDescent="0.2">
      <c r="A26" s="32" t="s">
        <v>350</v>
      </c>
      <c r="B26" s="32" t="s">
        <v>298</v>
      </c>
      <c r="C26" s="41">
        <v>42294167</v>
      </c>
      <c r="D26" s="41">
        <f>+VLOOKUP(A26,[1]Sheet1!$A$2:$M$63,7,0)</f>
        <v>0</v>
      </c>
      <c r="E26" s="41">
        <f>+VLOOKUP(A26,[1]Sheet1!$A$2:$M$63,8,0)</f>
        <v>1850566</v>
      </c>
      <c r="F26" s="41">
        <f t="shared" si="0"/>
        <v>40443601</v>
      </c>
      <c r="G26" s="41">
        <f>+VLOOKUP(A26,[1]Sheet1!$A$2:$M$63,10,0)</f>
        <v>0</v>
      </c>
      <c r="H26" s="41">
        <f>+VLOOKUP(A26,[1]Sheet1!$A$2:$M$63,11,0)</f>
        <v>40443601</v>
      </c>
      <c r="I26" s="41">
        <f>+VLOOKUP(A26,[1]Sheet1!$A$2:$M$63,12,0)</f>
        <v>100</v>
      </c>
      <c r="J26" s="40">
        <f t="shared" si="1"/>
        <v>0</v>
      </c>
    </row>
    <row r="27" spans="1:10" x14ac:dyDescent="0.2">
      <c r="A27" s="32" t="s">
        <v>269</v>
      </c>
      <c r="B27" s="32" t="s">
        <v>299</v>
      </c>
      <c r="C27" s="41">
        <v>1754109</v>
      </c>
      <c r="D27" s="41">
        <f>+VLOOKUP(A27,[1]Sheet1!$A$2:$M$63,7,0)</f>
        <v>0</v>
      </c>
      <c r="E27" s="41">
        <f>+VLOOKUP(A27,[1]Sheet1!$A$2:$M$63,8,0)</f>
        <v>6869</v>
      </c>
      <c r="F27" s="41">
        <f t="shared" si="0"/>
        <v>1747240</v>
      </c>
      <c r="G27" s="41">
        <f>+VLOOKUP(A27,[1]Sheet1!$A$2:$M$63,10,0)</f>
        <v>0</v>
      </c>
      <c r="H27" s="41">
        <f>+VLOOKUP(A27,[1]Sheet1!$A$2:$M$63,11,0)</f>
        <v>1747240</v>
      </c>
      <c r="I27" s="41">
        <f>+VLOOKUP(A27,[1]Sheet1!$A$2:$M$63,12,0)</f>
        <v>100</v>
      </c>
      <c r="J27" s="40">
        <f t="shared" si="1"/>
        <v>0</v>
      </c>
    </row>
    <row r="28" spans="1:10" x14ac:dyDescent="0.2">
      <c r="A28" s="32" t="s">
        <v>351</v>
      </c>
      <c r="B28" s="32" t="s">
        <v>299</v>
      </c>
      <c r="C28" s="41">
        <v>1754109</v>
      </c>
      <c r="D28" s="41">
        <f>+VLOOKUP(A28,[1]Sheet1!$A$2:$M$63,7,0)</f>
        <v>0</v>
      </c>
      <c r="E28" s="41">
        <f>+VLOOKUP(A28,[1]Sheet1!$A$2:$M$63,8,0)</f>
        <v>6869</v>
      </c>
      <c r="F28" s="41">
        <f t="shared" si="0"/>
        <v>1747240</v>
      </c>
      <c r="G28" s="41">
        <f>+VLOOKUP(A28,[1]Sheet1!$A$2:$M$63,10,0)</f>
        <v>0</v>
      </c>
      <c r="H28" s="41">
        <f>+VLOOKUP(A28,[1]Sheet1!$A$2:$M$63,11,0)</f>
        <v>1747240</v>
      </c>
      <c r="I28" s="41">
        <f>+VLOOKUP(A28,[1]Sheet1!$A$2:$M$63,12,0)</f>
        <v>100</v>
      </c>
      <c r="J28" s="40">
        <f t="shared" si="1"/>
        <v>0</v>
      </c>
    </row>
    <row r="29" spans="1:10" x14ac:dyDescent="0.2">
      <c r="A29" s="32" t="s">
        <v>352</v>
      </c>
      <c r="B29" s="32" t="s">
        <v>299</v>
      </c>
      <c r="C29" s="41">
        <v>1754109</v>
      </c>
      <c r="D29" s="41">
        <f>+VLOOKUP(A29,[1]Sheet1!$A$2:$M$63,7,0)</f>
        <v>0</v>
      </c>
      <c r="E29" s="41">
        <f>+VLOOKUP(A29,[1]Sheet1!$A$2:$M$63,8,0)</f>
        <v>6869</v>
      </c>
      <c r="F29" s="41">
        <f t="shared" si="0"/>
        <v>1747240</v>
      </c>
      <c r="G29" s="41">
        <f>+VLOOKUP(A29,[1]Sheet1!$A$2:$M$63,10,0)</f>
        <v>0</v>
      </c>
      <c r="H29" s="41">
        <f>+VLOOKUP(A29,[1]Sheet1!$A$2:$M$63,11,0)</f>
        <v>1747240</v>
      </c>
      <c r="I29" s="41">
        <f>+VLOOKUP(A29,[1]Sheet1!$A$2:$M$63,12,0)</f>
        <v>100</v>
      </c>
      <c r="J29" s="40">
        <f t="shared" si="1"/>
        <v>0</v>
      </c>
    </row>
    <row r="30" spans="1:10" x14ac:dyDescent="0.2">
      <c r="A30" s="32" t="s">
        <v>270</v>
      </c>
      <c r="B30" s="32" t="s">
        <v>300</v>
      </c>
      <c r="C30" s="41">
        <v>3173489393</v>
      </c>
      <c r="D30" s="41">
        <f>+VLOOKUP(A30,[1]Sheet1!$A$2:$M$63,7,0)</f>
        <v>38121831</v>
      </c>
      <c r="E30" s="41">
        <f>+VLOOKUP(A30,[1]Sheet1!$A$2:$M$63,8,0)</f>
        <v>45628080</v>
      </c>
      <c r="F30" s="41">
        <f t="shared" si="0"/>
        <v>3127861313</v>
      </c>
      <c r="G30" s="41">
        <f>+VLOOKUP(A30,[1]Sheet1!$A$2:$M$63,10,0)</f>
        <v>4751200</v>
      </c>
      <c r="H30" s="41">
        <f>+VLOOKUP(A30,[1]Sheet1!$A$2:$M$63,11,0)</f>
        <v>3127861313</v>
      </c>
      <c r="I30" s="41">
        <f>+VLOOKUP(A30,[1]Sheet1!$A$2:$M$63,12,0)</f>
        <v>100</v>
      </c>
      <c r="J30" s="40">
        <f t="shared" si="1"/>
        <v>0</v>
      </c>
    </row>
    <row r="31" spans="1:10" x14ac:dyDescent="0.2">
      <c r="A31" s="32" t="s">
        <v>271</v>
      </c>
      <c r="B31" s="32" t="s">
        <v>301</v>
      </c>
      <c r="C31" s="41">
        <v>60309201</v>
      </c>
      <c r="D31" s="41">
        <f>+VLOOKUP(A31,[1]Sheet1!$A$2:$M$63,7,0)</f>
        <v>0</v>
      </c>
      <c r="E31" s="41">
        <f>+VLOOKUP(A31,[1]Sheet1!$A$2:$M$63,8,0)</f>
        <v>0</v>
      </c>
      <c r="F31" s="41">
        <f t="shared" si="0"/>
        <v>60309201</v>
      </c>
      <c r="G31" s="41">
        <f>+VLOOKUP(A31,[1]Sheet1!$A$2:$M$63,10,0)</f>
        <v>0</v>
      </c>
      <c r="H31" s="41">
        <f>+VLOOKUP(A31,[1]Sheet1!$A$2:$M$63,11,0)</f>
        <v>60309201</v>
      </c>
      <c r="I31" s="41">
        <f>+VLOOKUP(A31,[1]Sheet1!$A$2:$M$63,12,0)</f>
        <v>100</v>
      </c>
      <c r="J31" s="40">
        <f t="shared" si="1"/>
        <v>0</v>
      </c>
    </row>
    <row r="32" spans="1:10" x14ac:dyDescent="0.2">
      <c r="A32" s="32" t="s">
        <v>353</v>
      </c>
      <c r="B32" s="32" t="s">
        <v>301</v>
      </c>
      <c r="C32" s="41">
        <v>60309201</v>
      </c>
      <c r="D32" s="41">
        <f>+VLOOKUP(A32,[1]Sheet1!$A$2:$M$63,7,0)</f>
        <v>0</v>
      </c>
      <c r="E32" s="41">
        <f>+VLOOKUP(A32,[1]Sheet1!$A$2:$M$63,8,0)</f>
        <v>0</v>
      </c>
      <c r="F32" s="41">
        <f t="shared" si="0"/>
        <v>60309201</v>
      </c>
      <c r="G32" s="41">
        <f>+VLOOKUP(A32,[1]Sheet1!$A$2:$M$63,10,0)</f>
        <v>0</v>
      </c>
      <c r="H32" s="41">
        <f>+VLOOKUP(A32,[1]Sheet1!$A$2:$M$63,11,0)</f>
        <v>60309201</v>
      </c>
      <c r="I32" s="41">
        <f>+VLOOKUP(A32,[1]Sheet1!$A$2:$M$63,12,0)</f>
        <v>100</v>
      </c>
      <c r="J32" s="40">
        <f t="shared" si="1"/>
        <v>0</v>
      </c>
    </row>
    <row r="33" spans="1:10" x14ac:dyDescent="0.2">
      <c r="A33" s="32" t="s">
        <v>354</v>
      </c>
      <c r="B33" s="32" t="s">
        <v>301</v>
      </c>
      <c r="C33" s="41">
        <v>60309201</v>
      </c>
      <c r="D33" s="41">
        <f>+VLOOKUP(A33,[1]Sheet1!$A$2:$M$63,7,0)</f>
        <v>0</v>
      </c>
      <c r="E33" s="41">
        <f>+VLOOKUP(A33,[1]Sheet1!$A$2:$M$63,8,0)</f>
        <v>0</v>
      </c>
      <c r="F33" s="41">
        <f t="shared" si="0"/>
        <v>60309201</v>
      </c>
      <c r="G33" s="41">
        <f>+VLOOKUP(A33,[1]Sheet1!$A$2:$M$63,10,0)</f>
        <v>0</v>
      </c>
      <c r="H33" s="41">
        <f>+VLOOKUP(A33,[1]Sheet1!$A$2:$M$63,11,0)</f>
        <v>60309201</v>
      </c>
      <c r="I33" s="41">
        <f>+VLOOKUP(A33,[1]Sheet1!$A$2:$M$63,12,0)</f>
        <v>100</v>
      </c>
      <c r="J33" s="40">
        <f t="shared" si="1"/>
        <v>0</v>
      </c>
    </row>
    <row r="34" spans="1:10" x14ac:dyDescent="0.2">
      <c r="A34" s="32" t="s">
        <v>272</v>
      </c>
      <c r="B34" s="32" t="s">
        <v>302</v>
      </c>
      <c r="C34" s="41">
        <v>324811485</v>
      </c>
      <c r="D34" s="41">
        <f>+VLOOKUP(A34,[1]Sheet1!$A$2:$M$63,7,0)</f>
        <v>0</v>
      </c>
      <c r="E34" s="41">
        <f>+VLOOKUP(A34,[1]Sheet1!$A$2:$M$63,8,0)</f>
        <v>0</v>
      </c>
      <c r="F34" s="41">
        <f t="shared" si="0"/>
        <v>324811485</v>
      </c>
      <c r="G34" s="41">
        <f>+VLOOKUP(A34,[1]Sheet1!$A$2:$M$63,10,0)</f>
        <v>0</v>
      </c>
      <c r="H34" s="41">
        <f>+VLOOKUP(A34,[1]Sheet1!$A$2:$M$63,11,0)</f>
        <v>324811485</v>
      </c>
      <c r="I34" s="41">
        <f>+VLOOKUP(A34,[1]Sheet1!$A$2:$M$63,12,0)</f>
        <v>100</v>
      </c>
      <c r="J34" s="40">
        <f t="shared" si="1"/>
        <v>0</v>
      </c>
    </row>
    <row r="35" spans="1:10" x14ac:dyDescent="0.2">
      <c r="A35" s="32" t="s">
        <v>355</v>
      </c>
      <c r="B35" s="32" t="s">
        <v>302</v>
      </c>
      <c r="C35" s="41">
        <v>324811485</v>
      </c>
      <c r="D35" s="41">
        <f>+VLOOKUP(A35,[1]Sheet1!$A$2:$M$63,7,0)</f>
        <v>0</v>
      </c>
      <c r="E35" s="41">
        <f>+VLOOKUP(A35,[1]Sheet1!$A$2:$M$63,8,0)</f>
        <v>0</v>
      </c>
      <c r="F35" s="41">
        <f t="shared" si="0"/>
        <v>324811485</v>
      </c>
      <c r="G35" s="41">
        <f>+VLOOKUP(A35,[1]Sheet1!$A$2:$M$63,10,0)</f>
        <v>0</v>
      </c>
      <c r="H35" s="41">
        <f>+VLOOKUP(A35,[1]Sheet1!$A$2:$M$63,11,0)</f>
        <v>324811485</v>
      </c>
      <c r="I35" s="41">
        <f>+VLOOKUP(A35,[1]Sheet1!$A$2:$M$63,12,0)</f>
        <v>100</v>
      </c>
      <c r="J35" s="40">
        <f t="shared" si="1"/>
        <v>0</v>
      </c>
    </row>
    <row r="36" spans="1:10" x14ac:dyDescent="0.2">
      <c r="A36" s="32" t="s">
        <v>356</v>
      </c>
      <c r="B36" s="32" t="s">
        <v>302</v>
      </c>
      <c r="C36" s="41">
        <v>324811485</v>
      </c>
      <c r="D36" s="41">
        <f>+VLOOKUP(A36,[1]Sheet1!$A$2:$M$63,7,0)</f>
        <v>0</v>
      </c>
      <c r="E36" s="41">
        <f>+VLOOKUP(A36,[1]Sheet1!$A$2:$M$63,8,0)</f>
        <v>0</v>
      </c>
      <c r="F36" s="41">
        <f t="shared" si="0"/>
        <v>324811485</v>
      </c>
      <c r="G36" s="41">
        <f>+VLOOKUP(A36,[1]Sheet1!$A$2:$M$63,10,0)</f>
        <v>0</v>
      </c>
      <c r="H36" s="41">
        <f>+VLOOKUP(A36,[1]Sheet1!$A$2:$M$63,11,0)</f>
        <v>324811485</v>
      </c>
      <c r="I36" s="41">
        <f>+VLOOKUP(A36,[1]Sheet1!$A$2:$M$63,12,0)</f>
        <v>100</v>
      </c>
      <c r="J36" s="40">
        <f t="shared" si="1"/>
        <v>0</v>
      </c>
    </row>
    <row r="37" spans="1:10" x14ac:dyDescent="0.2">
      <c r="A37" s="32" t="s">
        <v>273</v>
      </c>
      <c r="B37" s="32" t="s">
        <v>303</v>
      </c>
      <c r="C37" s="41">
        <v>38132477</v>
      </c>
      <c r="D37" s="41">
        <f>+VLOOKUP(A37,[1]Sheet1!$A$2:$M$63,7,0)</f>
        <v>0</v>
      </c>
      <c r="E37" s="41">
        <f>+VLOOKUP(A37,[1]Sheet1!$A$2:$M$63,8,0)</f>
        <v>0</v>
      </c>
      <c r="F37" s="41">
        <f t="shared" si="0"/>
        <v>38132477</v>
      </c>
      <c r="G37" s="41">
        <f>+VLOOKUP(A37,[1]Sheet1!$A$2:$M$63,10,0)</f>
        <v>0</v>
      </c>
      <c r="H37" s="41">
        <f>+VLOOKUP(A37,[1]Sheet1!$A$2:$M$63,11,0)</f>
        <v>38132477</v>
      </c>
      <c r="I37" s="41">
        <f>+VLOOKUP(A37,[1]Sheet1!$A$2:$M$63,12,0)</f>
        <v>100</v>
      </c>
      <c r="J37" s="40">
        <f t="shared" si="1"/>
        <v>0</v>
      </c>
    </row>
    <row r="38" spans="1:10" x14ac:dyDescent="0.2">
      <c r="A38" s="32" t="s">
        <v>357</v>
      </c>
      <c r="B38" s="32" t="s">
        <v>303</v>
      </c>
      <c r="C38" s="41">
        <v>38132477</v>
      </c>
      <c r="D38" s="41">
        <f>+VLOOKUP(A38,[1]Sheet1!$A$2:$M$63,7,0)</f>
        <v>0</v>
      </c>
      <c r="E38" s="41">
        <f>+VLOOKUP(A38,[1]Sheet1!$A$2:$M$63,8,0)</f>
        <v>0</v>
      </c>
      <c r="F38" s="41">
        <f t="shared" si="0"/>
        <v>38132477</v>
      </c>
      <c r="G38" s="41">
        <f>+VLOOKUP(A38,[1]Sheet1!$A$2:$M$63,10,0)</f>
        <v>0</v>
      </c>
      <c r="H38" s="41">
        <f>+VLOOKUP(A38,[1]Sheet1!$A$2:$M$63,11,0)</f>
        <v>38132477</v>
      </c>
      <c r="I38" s="41">
        <f>+VLOOKUP(A38,[1]Sheet1!$A$2:$M$63,12,0)</f>
        <v>100</v>
      </c>
      <c r="J38" s="40">
        <f t="shared" si="1"/>
        <v>0</v>
      </c>
    </row>
    <row r="39" spans="1:10" x14ac:dyDescent="0.2">
      <c r="A39" s="32" t="s">
        <v>358</v>
      </c>
      <c r="B39" s="32" t="s">
        <v>303</v>
      </c>
      <c r="C39" s="41">
        <v>38132477</v>
      </c>
      <c r="D39" s="41">
        <f>+VLOOKUP(A39,[1]Sheet1!$A$2:$M$63,7,0)</f>
        <v>0</v>
      </c>
      <c r="E39" s="41">
        <f>+VLOOKUP(A39,[1]Sheet1!$A$2:$M$63,8,0)</f>
        <v>0</v>
      </c>
      <c r="F39" s="41">
        <f t="shared" si="0"/>
        <v>38132477</v>
      </c>
      <c r="G39" s="41">
        <f>+VLOOKUP(A39,[1]Sheet1!$A$2:$M$63,10,0)</f>
        <v>0</v>
      </c>
      <c r="H39" s="41">
        <f>+VLOOKUP(A39,[1]Sheet1!$A$2:$M$63,11,0)</f>
        <v>38132477</v>
      </c>
      <c r="I39" s="41">
        <f>+VLOOKUP(A39,[1]Sheet1!$A$2:$M$63,12,0)</f>
        <v>100</v>
      </c>
      <c r="J39" s="40">
        <f t="shared" si="1"/>
        <v>0</v>
      </c>
    </row>
    <row r="40" spans="1:10" x14ac:dyDescent="0.2">
      <c r="A40" s="32" t="s">
        <v>274</v>
      </c>
      <c r="B40" s="32" t="s">
        <v>304</v>
      </c>
      <c r="C40" s="41">
        <v>2649242953</v>
      </c>
      <c r="D40" s="41">
        <f>+VLOOKUP(A40,[1]Sheet1!$A$2:$M$63,7,0)</f>
        <v>37552454</v>
      </c>
      <c r="E40" s="41">
        <f>+VLOOKUP(A40,[1]Sheet1!$A$2:$M$63,8,0)</f>
        <v>42543303</v>
      </c>
      <c r="F40" s="41">
        <f t="shared" si="0"/>
        <v>2606699650</v>
      </c>
      <c r="G40" s="41">
        <f>+VLOOKUP(A40,[1]Sheet1!$A$2:$M$63,10,0)</f>
        <v>214200</v>
      </c>
      <c r="H40" s="41">
        <f>+VLOOKUP(A40,[1]Sheet1!$A$2:$M$63,11,0)</f>
        <v>2606699650</v>
      </c>
      <c r="I40" s="41">
        <f>+VLOOKUP(A40,[1]Sheet1!$A$2:$M$63,12,0)</f>
        <v>100</v>
      </c>
      <c r="J40" s="40">
        <f t="shared" si="1"/>
        <v>0</v>
      </c>
    </row>
    <row r="41" spans="1:10" x14ac:dyDescent="0.2">
      <c r="A41" s="32" t="s">
        <v>275</v>
      </c>
      <c r="B41" s="32" t="s">
        <v>305</v>
      </c>
      <c r="C41" s="41">
        <v>2649242953</v>
      </c>
      <c r="D41" s="41">
        <f>+VLOOKUP(A41,[1]Sheet1!$A$2:$M$63,7,0)</f>
        <v>37552454</v>
      </c>
      <c r="E41" s="41">
        <f>+VLOOKUP(A41,[1]Sheet1!$A$2:$M$63,8,0)</f>
        <v>42543303</v>
      </c>
      <c r="F41" s="41">
        <f t="shared" si="0"/>
        <v>2606699650</v>
      </c>
      <c r="G41" s="41">
        <f>+VLOOKUP(A41,[1]Sheet1!$A$2:$M$63,10,0)</f>
        <v>214200</v>
      </c>
      <c r="H41" s="41">
        <f>+VLOOKUP(A41,[1]Sheet1!$A$2:$M$63,11,0)</f>
        <v>2606699650</v>
      </c>
      <c r="I41" s="41">
        <f>+VLOOKUP(A41,[1]Sheet1!$A$2:$M$63,12,0)</f>
        <v>100</v>
      </c>
      <c r="J41" s="40">
        <f t="shared" si="1"/>
        <v>0</v>
      </c>
    </row>
    <row r="42" spans="1:10" x14ac:dyDescent="0.2">
      <c r="A42" s="32" t="s">
        <v>359</v>
      </c>
      <c r="B42" s="32" t="s">
        <v>305</v>
      </c>
      <c r="C42" s="41">
        <v>2649242953</v>
      </c>
      <c r="D42" s="41">
        <f>+VLOOKUP(A42,[1]Sheet1!$A$2:$M$63,7,0)</f>
        <v>37552454</v>
      </c>
      <c r="E42" s="41">
        <f>+VLOOKUP(A42,[1]Sheet1!$A$2:$M$63,8,0)</f>
        <v>42543303</v>
      </c>
      <c r="F42" s="41">
        <f t="shared" si="0"/>
        <v>2606699650</v>
      </c>
      <c r="G42" s="41">
        <f>+VLOOKUP(A42,[1]Sheet1!$A$2:$M$63,10,0)</f>
        <v>214200</v>
      </c>
      <c r="H42" s="41">
        <f>+VLOOKUP(A42,[1]Sheet1!$A$2:$M$63,11,0)</f>
        <v>2606699650</v>
      </c>
      <c r="I42" s="41">
        <f>+VLOOKUP(A42,[1]Sheet1!$A$2:$M$63,12,0)</f>
        <v>100</v>
      </c>
      <c r="J42" s="40">
        <f t="shared" si="1"/>
        <v>0</v>
      </c>
    </row>
    <row r="43" spans="1:10" x14ac:dyDescent="0.2">
      <c r="A43" s="32" t="s">
        <v>276</v>
      </c>
      <c r="B43" s="32" t="s">
        <v>306</v>
      </c>
      <c r="C43" s="41">
        <v>100993277</v>
      </c>
      <c r="D43" s="41">
        <f>+VLOOKUP(A43,[1]Sheet1!$A$2:$M$63,7,0)</f>
        <v>569377</v>
      </c>
      <c r="E43" s="41">
        <f>+VLOOKUP(A43,[1]Sheet1!$A$2:$M$63,8,0)</f>
        <v>3084777</v>
      </c>
      <c r="F43" s="41">
        <f t="shared" si="0"/>
        <v>97908500</v>
      </c>
      <c r="G43" s="41">
        <f>+VLOOKUP(A43,[1]Sheet1!$A$2:$M$63,10,0)</f>
        <v>4537000</v>
      </c>
      <c r="H43" s="41">
        <f>+VLOOKUP(A43,[1]Sheet1!$A$2:$M$63,11,0)</f>
        <v>97908500</v>
      </c>
      <c r="I43" s="41">
        <f>+VLOOKUP(A43,[1]Sheet1!$A$2:$M$63,12,0)</f>
        <v>100</v>
      </c>
      <c r="J43" s="40">
        <f t="shared" si="1"/>
        <v>0</v>
      </c>
    </row>
    <row r="44" spans="1:10" x14ac:dyDescent="0.2">
      <c r="A44" s="32" t="s">
        <v>360</v>
      </c>
      <c r="B44" s="32" t="s">
        <v>306</v>
      </c>
      <c r="C44" s="41">
        <v>100993277</v>
      </c>
      <c r="D44" s="41">
        <f>+VLOOKUP(A44,[1]Sheet1!$A$2:$M$63,7,0)</f>
        <v>569377</v>
      </c>
      <c r="E44" s="41">
        <f>+VLOOKUP(A44,[1]Sheet1!$A$2:$M$63,8,0)</f>
        <v>3084777</v>
      </c>
      <c r="F44" s="41">
        <f t="shared" si="0"/>
        <v>97908500</v>
      </c>
      <c r="G44" s="41">
        <f>+VLOOKUP(A44,[1]Sheet1!$A$2:$M$63,10,0)</f>
        <v>4537000</v>
      </c>
      <c r="H44" s="41">
        <f>+VLOOKUP(A44,[1]Sheet1!$A$2:$M$63,11,0)</f>
        <v>97908500</v>
      </c>
      <c r="I44" s="41">
        <f>+VLOOKUP(A44,[1]Sheet1!$A$2:$M$63,12,0)</f>
        <v>100</v>
      </c>
      <c r="J44" s="40">
        <f t="shared" si="1"/>
        <v>0</v>
      </c>
    </row>
    <row r="45" spans="1:10" x14ac:dyDescent="0.2">
      <c r="A45" s="32" t="s">
        <v>361</v>
      </c>
      <c r="B45" s="32" t="s">
        <v>306</v>
      </c>
      <c r="C45" s="41">
        <v>100993277</v>
      </c>
      <c r="D45" s="41">
        <f>+VLOOKUP(A45,[1]Sheet1!$A$2:$M$63,7,0)</f>
        <v>569377</v>
      </c>
      <c r="E45" s="41">
        <f>+VLOOKUP(A45,[1]Sheet1!$A$2:$M$63,8,0)</f>
        <v>3084777</v>
      </c>
      <c r="F45" s="41">
        <f t="shared" si="0"/>
        <v>97908500</v>
      </c>
      <c r="G45" s="41">
        <f>+VLOOKUP(A45,[1]Sheet1!$A$2:$M$63,10,0)</f>
        <v>4537000</v>
      </c>
      <c r="H45" s="41">
        <f>+VLOOKUP(A45,[1]Sheet1!$A$2:$M$63,11,0)</f>
        <v>97908500</v>
      </c>
      <c r="I45" s="41">
        <f>+VLOOKUP(A45,[1]Sheet1!$A$2:$M$63,12,0)</f>
        <v>100</v>
      </c>
      <c r="J45" s="40">
        <f t="shared" si="1"/>
        <v>0</v>
      </c>
    </row>
    <row r="46" spans="1:10" x14ac:dyDescent="0.2">
      <c r="A46" s="32" t="s">
        <v>362</v>
      </c>
      <c r="B46" s="32" t="s">
        <v>363</v>
      </c>
      <c r="C46" s="41">
        <v>466421703</v>
      </c>
      <c r="D46" s="41">
        <f>+VLOOKUP(A46,[1]Sheet1!$A$2:$M$63,7,0)</f>
        <v>0</v>
      </c>
      <c r="E46" s="41">
        <f>+VLOOKUP(A46,[1]Sheet1!$A$2:$M$63,8,0)</f>
        <v>466421703</v>
      </c>
      <c r="F46" s="41">
        <f t="shared" si="0"/>
        <v>0</v>
      </c>
      <c r="G46" s="41">
        <f>+VLOOKUP(A46,[1]Sheet1!$A$2:$M$63,10,0)</f>
        <v>0</v>
      </c>
      <c r="H46" s="41">
        <f>+VLOOKUP(A46,[1]Sheet1!$A$2:$M$63,11,0)</f>
        <v>0</v>
      </c>
      <c r="I46" s="41">
        <f>+VLOOKUP(A46,[1]Sheet1!$A$2:$M$63,12,0)</f>
        <v>0</v>
      </c>
      <c r="J46" s="40">
        <f t="shared" si="1"/>
        <v>0</v>
      </c>
    </row>
    <row r="47" spans="1:10" x14ac:dyDescent="0.2">
      <c r="A47" s="32" t="s">
        <v>364</v>
      </c>
      <c r="B47" s="32" t="s">
        <v>365</v>
      </c>
      <c r="C47" s="41">
        <v>247347734</v>
      </c>
      <c r="D47" s="41">
        <f>+VLOOKUP(A47,[1]Sheet1!$A$2:$M$63,7,0)</f>
        <v>0</v>
      </c>
      <c r="E47" s="41">
        <f>+VLOOKUP(A47,[1]Sheet1!$A$2:$M$63,8,0)</f>
        <v>247347734</v>
      </c>
      <c r="F47" s="41">
        <f t="shared" si="0"/>
        <v>0</v>
      </c>
      <c r="G47" s="41">
        <f>+VLOOKUP(A47,[1]Sheet1!$A$2:$M$63,10,0)</f>
        <v>0</v>
      </c>
      <c r="H47" s="41">
        <f>+VLOOKUP(A47,[1]Sheet1!$A$2:$M$63,11,0)</f>
        <v>0</v>
      </c>
      <c r="I47" s="41">
        <f>+VLOOKUP(A47,[1]Sheet1!$A$2:$M$63,12,0)</f>
        <v>0</v>
      </c>
      <c r="J47" s="40">
        <f t="shared" si="1"/>
        <v>0</v>
      </c>
    </row>
    <row r="48" spans="1:10" x14ac:dyDescent="0.2">
      <c r="A48" s="32" t="s">
        <v>366</v>
      </c>
      <c r="B48" s="32" t="s">
        <v>367</v>
      </c>
      <c r="C48" s="41">
        <v>247347734</v>
      </c>
      <c r="D48" s="41">
        <f>+VLOOKUP(A48,[1]Sheet1!$A$2:$M$63,7,0)</f>
        <v>0</v>
      </c>
      <c r="E48" s="41">
        <f>+VLOOKUP(A48,[1]Sheet1!$A$2:$M$63,8,0)</f>
        <v>247347734</v>
      </c>
      <c r="F48" s="41">
        <f t="shared" si="0"/>
        <v>0</v>
      </c>
      <c r="G48" s="41">
        <f>+VLOOKUP(A48,[1]Sheet1!$A$2:$M$63,10,0)</f>
        <v>0</v>
      </c>
      <c r="H48" s="41">
        <f>+VLOOKUP(A48,[1]Sheet1!$A$2:$M$63,11,0)</f>
        <v>0</v>
      </c>
      <c r="I48" s="41">
        <f>+VLOOKUP(A48,[1]Sheet1!$A$2:$M$63,12,0)</f>
        <v>0</v>
      </c>
      <c r="J48" s="40">
        <f t="shared" si="1"/>
        <v>0</v>
      </c>
    </row>
    <row r="49" spans="1:10" x14ac:dyDescent="0.2">
      <c r="A49" s="32" t="s">
        <v>368</v>
      </c>
      <c r="B49" s="32" t="s">
        <v>367</v>
      </c>
      <c r="C49" s="41">
        <v>247347734</v>
      </c>
      <c r="D49" s="41">
        <f>+VLOOKUP(A49,[1]Sheet1!$A$2:$M$63,7,0)</f>
        <v>0</v>
      </c>
      <c r="E49" s="41">
        <f>+VLOOKUP(A49,[1]Sheet1!$A$2:$M$63,8,0)</f>
        <v>247347734</v>
      </c>
      <c r="F49" s="41">
        <f t="shared" si="0"/>
        <v>0</v>
      </c>
      <c r="G49" s="41">
        <f>+VLOOKUP(A49,[1]Sheet1!$A$2:$M$63,10,0)</f>
        <v>0</v>
      </c>
      <c r="H49" s="41">
        <f>+VLOOKUP(A49,[1]Sheet1!$A$2:$M$63,11,0)</f>
        <v>0</v>
      </c>
      <c r="I49" s="41">
        <f>+VLOOKUP(A49,[1]Sheet1!$A$2:$M$63,12,0)</f>
        <v>0</v>
      </c>
      <c r="J49" s="40">
        <f t="shared" si="1"/>
        <v>0</v>
      </c>
    </row>
    <row r="50" spans="1:10" x14ac:dyDescent="0.2">
      <c r="A50" s="32" t="s">
        <v>369</v>
      </c>
      <c r="B50" s="32" t="s">
        <v>370</v>
      </c>
      <c r="C50" s="41">
        <v>218468962</v>
      </c>
      <c r="D50" s="41">
        <f>+VLOOKUP(A50,[1]Sheet1!$A$2:$M$63,7,0)</f>
        <v>0</v>
      </c>
      <c r="E50" s="41">
        <f>+VLOOKUP(A50,[1]Sheet1!$A$2:$M$63,8,0)</f>
        <v>218468962</v>
      </c>
      <c r="F50" s="41">
        <f t="shared" si="0"/>
        <v>0</v>
      </c>
      <c r="G50" s="41">
        <f>+VLOOKUP(A50,[1]Sheet1!$A$2:$M$63,10,0)</f>
        <v>0</v>
      </c>
      <c r="H50" s="41">
        <f>+VLOOKUP(A50,[1]Sheet1!$A$2:$M$63,11,0)</f>
        <v>0</v>
      </c>
      <c r="I50" s="41">
        <f>+VLOOKUP(A50,[1]Sheet1!$A$2:$M$63,12,0)</f>
        <v>0</v>
      </c>
      <c r="J50" s="40">
        <f t="shared" si="1"/>
        <v>0</v>
      </c>
    </row>
    <row r="51" spans="1:10" x14ac:dyDescent="0.2">
      <c r="A51" s="32" t="s">
        <v>371</v>
      </c>
      <c r="B51" s="32" t="s">
        <v>370</v>
      </c>
      <c r="C51" s="41">
        <v>218468962</v>
      </c>
      <c r="D51" s="41">
        <f>+VLOOKUP(A51,[1]Sheet1!$A$2:$M$63,7,0)</f>
        <v>0</v>
      </c>
      <c r="E51" s="41">
        <f>+VLOOKUP(A51,[1]Sheet1!$A$2:$M$63,8,0)</f>
        <v>218468962</v>
      </c>
      <c r="F51" s="41">
        <f t="shared" si="0"/>
        <v>0</v>
      </c>
      <c r="G51" s="41">
        <f>+VLOOKUP(A51,[1]Sheet1!$A$2:$M$63,10,0)</f>
        <v>0</v>
      </c>
      <c r="H51" s="41">
        <f>+VLOOKUP(A51,[1]Sheet1!$A$2:$M$63,11,0)</f>
        <v>0</v>
      </c>
      <c r="I51" s="41">
        <f>+VLOOKUP(A51,[1]Sheet1!$A$2:$M$63,12,0)</f>
        <v>0</v>
      </c>
      <c r="J51" s="40">
        <f t="shared" si="1"/>
        <v>0</v>
      </c>
    </row>
    <row r="52" spans="1:10" x14ac:dyDescent="0.2">
      <c r="A52" s="32" t="s">
        <v>372</v>
      </c>
      <c r="B52" s="32" t="s">
        <v>370</v>
      </c>
      <c r="C52" s="41">
        <v>218468962</v>
      </c>
      <c r="D52" s="41">
        <f>+VLOOKUP(A52,[1]Sheet1!$A$2:$M$63,7,0)</f>
        <v>0</v>
      </c>
      <c r="E52" s="41">
        <f>+VLOOKUP(A52,[1]Sheet1!$A$2:$M$63,8,0)</f>
        <v>218468962</v>
      </c>
      <c r="F52" s="41">
        <f t="shared" si="0"/>
        <v>0</v>
      </c>
      <c r="G52" s="41">
        <f>+VLOOKUP(A52,[1]Sheet1!$A$2:$M$63,10,0)</f>
        <v>0</v>
      </c>
      <c r="H52" s="41">
        <f>+VLOOKUP(A52,[1]Sheet1!$A$2:$M$63,11,0)</f>
        <v>0</v>
      </c>
      <c r="I52" s="41">
        <f>+VLOOKUP(A52,[1]Sheet1!$A$2:$M$63,12,0)</f>
        <v>0</v>
      </c>
      <c r="J52" s="40">
        <f t="shared" si="1"/>
        <v>0</v>
      </c>
    </row>
    <row r="53" spans="1:10" x14ac:dyDescent="0.2">
      <c r="A53" s="32" t="s">
        <v>373</v>
      </c>
      <c r="B53" s="32" t="s">
        <v>374</v>
      </c>
      <c r="C53" s="41">
        <v>605007</v>
      </c>
      <c r="D53" s="41">
        <f>+VLOOKUP(A53,[1]Sheet1!$A$2:$M$63,7,0)</f>
        <v>0</v>
      </c>
      <c r="E53" s="41">
        <f>+VLOOKUP(A53,[1]Sheet1!$A$2:$M$63,8,0)</f>
        <v>605007</v>
      </c>
      <c r="F53" s="41">
        <f t="shared" si="0"/>
        <v>0</v>
      </c>
      <c r="G53" s="41">
        <f>+VLOOKUP(A53,[1]Sheet1!$A$2:$M$63,10,0)</f>
        <v>0</v>
      </c>
      <c r="H53" s="41">
        <f>+VLOOKUP(A53,[1]Sheet1!$A$2:$M$63,11,0)</f>
        <v>0</v>
      </c>
      <c r="I53" s="41">
        <f>+VLOOKUP(A53,[1]Sheet1!$A$2:$M$63,12,0)</f>
        <v>0</v>
      </c>
      <c r="J53" s="40">
        <f t="shared" si="1"/>
        <v>0</v>
      </c>
    </row>
    <row r="54" spans="1:10" x14ac:dyDescent="0.2">
      <c r="A54" s="32" t="s">
        <v>375</v>
      </c>
      <c r="B54" s="32" t="s">
        <v>374</v>
      </c>
      <c r="C54" s="41">
        <v>605007</v>
      </c>
      <c r="D54" s="41">
        <f>+VLOOKUP(A54,[1]Sheet1!$A$2:$M$63,7,0)</f>
        <v>0</v>
      </c>
      <c r="E54" s="41">
        <f>+VLOOKUP(A54,[1]Sheet1!$A$2:$M$63,8,0)</f>
        <v>605007</v>
      </c>
      <c r="F54" s="41">
        <f t="shared" si="0"/>
        <v>0</v>
      </c>
      <c r="G54" s="41">
        <f>+VLOOKUP(A54,[1]Sheet1!$A$2:$M$63,10,0)</f>
        <v>0</v>
      </c>
      <c r="H54" s="41">
        <f>+VLOOKUP(A54,[1]Sheet1!$A$2:$M$63,11,0)</f>
        <v>0</v>
      </c>
      <c r="I54" s="41">
        <f>+VLOOKUP(A54,[1]Sheet1!$A$2:$M$63,12,0)</f>
        <v>0</v>
      </c>
      <c r="J54" s="40">
        <f t="shared" si="1"/>
        <v>0</v>
      </c>
    </row>
    <row r="55" spans="1:10" x14ac:dyDescent="0.2">
      <c r="A55" s="32" t="s">
        <v>376</v>
      </c>
      <c r="B55" s="32" t="s">
        <v>374</v>
      </c>
      <c r="C55" s="41">
        <v>605007</v>
      </c>
      <c r="D55" s="41">
        <f>+VLOOKUP(A55,[1]Sheet1!$A$2:$M$63,7,0)</f>
        <v>0</v>
      </c>
      <c r="E55" s="41">
        <f>+VLOOKUP(A55,[1]Sheet1!$A$2:$M$63,8,0)</f>
        <v>605007</v>
      </c>
      <c r="F55" s="41">
        <f t="shared" si="0"/>
        <v>0</v>
      </c>
      <c r="G55" s="41">
        <f>+VLOOKUP(A55,[1]Sheet1!$A$2:$M$63,10,0)</f>
        <v>0</v>
      </c>
      <c r="H55" s="41">
        <f>+VLOOKUP(A55,[1]Sheet1!$A$2:$M$63,11,0)</f>
        <v>0</v>
      </c>
      <c r="I55" s="41">
        <f>+VLOOKUP(A55,[1]Sheet1!$A$2:$M$63,12,0)</f>
        <v>0</v>
      </c>
      <c r="J55" s="40">
        <f t="shared" si="1"/>
        <v>0</v>
      </c>
    </row>
    <row r="56" spans="1:10" s="30" customFormat="1" x14ac:dyDescent="0.2">
      <c r="A56" s="27" t="s">
        <v>277</v>
      </c>
      <c r="B56" s="27" t="s">
        <v>307</v>
      </c>
      <c r="C56" s="40">
        <v>672678088471.00012</v>
      </c>
      <c r="D56" s="40">
        <f>+VLOOKUP(A56,[1]Sheet1!$A$2:$M$63,7,0)</f>
        <v>315468899976</v>
      </c>
      <c r="E56" s="40">
        <f>+VLOOKUP(A56,[1]Sheet1!$A$2:$M$63,8,0)</f>
        <v>317009510049</v>
      </c>
      <c r="F56" s="40">
        <f t="shared" si="0"/>
        <v>355668578422.00012</v>
      </c>
      <c r="G56" s="40">
        <f>+VLOOKUP(A56,[1]Sheet1!$A$2:$M$63,10,0)</f>
        <v>57515374739</v>
      </c>
      <c r="H56" s="40">
        <f>+VLOOKUP(A56,[1]Sheet1!$A$2:$M$63,11,0)</f>
        <v>355668578422</v>
      </c>
      <c r="I56" s="40">
        <f>+VLOOKUP(A56,[1]Sheet1!$A$2:$M$63,12,0)</f>
        <v>100</v>
      </c>
      <c r="J56" s="40">
        <f t="shared" si="1"/>
        <v>0</v>
      </c>
    </row>
    <row r="57" spans="1:10" s="30" customFormat="1" x14ac:dyDescent="0.2">
      <c r="A57" s="27" t="s">
        <v>278</v>
      </c>
      <c r="B57" s="27" t="s">
        <v>174</v>
      </c>
      <c r="C57" s="40">
        <v>672678088471.00012</v>
      </c>
      <c r="D57" s="40">
        <f>+VLOOKUP(A57,[1]Sheet1!$A$2:$M$63,7,0)</f>
        <v>315468899976</v>
      </c>
      <c r="E57" s="40">
        <f>+VLOOKUP(A57,[1]Sheet1!$A$2:$M$63,8,0)</f>
        <v>317009510049</v>
      </c>
      <c r="F57" s="40">
        <f t="shared" si="0"/>
        <v>355668578422.00012</v>
      </c>
      <c r="G57" s="40">
        <f>+VLOOKUP(A57,[1]Sheet1!$A$2:$M$63,10,0)</f>
        <v>57515374739</v>
      </c>
      <c r="H57" s="40">
        <f>+VLOOKUP(A57,[1]Sheet1!$A$2:$M$63,11,0)</f>
        <v>355668578422</v>
      </c>
      <c r="I57" s="40">
        <f>+VLOOKUP(A57,[1]Sheet1!$A$2:$M$63,12,0)</f>
        <v>100</v>
      </c>
      <c r="J57" s="40">
        <f t="shared" si="1"/>
        <v>0</v>
      </c>
    </row>
    <row r="58" spans="1:10" x14ac:dyDescent="0.2">
      <c r="A58" s="32" t="s">
        <v>279</v>
      </c>
      <c r="B58" s="32" t="s">
        <v>308</v>
      </c>
      <c r="C58" s="41">
        <v>672678088471.00012</v>
      </c>
      <c r="D58" s="41">
        <f>+VLOOKUP(A58,[1]Sheet1!$A$2:$M$63,7,0)</f>
        <v>315468899976</v>
      </c>
      <c r="E58" s="41">
        <f>+VLOOKUP(A58,[1]Sheet1!$A$2:$M$63,8,0)</f>
        <v>317009510049</v>
      </c>
      <c r="F58" s="41">
        <f t="shared" si="0"/>
        <v>355668578422.00012</v>
      </c>
      <c r="G58" s="41">
        <f>+VLOOKUP(A58,[1]Sheet1!$A$2:$M$63,10,0)</f>
        <v>57515374739</v>
      </c>
      <c r="H58" s="41">
        <f>+VLOOKUP(A58,[1]Sheet1!$A$2:$M$63,11,0)</f>
        <v>355668578422</v>
      </c>
      <c r="I58" s="41">
        <f>+VLOOKUP(A58,[1]Sheet1!$A$2:$M$63,12,0)</f>
        <v>100</v>
      </c>
      <c r="J58" s="40">
        <f t="shared" si="1"/>
        <v>0</v>
      </c>
    </row>
    <row r="59" spans="1:10" x14ac:dyDescent="0.2">
      <c r="A59" s="32" t="s">
        <v>280</v>
      </c>
      <c r="B59" s="32" t="s">
        <v>309</v>
      </c>
      <c r="C59" s="41">
        <v>651901069535.00012</v>
      </c>
      <c r="D59" s="41">
        <f>+VLOOKUP(A59,[1]Sheet1!$A$2:$M$63,7,0)</f>
        <v>312752937032</v>
      </c>
      <c r="E59" s="41">
        <f>+VLOOKUP(A59,[1]Sheet1!$A$2:$M$63,8,0)</f>
        <v>313281710772</v>
      </c>
      <c r="F59" s="41">
        <f t="shared" si="0"/>
        <v>338619358763.00012</v>
      </c>
      <c r="G59" s="41">
        <f>+VLOOKUP(A59,[1]Sheet1!$A$2:$M$63,10,0)</f>
        <v>56507542505</v>
      </c>
      <c r="H59" s="41">
        <f>+VLOOKUP(A59,[1]Sheet1!$A$2:$M$63,11,0)</f>
        <v>338619358763</v>
      </c>
      <c r="I59" s="41">
        <f>+VLOOKUP(A59,[1]Sheet1!$A$2:$M$63,12,0)</f>
        <v>100</v>
      </c>
      <c r="J59" s="40">
        <f t="shared" si="1"/>
        <v>0</v>
      </c>
    </row>
    <row r="60" spans="1:10" x14ac:dyDescent="0.2">
      <c r="A60" s="32" t="s">
        <v>281</v>
      </c>
      <c r="B60" s="32" t="s">
        <v>310</v>
      </c>
      <c r="C60" s="41">
        <v>651901069535.00012</v>
      </c>
      <c r="D60" s="41">
        <f>+VLOOKUP(A60,[1]Sheet1!$A$2:$M$63,7,0)</f>
        <v>312752937032</v>
      </c>
      <c r="E60" s="41">
        <f>+VLOOKUP(A60,[1]Sheet1!$A$2:$M$63,8,0)</f>
        <v>313281710772</v>
      </c>
      <c r="F60" s="41">
        <f t="shared" si="0"/>
        <v>338619358763.00012</v>
      </c>
      <c r="G60" s="41">
        <f>+VLOOKUP(A60,[1]Sheet1!$A$2:$M$63,10,0)</f>
        <v>56507542505</v>
      </c>
      <c r="H60" s="41">
        <f>+VLOOKUP(A60,[1]Sheet1!$A$2:$M$63,11,0)</f>
        <v>338619358763</v>
      </c>
      <c r="I60" s="41">
        <f>+VLOOKUP(A60,[1]Sheet1!$A$2:$M$63,12,0)</f>
        <v>100</v>
      </c>
      <c r="J60" s="40">
        <f t="shared" si="1"/>
        <v>0</v>
      </c>
    </row>
    <row r="61" spans="1:10" x14ac:dyDescent="0.2">
      <c r="A61" s="32" t="s">
        <v>282</v>
      </c>
      <c r="B61" s="32" t="s">
        <v>311</v>
      </c>
      <c r="C61" s="41">
        <v>25574912593</v>
      </c>
      <c r="D61" s="41">
        <f>+VLOOKUP(A61,[1]Sheet1!$A$2:$M$63,7,0)</f>
        <v>5613714736</v>
      </c>
      <c r="E61" s="41">
        <f>+VLOOKUP(A61,[1]Sheet1!$A$2:$M$63,8,0)</f>
        <v>5613714736</v>
      </c>
      <c r="F61" s="41">
        <f t="shared" si="0"/>
        <v>19961197857</v>
      </c>
      <c r="G61" s="41">
        <f>+VLOOKUP(A61,[1]Sheet1!$A$2:$M$63,10,0)</f>
        <v>1698264881</v>
      </c>
      <c r="H61" s="41">
        <f>+VLOOKUP(A61,[1]Sheet1!$A$2:$M$63,11,0)</f>
        <v>19961197857</v>
      </c>
      <c r="I61" s="41">
        <f>+VLOOKUP(A61,[1]Sheet1!$A$2:$M$63,12,0)</f>
        <v>100</v>
      </c>
      <c r="J61" s="40">
        <f t="shared" si="1"/>
        <v>0</v>
      </c>
    </row>
    <row r="62" spans="1:10" x14ac:dyDescent="0.2">
      <c r="A62" s="32" t="s">
        <v>283</v>
      </c>
      <c r="B62" s="32" t="s">
        <v>312</v>
      </c>
      <c r="C62" s="41">
        <v>25574912593</v>
      </c>
      <c r="D62" s="41">
        <f>+VLOOKUP(A62,[1]Sheet1!$A$2:$M$63,7,0)</f>
        <v>5613714736</v>
      </c>
      <c r="E62" s="41">
        <f>+VLOOKUP(A62,[1]Sheet1!$A$2:$M$63,8,0)</f>
        <v>5613714736</v>
      </c>
      <c r="F62" s="41">
        <f t="shared" si="0"/>
        <v>19961197857</v>
      </c>
      <c r="G62" s="41">
        <f>+VLOOKUP(A62,[1]Sheet1!$A$2:$M$63,10,0)</f>
        <v>1698264881</v>
      </c>
      <c r="H62" s="41">
        <f>+VLOOKUP(A62,[1]Sheet1!$A$2:$M$63,11,0)</f>
        <v>19961197857</v>
      </c>
      <c r="I62" s="41">
        <f>+VLOOKUP(A62,[1]Sheet1!$A$2:$M$63,12,0)</f>
        <v>100</v>
      </c>
      <c r="J62" s="40">
        <f t="shared" si="1"/>
        <v>0</v>
      </c>
    </row>
    <row r="63" spans="1:10" x14ac:dyDescent="0.2">
      <c r="A63" s="32" t="s">
        <v>284</v>
      </c>
      <c r="B63" s="32" t="s">
        <v>313</v>
      </c>
      <c r="C63" s="41">
        <v>161166176330</v>
      </c>
      <c r="D63" s="41">
        <f>+VLOOKUP(A63,[1]Sheet1!$A$2:$M$63,7,0)</f>
        <v>122162306985</v>
      </c>
      <c r="E63" s="41">
        <f>+VLOOKUP(A63,[1]Sheet1!$A$2:$M$63,8,0)</f>
        <v>122162306985</v>
      </c>
      <c r="F63" s="41">
        <f t="shared" si="0"/>
        <v>39003869345</v>
      </c>
      <c r="G63" s="41">
        <f>+VLOOKUP(A63,[1]Sheet1!$A$2:$M$63,10,0)</f>
        <v>9245430113</v>
      </c>
      <c r="H63" s="41">
        <f>+VLOOKUP(A63,[1]Sheet1!$A$2:$M$63,11,0)</f>
        <v>39003869345</v>
      </c>
      <c r="I63" s="41">
        <f>+VLOOKUP(A63,[1]Sheet1!$A$2:$M$63,12,0)</f>
        <v>100</v>
      </c>
      <c r="J63" s="40">
        <f t="shared" si="1"/>
        <v>0</v>
      </c>
    </row>
    <row r="64" spans="1:10" x14ac:dyDescent="0.2">
      <c r="A64" s="32" t="s">
        <v>285</v>
      </c>
      <c r="B64" s="32" t="s">
        <v>314</v>
      </c>
      <c r="C64" s="41">
        <v>161166176330</v>
      </c>
      <c r="D64" s="41">
        <f>+VLOOKUP(A64,[1]Sheet1!$A$2:$M$63,7,0)</f>
        <v>122162306985</v>
      </c>
      <c r="E64" s="41">
        <f>+VLOOKUP(A64,[1]Sheet1!$A$2:$M$63,8,0)</f>
        <v>122162306985</v>
      </c>
      <c r="F64" s="41">
        <f t="shared" si="0"/>
        <v>39003869345</v>
      </c>
      <c r="G64" s="41">
        <f>+VLOOKUP(A64,[1]Sheet1!$A$2:$M$63,10,0)</f>
        <v>9245430113</v>
      </c>
      <c r="H64" s="41">
        <f>+VLOOKUP(A64,[1]Sheet1!$A$2:$M$63,11,0)</f>
        <v>39003869345</v>
      </c>
      <c r="I64" s="41">
        <f>+VLOOKUP(A64,[1]Sheet1!$A$2:$M$63,12,0)</f>
        <v>100</v>
      </c>
      <c r="J64" s="40">
        <f t="shared" si="1"/>
        <v>0</v>
      </c>
    </row>
    <row r="65" spans="1:10" x14ac:dyDescent="0.2">
      <c r="A65" s="32" t="s">
        <v>286</v>
      </c>
      <c r="B65" s="32" t="s">
        <v>315</v>
      </c>
      <c r="C65" s="41">
        <v>352786390732</v>
      </c>
      <c r="D65" s="41">
        <f>+VLOOKUP(A65,[1]Sheet1!$A$2:$M$63,7,0)</f>
        <v>153424184031</v>
      </c>
      <c r="E65" s="41">
        <f>+VLOOKUP(A65,[1]Sheet1!$A$2:$M$63,8,0)</f>
        <v>153952957771</v>
      </c>
      <c r="F65" s="41">
        <f t="shared" si="0"/>
        <v>198833432961</v>
      </c>
      <c r="G65" s="41">
        <f>+VLOOKUP(A65,[1]Sheet1!$A$2:$M$63,10,0)</f>
        <v>28047885036</v>
      </c>
      <c r="H65" s="41">
        <f>+VLOOKUP(A65,[1]Sheet1!$A$2:$M$63,11,0)</f>
        <v>198833432961</v>
      </c>
      <c r="I65" s="41">
        <f>+VLOOKUP(A65,[1]Sheet1!$A$2:$M$63,12,0)</f>
        <v>100</v>
      </c>
      <c r="J65" s="40">
        <f t="shared" si="1"/>
        <v>0</v>
      </c>
    </row>
    <row r="66" spans="1:10" x14ac:dyDescent="0.2">
      <c r="A66" s="32" t="s">
        <v>287</v>
      </c>
      <c r="B66" s="32" t="s">
        <v>316</v>
      </c>
      <c r="C66" s="41">
        <v>352786390732</v>
      </c>
      <c r="D66" s="41">
        <f>+VLOOKUP(A66,[1]Sheet1!$A$2:$M$63,7,0)</f>
        <v>153424184031</v>
      </c>
      <c r="E66" s="41">
        <f>+VLOOKUP(A66,[1]Sheet1!$A$2:$M$63,8,0)</f>
        <v>153952957771</v>
      </c>
      <c r="F66" s="41">
        <f t="shared" si="0"/>
        <v>198833432961</v>
      </c>
      <c r="G66" s="41">
        <f>+VLOOKUP(A66,[1]Sheet1!$A$2:$M$63,10,0)</f>
        <v>28047885036</v>
      </c>
      <c r="H66" s="41">
        <f>+VLOOKUP(A66,[1]Sheet1!$A$2:$M$63,11,0)</f>
        <v>198833432961</v>
      </c>
      <c r="I66" s="41">
        <f>+VLOOKUP(A66,[1]Sheet1!$A$2:$M$63,12,0)</f>
        <v>100</v>
      </c>
      <c r="J66" s="40">
        <f t="shared" si="1"/>
        <v>0</v>
      </c>
    </row>
    <row r="67" spans="1:10" x14ac:dyDescent="0.2">
      <c r="A67" s="32" t="s">
        <v>288</v>
      </c>
      <c r="B67" s="32" t="s">
        <v>317</v>
      </c>
      <c r="C67" s="41">
        <v>112373589880</v>
      </c>
      <c r="D67" s="41">
        <f>+VLOOKUP(A67,[1]Sheet1!$A$2:$M$63,7,0)</f>
        <v>31552731280</v>
      </c>
      <c r="E67" s="41">
        <f>+VLOOKUP(A67,[1]Sheet1!$A$2:$M$63,8,0)</f>
        <v>31552731280</v>
      </c>
      <c r="F67" s="41">
        <f t="shared" si="0"/>
        <v>80820858600</v>
      </c>
      <c r="G67" s="41">
        <f>+VLOOKUP(A67,[1]Sheet1!$A$2:$M$63,10,0)</f>
        <v>17515962475</v>
      </c>
      <c r="H67" s="41">
        <f>+VLOOKUP(A67,[1]Sheet1!$A$2:$M$63,11,0)</f>
        <v>80820858600</v>
      </c>
      <c r="I67" s="41">
        <f>+VLOOKUP(A67,[1]Sheet1!$A$2:$M$63,12,0)</f>
        <v>100</v>
      </c>
      <c r="J67" s="40">
        <f t="shared" si="1"/>
        <v>0</v>
      </c>
    </row>
    <row r="68" spans="1:10" x14ac:dyDescent="0.2">
      <c r="A68" s="32" t="s">
        <v>289</v>
      </c>
      <c r="B68" s="32" t="s">
        <v>316</v>
      </c>
      <c r="C68" s="41">
        <v>112373589880</v>
      </c>
      <c r="D68" s="41">
        <f>+VLOOKUP(A68,[1]Sheet1!$A$2:$M$63,7,0)</f>
        <v>31552731280</v>
      </c>
      <c r="E68" s="41">
        <f>+VLOOKUP(A68,[1]Sheet1!$A$2:$M$63,8,0)</f>
        <v>31552731280</v>
      </c>
      <c r="F68" s="41">
        <f t="shared" si="0"/>
        <v>80820858600</v>
      </c>
      <c r="G68" s="41">
        <f>+VLOOKUP(A68,[1]Sheet1!$A$2:$M$63,10,0)</f>
        <v>17515962475</v>
      </c>
      <c r="H68" s="41">
        <f>+VLOOKUP(A68,[1]Sheet1!$A$2:$M$63,11,0)</f>
        <v>80820858600</v>
      </c>
      <c r="I68" s="41">
        <f>+VLOOKUP(A68,[1]Sheet1!$A$2:$M$63,12,0)</f>
        <v>100</v>
      </c>
      <c r="J68" s="40">
        <f t="shared" si="1"/>
        <v>0</v>
      </c>
    </row>
    <row r="69" spans="1:10" x14ac:dyDescent="0.2">
      <c r="A69" s="32" t="s">
        <v>290</v>
      </c>
      <c r="B69" s="32" t="s">
        <v>318</v>
      </c>
      <c r="C69" s="41">
        <v>20777018936</v>
      </c>
      <c r="D69" s="41">
        <f>+VLOOKUP(A69,[1]Sheet1!$A$2:$M$63,7,0)</f>
        <v>2715962944</v>
      </c>
      <c r="E69" s="41">
        <f>+VLOOKUP(A69,[1]Sheet1!$A$2:$M$63,8,0)</f>
        <v>3727799277</v>
      </c>
      <c r="F69" s="41">
        <f t="shared" si="0"/>
        <v>17049219659</v>
      </c>
      <c r="G69" s="41">
        <f>+VLOOKUP(A69,[1]Sheet1!$A$2:$M$63,10,0)</f>
        <v>1007832234</v>
      </c>
      <c r="H69" s="41">
        <f>+VLOOKUP(A69,[1]Sheet1!$A$2:$M$63,11,0)</f>
        <v>17049219659</v>
      </c>
      <c r="I69" s="41">
        <f>+VLOOKUP(A69,[1]Sheet1!$A$2:$M$63,12,0)</f>
        <v>100</v>
      </c>
      <c r="J69" s="40">
        <f t="shared" si="1"/>
        <v>0</v>
      </c>
    </row>
    <row r="70" spans="1:10" x14ac:dyDescent="0.2">
      <c r="A70" s="32" t="s">
        <v>291</v>
      </c>
      <c r="B70" s="32" t="s">
        <v>319</v>
      </c>
      <c r="C70" s="41">
        <v>20777018936</v>
      </c>
      <c r="D70" s="41">
        <f>+VLOOKUP(A70,[1]Sheet1!$A$2:$M$63,7,0)</f>
        <v>2715962944</v>
      </c>
      <c r="E70" s="41">
        <f>+VLOOKUP(A70,[1]Sheet1!$A$2:$M$63,8,0)</f>
        <v>3727799277</v>
      </c>
      <c r="F70" s="41">
        <f t="shared" si="0"/>
        <v>17049219659</v>
      </c>
      <c r="G70" s="41">
        <f>+VLOOKUP(A70,[1]Sheet1!$A$2:$M$63,10,0)</f>
        <v>1007832234</v>
      </c>
      <c r="H70" s="41">
        <f>+VLOOKUP(A70,[1]Sheet1!$A$2:$M$63,11,0)</f>
        <v>17049219659</v>
      </c>
      <c r="I70" s="41">
        <f>+VLOOKUP(A70,[1]Sheet1!$A$2:$M$63,12,0)</f>
        <v>100</v>
      </c>
      <c r="J70" s="40">
        <f t="shared" si="1"/>
        <v>0</v>
      </c>
    </row>
    <row r="71" spans="1:10" x14ac:dyDescent="0.2">
      <c r="A71" s="32" t="s">
        <v>292</v>
      </c>
      <c r="B71" s="32" t="s">
        <v>320</v>
      </c>
      <c r="C71" s="41">
        <v>20777018936</v>
      </c>
      <c r="D71" s="41">
        <f>+VLOOKUP(A71,[1]Sheet1!$A$2:$M$63,7,0)</f>
        <v>2715962944</v>
      </c>
      <c r="E71" s="41">
        <f>+VLOOKUP(A71,[1]Sheet1!$A$2:$M$63,8,0)</f>
        <v>3727799277</v>
      </c>
      <c r="F71" s="41">
        <f t="shared" si="0"/>
        <v>17049219659</v>
      </c>
      <c r="G71" s="41">
        <f>+VLOOKUP(A71,[1]Sheet1!$A$2:$M$63,10,0)</f>
        <v>1007832234</v>
      </c>
      <c r="H71" s="41">
        <f>+VLOOKUP(A71,[1]Sheet1!$A$2:$M$63,11,0)</f>
        <v>17049219659</v>
      </c>
      <c r="I71" s="41">
        <f>+VLOOKUP(A71,[1]Sheet1!$A$2:$M$63,12,0)</f>
        <v>100</v>
      </c>
      <c r="J71" s="40">
        <f t="shared" si="1"/>
        <v>0</v>
      </c>
    </row>
    <row r="72" spans="1:10" x14ac:dyDescent="0.2">
      <c r="A72" s="32" t="s">
        <v>293</v>
      </c>
      <c r="B72" s="32" t="s">
        <v>321</v>
      </c>
      <c r="C72" s="41">
        <v>20777018936</v>
      </c>
      <c r="D72" s="41">
        <f>+VLOOKUP(A72,[1]Sheet1!$A$2:$M$63,7,0)</f>
        <v>2715962944</v>
      </c>
      <c r="E72" s="41">
        <f>+VLOOKUP(A72,[1]Sheet1!$A$2:$M$63,8,0)</f>
        <v>3727799277</v>
      </c>
      <c r="F72" s="41">
        <f t="shared" si="0"/>
        <v>17049219659</v>
      </c>
      <c r="G72" s="41">
        <f>+VLOOKUP(A72,[1]Sheet1!$A$2:$M$63,10,0)</f>
        <v>1007832234</v>
      </c>
      <c r="H72" s="41">
        <f>+VLOOKUP(A72,[1]Sheet1!$A$2:$M$63,11,0)</f>
        <v>17049219659</v>
      </c>
      <c r="I72" s="41">
        <f>+VLOOKUP(A72,[1]Sheet1!$A$2:$M$63,12,0)</f>
        <v>100</v>
      </c>
      <c r="J72" s="40">
        <f t="shared" si="1"/>
        <v>0</v>
      </c>
    </row>
  </sheetData>
  <mergeCells count="13">
    <mergeCell ref="J9:J10"/>
    <mergeCell ref="F9:F10"/>
    <mergeCell ref="E9:E10"/>
    <mergeCell ref="C9:C10"/>
    <mergeCell ref="D9:D10"/>
    <mergeCell ref="I9:I10"/>
    <mergeCell ref="G9:H9"/>
    <mergeCell ref="A9:A10"/>
    <mergeCell ref="B9:B10"/>
    <mergeCell ref="C2:F2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DIC 2018</vt:lpstr>
      <vt:lpstr>EJEC GASTOS DIC 2018</vt:lpstr>
      <vt:lpstr>EJEC RESERVAS DIC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Juver Rodriguez Vargas</cp:lastModifiedBy>
  <dcterms:created xsi:type="dcterms:W3CDTF">2017-08-10T12:38:49Z</dcterms:created>
  <dcterms:modified xsi:type="dcterms:W3CDTF">2019-01-16T13:18:00Z</dcterms:modified>
</cp:coreProperties>
</file>