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Históricos\10 - Ejecuciones en Excel Predis 2017 a 2018\"/>
    </mc:Choice>
  </mc:AlternateContent>
  <bookViews>
    <workbookView xWindow="0" yWindow="0" windowWidth="28800" windowHeight="11835"/>
  </bookViews>
  <sheets>
    <sheet name="EJEC INGRESOS MAY 2018" sheetId="3" r:id="rId1"/>
    <sheet name="EJEC GASTOS MAYO 2018" sheetId="1" r:id="rId2"/>
    <sheet name="EJEC RESERVAS MAY 2018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11" i="4"/>
  <c r="F12" i="4" l="1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F19" i="4"/>
  <c r="I19" i="4" s="1"/>
  <c r="F20" i="4"/>
  <c r="I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J28" i="4" s="1"/>
  <c r="F29" i="4"/>
  <c r="J29" i="4" s="1"/>
  <c r="F30" i="4"/>
  <c r="J30" i="4" s="1"/>
  <c r="F31" i="4"/>
  <c r="F32" i="4"/>
  <c r="J32" i="4" s="1"/>
  <c r="F33" i="4"/>
  <c r="J33" i="4" s="1"/>
  <c r="F34" i="4"/>
  <c r="I34" i="4" s="1"/>
  <c r="F35" i="4"/>
  <c r="J35" i="4" s="1"/>
  <c r="F36" i="4"/>
  <c r="J36" i="4" s="1"/>
  <c r="F37" i="4"/>
  <c r="J37" i="4" s="1"/>
  <c r="F38" i="4"/>
  <c r="J38" i="4" s="1"/>
  <c r="F39" i="4"/>
  <c r="J39" i="4" s="1"/>
  <c r="F40" i="4"/>
  <c r="J40" i="4" s="1"/>
  <c r="F41" i="4"/>
  <c r="J41" i="4" s="1"/>
  <c r="F42" i="4"/>
  <c r="J42" i="4" s="1"/>
  <c r="F43" i="4"/>
  <c r="I43" i="4" s="1"/>
  <c r="F44" i="4"/>
  <c r="J44" i="4" s="1"/>
  <c r="F45" i="4"/>
  <c r="J45" i="4" s="1"/>
  <c r="F46" i="4"/>
  <c r="J46" i="4" s="1"/>
  <c r="F47" i="4"/>
  <c r="J47" i="4" s="1"/>
  <c r="F48" i="4"/>
  <c r="J48" i="4" s="1"/>
  <c r="F49" i="4"/>
  <c r="I49" i="4" s="1"/>
  <c r="F50" i="4"/>
  <c r="J50" i="4" s="1"/>
  <c r="F51" i="4"/>
  <c r="J51" i="4" s="1"/>
  <c r="F52" i="4"/>
  <c r="J52" i="4" s="1"/>
  <c r="F53" i="4"/>
  <c r="J53" i="4" s="1"/>
  <c r="F54" i="4"/>
  <c r="J54" i="4" s="1"/>
  <c r="F55" i="4"/>
  <c r="F56" i="4"/>
  <c r="J56" i="4" s="1"/>
  <c r="F57" i="4"/>
  <c r="J57" i="4" s="1"/>
  <c r="F58" i="4"/>
  <c r="J58" i="4" s="1"/>
  <c r="F59" i="4"/>
  <c r="I59" i="4" s="1"/>
  <c r="F60" i="4"/>
  <c r="I60" i="4" s="1"/>
  <c r="F61" i="4"/>
  <c r="I61" i="4" s="1"/>
  <c r="F62" i="4"/>
  <c r="J62" i="4" s="1"/>
  <c r="F63" i="4"/>
  <c r="I63" i="4" s="1"/>
  <c r="F64" i="4"/>
  <c r="J64" i="4" s="1"/>
  <c r="F65" i="4"/>
  <c r="I65" i="4" s="1"/>
  <c r="F66" i="4"/>
  <c r="J66" i="4" s="1"/>
  <c r="F67" i="4"/>
  <c r="J67" i="4" s="1"/>
  <c r="F68" i="4"/>
  <c r="I68" i="4" s="1"/>
  <c r="F69" i="4"/>
  <c r="I69" i="4" s="1"/>
  <c r="F70" i="4"/>
  <c r="J70" i="4" s="1"/>
  <c r="F71" i="4"/>
  <c r="I71" i="4" s="1"/>
  <c r="F72" i="4"/>
  <c r="J72" i="4" s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60" i="4"/>
  <c r="F11" i="4"/>
  <c r="I31" i="4" l="1"/>
  <c r="J31" i="4"/>
  <c r="I11" i="4"/>
  <c r="J11" i="4"/>
  <c r="I48" i="4"/>
  <c r="J68" i="4"/>
  <c r="I64" i="4"/>
  <c r="J55" i="4"/>
  <c r="J43" i="4"/>
  <c r="J61" i="4"/>
  <c r="J65" i="4"/>
  <c r="I44" i="4"/>
  <c r="J12" i="4"/>
  <c r="I72" i="4"/>
  <c r="I56" i="4"/>
  <c r="I40" i="4"/>
  <c r="J63" i="4"/>
  <c r="I47" i="4"/>
  <c r="J71" i="4"/>
  <c r="J69" i="4"/>
  <c r="J59" i="4"/>
  <c r="I67" i="4"/>
  <c r="I35" i="4"/>
  <c r="J34" i="4"/>
  <c r="I38" i="4"/>
  <c r="I30" i="4"/>
  <c r="J49" i="4"/>
  <c r="I42" i="4"/>
  <c r="I70" i="4"/>
  <c r="I66" i="4"/>
  <c r="I62" i="4"/>
  <c r="I58" i="4"/>
  <c r="I46" i="4"/>
  <c r="I37" i="4"/>
  <c r="I33" i="4"/>
  <c r="I29" i="4"/>
  <c r="I57" i="4"/>
  <c r="I45" i="4"/>
  <c r="I41" i="4"/>
  <c r="I36" i="4"/>
  <c r="I32" i="4"/>
  <c r="I28" i="4"/>
</calcChain>
</file>

<file path=xl/sharedStrings.xml><?xml version="1.0" encoding="utf-8"?>
<sst xmlns="http://schemas.openxmlformats.org/spreadsheetml/2006/main" count="617" uniqueCount="502">
  <si>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</si>
  <si>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</si>
  <si>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</si>
  <si>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</si>
  <si>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</si>
  <si>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</si>
  <si>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</si>
  <si>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</si>
  <si>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</si>
  <si>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</si>
  <si>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</si>
  <si>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</si>
  <si>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</si>
  <si>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</si>
  <si>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</si>
  <si>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</si>
  <si>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</si>
  <si>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</si>
  <si>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</si>
  <si>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</si>
  <si>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</si>
  <si>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</si>
  <si>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</si>
  <si>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</si>
  <si>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</si>
  <si>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</si>
  <si>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</si>
  <si>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</si>
  <si>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</si>
  <si>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</si>
  <si>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</si>
  <si>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</si>
  <si>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</si>
  <si>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</si>
  <si>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</si>
  <si>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</si>
  <si>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</si>
  <si>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</si>
  <si>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</si>
  <si>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</si>
  <si>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</si>
  <si>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</si>
  <si>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</si>
  <si>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</si>
  <si>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</si>
  <si>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</si>
  <si>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</si>
  <si>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</si>
  <si>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</si>
  <si>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</si>
  <si>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</si>
  <si>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</si>
  <si>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</si>
  <si>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</si>
  <si>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</si>
  <si>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</si>
  <si>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</si>
  <si>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</si>
  <si>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</si>
  <si>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3-1-2-02-12</t>
  </si>
  <si>
    <t>3-1-2-03</t>
  </si>
  <si>
    <t>3-1-2-03-02</t>
  </si>
  <si>
    <t>3-1-2-03-03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</si>
  <si>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</si>
  <si>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</si>
  <si>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</si>
  <si>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</si>
  <si>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</si>
  <si>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</si>
  <si>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</si>
  <si>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</si>
  <si>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</si>
  <si>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</si>
  <si>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</si>
  <si>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</si>
  <si>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</si>
  <si>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</si>
  <si>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</si>
  <si>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</si>
  <si>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</si>
  <si>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</si>
  <si>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</si>
  <si>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</si>
  <si>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</si>
  <si>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</si>
  <si>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</si>
  <si>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</si>
  <si>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</si>
  <si>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</si>
  <si>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</si>
  <si>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</si>
  <si>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</si>
  <si>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</si>
  <si>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</si>
  <si>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</si>
  <si>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</si>
  <si>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</si>
  <si>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</si>
  <si>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</si>
  <si>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</si>
  <si>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</si>
  <si>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</si>
  <si>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</si>
  <si>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</si>
  <si>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</si>
  <si>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</si>
  <si>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</si>
  <si>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</si>
  <si>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</si>
  <si>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</si>
  <si>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</si>
  <si>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</si>
  <si>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SERVICIOS PERSONALES ASOCIADOS A LA NOMINA</t>
  </si>
  <si>
    <t>Sueldos Personal de Nómina</t>
  </si>
  <si>
    <t>Gastos de Representación</t>
  </si>
  <si>
    <t>Horas Extras, Dominicales, Festivos, Recargo</t>
  </si>
  <si>
    <t>Bonificación por Servicios Prestados</t>
  </si>
  <si>
    <t>Prima Semestral</t>
  </si>
  <si>
    <t>Prima de Servicios</t>
  </si>
  <si>
    <t>Prima de Navidad</t>
  </si>
  <si>
    <t>Prima de Vacaciones</t>
  </si>
  <si>
    <t>Prima Técnica</t>
  </si>
  <si>
    <t>Prima de Antiguedad</t>
  </si>
  <si>
    <t>Prima Secretarial</t>
  </si>
  <si>
    <t>Vacaciones en Dinero</t>
  </si>
  <si>
    <t>Bonificación Especial de Recreación</t>
  </si>
  <si>
    <t>Reconocimiento por Permanencia en el Servici</t>
  </si>
  <si>
    <t>SERVICIOS PERSONALES INDIRECTOS</t>
  </si>
  <si>
    <t>Honorarios</t>
  </si>
  <si>
    <t>Honorarios Entidad</t>
  </si>
  <si>
    <t>Otros Gastos de Personal</t>
  </si>
  <si>
    <t>APORTES PATRONALES AL SECTOR PRIVADO Y PÚBLI</t>
  </si>
  <si>
    <t>Aportes Patronales Sector Privado</t>
  </si>
  <si>
    <t>Cesantías Fondos Privados</t>
  </si>
  <si>
    <t>Pensiones Fondos Privados</t>
  </si>
  <si>
    <t>Salud EPS Privadas</t>
  </si>
  <si>
    <t>Riesgos Profesionales Sector Privado</t>
  </si>
  <si>
    <t>Caja de Compensación</t>
  </si>
  <si>
    <t>Aportes Patronales Sector Público</t>
  </si>
  <si>
    <t>Cesantías Fondos Públicos</t>
  </si>
  <si>
    <t>Pensiones Fondos Públicos</t>
  </si>
  <si>
    <t>Salud EPS Públicas</t>
  </si>
  <si>
    <t>ICBF</t>
  </si>
  <si>
    <t>SENA</t>
  </si>
  <si>
    <t>Comisiones</t>
  </si>
  <si>
    <t>GASTOS GENERALES</t>
  </si>
  <si>
    <t>Adquisición de Bienes</t>
  </si>
  <si>
    <t>Gastos de Computador</t>
  </si>
  <si>
    <t>Combustibles, Lubricantes y Llantas</t>
  </si>
  <si>
    <t>Materiales y Suministros</t>
  </si>
  <si>
    <t>Compra de Equipo</t>
  </si>
  <si>
    <t>Adquisición de Servicios</t>
  </si>
  <si>
    <t>Arrendamientos</t>
  </si>
  <si>
    <t>Viáticos y Gastos de Viaje</t>
  </si>
  <si>
    <t>Gastos de Transporte y Comunicación</t>
  </si>
  <si>
    <t>Impresos y  Publicaciones</t>
  </si>
  <si>
    <t>Mantenimiento y Reparaciones</t>
  </si>
  <si>
    <t>Mantenimiento Entidad</t>
  </si>
  <si>
    <t>Seguros</t>
  </si>
  <si>
    <t>Seguros Entidad</t>
  </si>
  <si>
    <t>Servicios Públicos</t>
  </si>
  <si>
    <t>Energía</t>
  </si>
  <si>
    <t>Acueducto y Alcantarillado</t>
  </si>
  <si>
    <t>Aseo</t>
  </si>
  <si>
    <t>Teléfono</t>
  </si>
  <si>
    <t>Capacitación</t>
  </si>
  <si>
    <t>Capacitación Interna</t>
  </si>
  <si>
    <t>Bienestar e Incentivos</t>
  </si>
  <si>
    <t>Salud Ocupacional</t>
  </si>
  <si>
    <t>Otros Gastos Generales</t>
  </si>
  <si>
    <t>Impuestos, Tasas, Contribuciones, Derechos y</t>
  </si>
  <si>
    <t>Intereses y Comisiones</t>
  </si>
  <si>
    <t>PASIVOS EXIGIBLES</t>
  </si>
  <si>
    <t>INVERSIÓN</t>
  </si>
  <si>
    <t>DIRECTA</t>
  </si>
  <si>
    <t>Bogotá Mejor Para Todos</t>
  </si>
  <si>
    <t>Pilar Democracia urbana</t>
  </si>
  <si>
    <t>Mejor movilidad para todos</t>
  </si>
  <si>
    <t>Infraestructura para el Sistema Integrado de</t>
  </si>
  <si>
    <t>Infraestructura para peatones y bicicletas</t>
  </si>
  <si>
    <t>Construcción De Vías y Calles Completas Para</t>
  </si>
  <si>
    <t>Conservación de vías y calles completas para</t>
  </si>
  <si>
    <t>Eje transversal Gobierno legítimo, fortaleci</t>
  </si>
  <si>
    <t>Modernización institucional</t>
  </si>
  <si>
    <t>Fortalecimiento, Modernización y Optimizació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</si>
  <si>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</si>
  <si>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</si>
  <si>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</si>
  <si>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</si>
  <si>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</si>
  <si>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</si>
  <si>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</si>
  <si>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</si>
  <si>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</si>
  <si>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</si>
  <si>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</si>
  <si>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</si>
  <si>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</si>
  <si>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</si>
  <si>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2-1-2-03</t>
  </si>
  <si>
    <t>Multas</t>
  </si>
  <si>
    <t>2-1-2-03-99</t>
  </si>
  <si>
    <t>Otras Multas</t>
  </si>
  <si>
    <t>2-1-2-04</t>
  </si>
  <si>
    <t>Rentas Contractuales</t>
  </si>
  <si>
    <t>2-1-2-04-07</t>
  </si>
  <si>
    <t>Aprovechamiento Económico</t>
  </si>
  <si>
    <t>2-1-2-04-99</t>
  </si>
  <si>
    <t>Otras Rentas Contractuales</t>
  </si>
  <si>
    <t>2-1-2-05</t>
  </si>
  <si>
    <t>Contribuciones</t>
  </si>
  <si>
    <t>2-1-2-05-01</t>
  </si>
  <si>
    <t>Valorización Local</t>
  </si>
  <si>
    <t>2-1-2-05-01-01</t>
  </si>
  <si>
    <t>Ingreso Ordinario</t>
  </si>
  <si>
    <t>2-1-2-05-01-02</t>
  </si>
  <si>
    <t>Valorización Acuerdo 180 de 2005</t>
  </si>
  <si>
    <t>2-1-2-05-01-04</t>
  </si>
  <si>
    <t>Valorización Acuerdo 523 de 2013</t>
  </si>
  <si>
    <t>2-1-2-05-02</t>
  </si>
  <si>
    <t>Valorización General</t>
  </si>
  <si>
    <t>2-1-2-05-99</t>
  </si>
  <si>
    <t>Otras Contribuciones</t>
  </si>
  <si>
    <t>2-1-2-08</t>
  </si>
  <si>
    <t>Peajes y Concesiones</t>
  </si>
  <si>
    <t>2-1-2-09</t>
  </si>
  <si>
    <t>2-1-2-09-01</t>
  </si>
  <si>
    <t>Pago Compensatorio de Cesiones Públicas</t>
  </si>
  <si>
    <t>2-1-2-09-02</t>
  </si>
  <si>
    <t>2-1-2-99</t>
  </si>
  <si>
    <t>Otros Ingresos No Tributarios</t>
  </si>
  <si>
    <t>2-2</t>
  </si>
  <si>
    <t>2-2-4</t>
  </si>
  <si>
    <t>2-2-4-01</t>
  </si>
  <si>
    <t>Aporte Ordinario</t>
  </si>
  <si>
    <t>2-2-4-01-01</t>
  </si>
  <si>
    <t>Vigencia</t>
  </si>
  <si>
    <t>2-2-4-01-02</t>
  </si>
  <si>
    <t>Vigencia Anterior</t>
  </si>
  <si>
    <t>2-2-4-01-02-02</t>
  </si>
  <si>
    <t>Pasivos Exigibles</t>
  </si>
  <si>
    <t>2-4</t>
  </si>
  <si>
    <t>2-4-1</t>
  </si>
  <si>
    <t>2-4-1-03</t>
  </si>
  <si>
    <t>2-4-1-06</t>
  </si>
  <si>
    <t>2-4-1-08</t>
  </si>
  <si>
    <t>2-4-1-08-01</t>
  </si>
  <si>
    <t>2-4-1-08-02</t>
  </si>
  <si>
    <t>2-4-3</t>
  </si>
  <si>
    <t>2-4-3-01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</si>
  <si>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</si>
  <si>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</si>
  <si>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</si>
  <si>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</si>
  <si>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</si>
  <si>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</si>
  <si>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</si>
  <si>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</si>
  <si>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</si>
  <si>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</si>
  <si>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</si>
  <si>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</si>
  <si>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</si>
  <si>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</si>
  <si>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</si>
  <si>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</si>
  <si>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</si>
  <si>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</si>
  <si>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</si>
  <si>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</si>
  <si>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</si>
  <si>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</si>
  <si>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</si>
  <si>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</si>
  <si>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</si>
  <si>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</si>
  <si>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</si>
  <si>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</si>
  <si>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</si>
  <si>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</si>
  <si>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</si>
  <si>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</si>
  <si>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</si>
  <si>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</si>
  <si>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</si>
  <si>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</si>
  <si>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</si>
  <si>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</si>
  <si>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</si>
  <si>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</si>
  <si>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</si>
  <si>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</si>
  <si>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</si>
  <si>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</si>
  <si>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</si>
  <si>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</si>
  <si>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</si>
  <si>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</si>
  <si>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</si>
  <si>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</si>
  <si>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</si>
  <si>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</si>
  <si>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</si>
  <si>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</si>
  <si>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</si>
  <si>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</si>
  <si>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</si>
  <si>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</si>
  <si>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</si>
  <si>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</si>
  <si>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</si>
  <si>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</si>
  <si>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</si>
  <si>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</si>
  <si>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</si>
  <si>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</si>
  <si>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</si>
  <si>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</si>
  <si>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</si>
  <si>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</si>
  <si>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</si>
  <si>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</si>
  <si>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</si>
  <si>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.13</t>
  </si>
  <si>
    <t>INGRESOS</t>
  </si>
  <si>
    <t>INGRESOS CORRIENTES</t>
  </si>
  <si>
    <t>NO TRIBUTARIOS</t>
  </si>
  <si>
    <t>Fondo Cuenta Pago Compensatorio de Cesio</t>
  </si>
  <si>
    <t>Pago Compensatorio Obligaciones Urbaníst</t>
  </si>
  <si>
    <t>TRANSFERENCIAS</t>
  </si>
  <si>
    <t>ADMINISTRACIÓN CENTRAL</t>
  </si>
  <si>
    <t>RECURSOS DE CAPITAL</t>
  </si>
  <si>
    <t>RECURSOS DEL BALANCE</t>
  </si>
  <si>
    <t>Venta de Activos</t>
  </si>
  <si>
    <t>Recursos Pasivos Exigibles</t>
  </si>
  <si>
    <t>Otros Recursos del Balance</t>
  </si>
  <si>
    <t>Otros Recursos del Balance de Destinació</t>
  </si>
  <si>
    <t>Otros Recursos del Balance de Libre Dest</t>
  </si>
  <si>
    <t>RENDIMIENTOS POR OPERACIONES FINANCIERAS</t>
  </si>
  <si>
    <t>Rendimientos Provenientes de Recursos de</t>
  </si>
  <si>
    <t>Transporte público integrado y de calidad</t>
  </si>
  <si>
    <t>Peatones y bicicletas</t>
  </si>
  <si>
    <t>Construcción y conservación de vías y calles</t>
  </si>
  <si>
    <t>3-3-1-15-04</t>
  </si>
  <si>
    <t>Eje transversal Nuevo ordenamiento territori</t>
  </si>
  <si>
    <t>3-3-1-15-04-29</t>
  </si>
  <si>
    <t>Articulación regional y planeación integral</t>
  </si>
  <si>
    <t>3-3-1-15-04-29-1002</t>
  </si>
  <si>
    <t>Desarrollo de la infraestructura para la art</t>
  </si>
  <si>
    <t>3-3-1-15-04-29-1002-162</t>
  </si>
  <si>
    <t>Modernización física</t>
  </si>
  <si>
    <t>92.59</t>
  </si>
  <si>
    <t>28.09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</si>
  <si>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</si>
  <si>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</si>
  <si>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</si>
  <si>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</si>
  <si>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</si>
  <si>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</si>
  <si>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</si>
  <si>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</si>
  <si>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</si>
  <si>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</si>
  <si>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</si>
  <si>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</si>
  <si>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</si>
  <si>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</si>
  <si>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</si>
  <si>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</si>
  <si>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</si>
  <si>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</si>
  <si>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</si>
  <si>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3120301</t>
  </si>
  <si>
    <t>SENTENCIAS JUDICIALES</t>
  </si>
  <si>
    <t>312030102</t>
  </si>
  <si>
    <t>OTRAS SENTENCIAS</t>
  </si>
  <si>
    <t>3120301020516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</si>
  <si>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</si>
  <si>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</si>
  <si>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</si>
  <si>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</si>
  <si>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</si>
  <si>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</si>
  <si>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</si>
  <si>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</si>
  <si>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INFORME DE EJECUCION DEL PRESUPUESTO DE GASTOS E INVERSIONES</t>
  </si>
  <si>
    <t>EJECUCION PRESUPUESTO</t>
  </si>
  <si>
    <t>INFORME DE EJECUCION RESERVAS PRESUPUESTALES</t>
  </si>
  <si>
    <t>EJECUCION PRESUPUESTAL</t>
  </si>
  <si>
    <t>EJECUCION DE PRESUPUESTO RENTAS E INGRESOS</t>
  </si>
  <si>
    <t>17.97</t>
  </si>
  <si>
    <t>43.45</t>
  </si>
  <si>
    <t>24.89</t>
  </si>
  <si>
    <t>36.58</t>
  </si>
  <si>
    <t>186.19</t>
  </si>
  <si>
    <t>35.58</t>
  </si>
  <si>
    <t>49.40</t>
  </si>
  <si>
    <t>50.03</t>
  </si>
  <si>
    <t>62.03</t>
  </si>
  <si>
    <t>42.21</t>
  </si>
  <si>
    <t>188.16</t>
  </si>
  <si>
    <t>318.52</t>
  </si>
  <si>
    <t>31.63</t>
  </si>
  <si>
    <t>4.60</t>
  </si>
  <si>
    <t>2.53</t>
  </si>
  <si>
    <t>17.67</t>
  </si>
  <si>
    <t>87.82</t>
  </si>
  <si>
    <t>84.96</t>
  </si>
  <si>
    <t>100.10</t>
  </si>
  <si>
    <t>100.27</t>
  </si>
  <si>
    <t>260.68</t>
  </si>
  <si>
    <t>269.05</t>
  </si>
  <si>
    <t>206.33</t>
  </si>
  <si>
    <t>MAYO</t>
  </si>
  <si>
    <t>21.38</t>
  </si>
  <si>
    <t>4.71</t>
  </si>
  <si>
    <t>39.12</t>
  </si>
  <si>
    <t>31.07</t>
  </si>
  <si>
    <t>41.38</t>
  </si>
  <si>
    <t>36.11</t>
  </si>
  <si>
    <t>33.89</t>
  </si>
  <si>
    <t>39.38</t>
  </si>
  <si>
    <t>40.99</t>
  </si>
  <si>
    <t>40.33</t>
  </si>
  <si>
    <t>40.05</t>
  </si>
  <si>
    <t>90.45</t>
  </si>
  <si>
    <t>.78</t>
  </si>
  <si>
    <t>50.43</t>
  </si>
  <si>
    <t>.58</t>
  </si>
  <si>
    <t>32.65</t>
  </si>
  <si>
    <t>37.87</t>
  </si>
  <si>
    <t>39.50</t>
  </si>
  <si>
    <t>37.85</t>
  </si>
  <si>
    <t>99.92</t>
  </si>
  <si>
    <t>32.81</t>
  </si>
  <si>
    <t>98.11</t>
  </si>
  <si>
    <t>39.33</t>
  </si>
  <si>
    <t>40.31</t>
  </si>
  <si>
    <t>42.49</t>
  </si>
  <si>
    <t>42.40</t>
  </si>
  <si>
    <t>40.20</t>
  </si>
  <si>
    <t>40.11</t>
  </si>
  <si>
    <t>80.65</t>
  </si>
  <si>
    <t>28.12</t>
  </si>
  <si>
    <t>27.68</t>
  </si>
  <si>
    <t>30.28</t>
  </si>
  <si>
    <t>30.96</t>
  </si>
  <si>
    <t>26.30</t>
  </si>
  <si>
    <t>46.06</t>
  </si>
  <si>
    <t>45.97</t>
  </si>
  <si>
    <t>86.43</t>
  </si>
  <si>
    <t>34.66</t>
  </si>
  <si>
    <t>34.43</t>
  </si>
  <si>
    <t>34.82</t>
  </si>
  <si>
    <t>26.31</t>
  </si>
  <si>
    <t>24.84</t>
  </si>
  <si>
    <t>31.39</t>
  </si>
  <si>
    <t>13.32</t>
  </si>
  <si>
    <t>35.60</t>
  </si>
  <si>
    <t>19.09</t>
  </si>
  <si>
    <t>27.98</t>
  </si>
  <si>
    <t>17.62</t>
  </si>
  <si>
    <t>77.14</t>
  </si>
  <si>
    <t>18.81</t>
  </si>
  <si>
    <t>94.67</t>
  </si>
  <si>
    <t>45.71</t>
  </si>
  <si>
    <t>29.47</t>
  </si>
  <si>
    <t>10.58</t>
  </si>
  <si>
    <t>35.06</t>
  </si>
  <si>
    <t>10.57</t>
  </si>
  <si>
    <t>12.73</t>
  </si>
  <si>
    <t>7.44</t>
  </si>
  <si>
    <t>12.71</t>
  </si>
  <si>
    <t>1.28</t>
  </si>
  <si>
    <t>33.94</t>
  </si>
  <si>
    <t>5.86</t>
  </si>
  <si>
    <t>37.07</t>
  </si>
  <si>
    <t>39.31</t>
  </si>
  <si>
    <t>25.06</t>
  </si>
  <si>
    <t>14.81</t>
  </si>
  <si>
    <t>39.32</t>
  </si>
  <si>
    <t>20.34</t>
  </si>
  <si>
    <t>51.25</t>
  </si>
  <si>
    <t>43.05</t>
  </si>
  <si>
    <t>51.10</t>
  </si>
  <si>
    <t>43.19</t>
  </si>
  <si>
    <t>1.14</t>
  </si>
  <si>
    <t>20.93</t>
  </si>
  <si>
    <t>4.04</t>
  </si>
  <si>
    <t>21.76</t>
  </si>
  <si>
    <t>1.59</t>
  </si>
  <si>
    <t>36.29</t>
  </si>
  <si>
    <t>.98</t>
  </si>
  <si>
    <t>42.96</t>
  </si>
  <si>
    <t>.02</t>
  </si>
  <si>
    <t>27.70</t>
  </si>
  <si>
    <t>1.33</t>
  </si>
  <si>
    <t>95.93</t>
  </si>
  <si>
    <t>67.37</t>
  </si>
  <si>
    <t>20.85</t>
  </si>
  <si>
    <t>16.73</t>
  </si>
  <si>
    <t>16.41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</si>
</sst>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3" fillId="2" borderId="0" xfId="0" applyFont="1" applyFill="1"/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0" fontId="2" fillId="2" borderId="0" xfId="2" applyNumberFormat="1" applyFont="1" applyFill="1"/>
    <xf numFmtId="164" fontId="3" fillId="2" borderId="7" xfId="1" applyNumberFormat="1" applyFont="1" applyFill="1" applyBorder="1"/>
    <xf numFmtId="2" fontId="3" fillId="2" borderId="7" xfId="2" applyNumberFormat="1" applyFont="1" applyFill="1" applyBorder="1"/>
    <xf numFmtId="164" fontId="3" fillId="2" borderId="7" xfId="0" applyNumberFormat="1" applyFont="1" applyFill="1" applyBorder="1"/>
    <xf numFmtId="164" fontId="2" fillId="2" borderId="7" xfId="1" applyNumberFormat="1" applyFont="1" applyFill="1" applyBorder="1"/>
    <xf numFmtId="2" fontId="2" fillId="2" borderId="7" xfId="2" applyNumberFormat="1" applyFont="1" applyFill="1" applyBorder="1"/>
    <xf numFmtId="164" fontId="2" fillId="2" borderId="7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rodrig11/AppData/Local/Temp/~MPF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3</v>
          </cell>
          <cell r="B2" t="str">
            <v>GASTOS</v>
          </cell>
          <cell r="C2">
            <v>677003682020.99988</v>
          </cell>
          <cell r="D2" t="str">
            <v>0</v>
          </cell>
          <cell r="E2">
            <v>0</v>
          </cell>
          <cell r="F2">
            <v>677003682020.99988</v>
          </cell>
          <cell r="G2">
            <v>645001</v>
          </cell>
          <cell r="H2">
            <v>1115862103</v>
          </cell>
          <cell r="I2">
            <v>675887819918</v>
          </cell>
          <cell r="J2">
            <v>49769159699</v>
          </cell>
          <cell r="K2">
            <v>178132790121</v>
          </cell>
          <cell r="L2">
            <v>26.36</v>
          </cell>
          <cell r="M2">
            <v>497755029797</v>
          </cell>
        </row>
        <row r="3">
          <cell r="A3" t="str">
            <v>31</v>
          </cell>
          <cell r="B3" t="str">
            <v>GASTOS DE FUNCIONAMIENTO</v>
          </cell>
          <cell r="C3">
            <v>4325593550</v>
          </cell>
          <cell r="D3" t="str">
            <v>0</v>
          </cell>
          <cell r="E3">
            <v>0</v>
          </cell>
          <cell r="F3">
            <v>4325593550</v>
          </cell>
          <cell r="G3">
            <v>0</v>
          </cell>
          <cell r="H3">
            <v>223650411</v>
          </cell>
          <cell r="I3">
            <v>4101943139</v>
          </cell>
          <cell r="J3">
            <v>368931808</v>
          </cell>
          <cell r="K3">
            <v>2368450150</v>
          </cell>
          <cell r="L3">
            <v>57.74</v>
          </cell>
          <cell r="M3">
            <v>1733492989</v>
          </cell>
        </row>
        <row r="4">
          <cell r="A4" t="str">
            <v>311</v>
          </cell>
          <cell r="B4" t="str">
            <v>SERVICIOS PERSONALES</v>
          </cell>
          <cell r="C4">
            <v>1975434</v>
          </cell>
          <cell r="D4" t="str">
            <v>0</v>
          </cell>
          <cell r="E4">
            <v>0</v>
          </cell>
          <cell r="F4">
            <v>1975434</v>
          </cell>
          <cell r="G4">
            <v>0</v>
          </cell>
          <cell r="H4">
            <v>1475434</v>
          </cell>
          <cell r="I4">
            <v>500000</v>
          </cell>
          <cell r="J4">
            <v>0</v>
          </cell>
          <cell r="K4">
            <v>500000</v>
          </cell>
          <cell r="L4">
            <v>100</v>
          </cell>
          <cell r="M4">
            <v>0</v>
          </cell>
        </row>
        <row r="5">
          <cell r="A5" t="str">
            <v>31102</v>
          </cell>
          <cell r="B5" t="str">
            <v>SERVICIOS PERSONALES INDIRECTOS</v>
          </cell>
          <cell r="C5">
            <v>1975434</v>
          </cell>
          <cell r="D5" t="str">
            <v>0</v>
          </cell>
          <cell r="E5">
            <v>0</v>
          </cell>
          <cell r="F5">
            <v>1975434</v>
          </cell>
          <cell r="G5">
            <v>0</v>
          </cell>
          <cell r="H5">
            <v>1475434</v>
          </cell>
          <cell r="I5">
            <v>500000</v>
          </cell>
          <cell r="J5">
            <v>0</v>
          </cell>
          <cell r="K5">
            <v>500000</v>
          </cell>
          <cell r="L5">
            <v>100</v>
          </cell>
          <cell r="M5">
            <v>0</v>
          </cell>
        </row>
        <row r="6">
          <cell r="A6" t="str">
            <v>3110203</v>
          </cell>
          <cell r="B6" t="str">
            <v>HONORARIOS</v>
          </cell>
          <cell r="C6">
            <v>1975434</v>
          </cell>
          <cell r="D6" t="str">
            <v>0</v>
          </cell>
          <cell r="E6">
            <v>0</v>
          </cell>
          <cell r="F6">
            <v>1975434</v>
          </cell>
          <cell r="G6">
            <v>0</v>
          </cell>
          <cell r="H6">
            <v>1475434</v>
          </cell>
          <cell r="I6">
            <v>500000</v>
          </cell>
          <cell r="J6">
            <v>0</v>
          </cell>
          <cell r="K6">
            <v>500000</v>
          </cell>
          <cell r="L6">
            <v>100</v>
          </cell>
          <cell r="M6">
            <v>0</v>
          </cell>
        </row>
        <row r="7">
          <cell r="A7" t="str">
            <v>311020301</v>
          </cell>
          <cell r="B7" t="str">
            <v>HONORARIOS ENTIDAD</v>
          </cell>
          <cell r="C7">
            <v>1975434</v>
          </cell>
          <cell r="D7" t="str">
            <v>0</v>
          </cell>
          <cell r="E7">
            <v>0</v>
          </cell>
          <cell r="F7">
            <v>1975434</v>
          </cell>
          <cell r="G7">
            <v>0</v>
          </cell>
          <cell r="H7">
            <v>1475434</v>
          </cell>
          <cell r="I7">
            <v>500000</v>
          </cell>
          <cell r="J7">
            <v>0</v>
          </cell>
          <cell r="K7">
            <v>500000</v>
          </cell>
          <cell r="L7">
            <v>100</v>
          </cell>
          <cell r="M7">
            <v>0</v>
          </cell>
        </row>
        <row r="8">
          <cell r="A8" t="str">
            <v>3110203010405</v>
          </cell>
          <cell r="B8" t="str">
            <v>HONORARIOS ENTIDAD</v>
          </cell>
          <cell r="C8">
            <v>500000</v>
          </cell>
          <cell r="D8" t="str">
            <v>0</v>
          </cell>
          <cell r="E8">
            <v>0</v>
          </cell>
          <cell r="F8">
            <v>500000</v>
          </cell>
          <cell r="G8">
            <v>0</v>
          </cell>
          <cell r="H8">
            <v>0</v>
          </cell>
          <cell r="I8">
            <v>500000</v>
          </cell>
          <cell r="J8">
            <v>0</v>
          </cell>
          <cell r="K8">
            <v>500000</v>
          </cell>
          <cell r="L8">
            <v>100</v>
          </cell>
          <cell r="M8">
            <v>0</v>
          </cell>
        </row>
        <row r="9">
          <cell r="A9" t="str">
            <v>3110203010516</v>
          </cell>
          <cell r="B9" t="str">
            <v>HONORARIOS ENTIDAD</v>
          </cell>
          <cell r="C9">
            <v>1475434</v>
          </cell>
          <cell r="D9" t="str">
            <v>0</v>
          </cell>
          <cell r="E9">
            <v>0</v>
          </cell>
          <cell r="F9">
            <v>1475434</v>
          </cell>
          <cell r="G9">
            <v>0</v>
          </cell>
          <cell r="H9">
            <v>1475434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312</v>
          </cell>
          <cell r="B10" t="str">
            <v>GASTOS GENERALES</v>
          </cell>
          <cell r="C10">
            <v>4323618116</v>
          </cell>
          <cell r="D10" t="str">
            <v>0</v>
          </cell>
          <cell r="E10">
            <v>0</v>
          </cell>
          <cell r="F10">
            <v>4323618116</v>
          </cell>
          <cell r="G10">
            <v>0</v>
          </cell>
          <cell r="H10">
            <v>222174977</v>
          </cell>
          <cell r="I10">
            <v>4101443139</v>
          </cell>
          <cell r="J10">
            <v>368931808</v>
          </cell>
          <cell r="K10">
            <v>2367950150</v>
          </cell>
          <cell r="L10">
            <v>57.73</v>
          </cell>
          <cell r="M10">
            <v>1733492989</v>
          </cell>
        </row>
        <row r="11">
          <cell r="A11" t="str">
            <v>31201</v>
          </cell>
          <cell r="B11" t="str">
            <v>ADQUISICION DE BIENES</v>
          </cell>
          <cell r="C11">
            <v>683707020</v>
          </cell>
          <cell r="D11" t="str">
            <v>0</v>
          </cell>
          <cell r="E11">
            <v>0</v>
          </cell>
          <cell r="F11">
            <v>683707020</v>
          </cell>
          <cell r="G11">
            <v>0</v>
          </cell>
          <cell r="H11">
            <v>8</v>
          </cell>
          <cell r="I11">
            <v>683707012</v>
          </cell>
          <cell r="J11">
            <v>42160793</v>
          </cell>
          <cell r="K11">
            <v>463748735</v>
          </cell>
          <cell r="L11">
            <v>67.83</v>
          </cell>
          <cell r="M11">
            <v>219958277</v>
          </cell>
        </row>
        <row r="12">
          <cell r="A12" t="str">
            <v>3120102</v>
          </cell>
          <cell r="B12" t="str">
            <v>GASTOS DE COMPUTADOR</v>
          </cell>
          <cell r="C12">
            <v>639658744</v>
          </cell>
          <cell r="D12" t="str">
            <v>0</v>
          </cell>
          <cell r="E12">
            <v>0</v>
          </cell>
          <cell r="F12">
            <v>639658744</v>
          </cell>
          <cell r="G12">
            <v>0</v>
          </cell>
          <cell r="H12">
            <v>7</v>
          </cell>
          <cell r="I12">
            <v>639658737</v>
          </cell>
          <cell r="J12">
            <v>41120793</v>
          </cell>
          <cell r="K12">
            <v>422357894</v>
          </cell>
          <cell r="L12">
            <v>66.03</v>
          </cell>
          <cell r="M12">
            <v>217300843</v>
          </cell>
        </row>
        <row r="13">
          <cell r="A13" t="str">
            <v>312010201</v>
          </cell>
          <cell r="B13" t="str">
            <v>GASTOS DE COMPUTADOR</v>
          </cell>
          <cell r="C13">
            <v>639658744</v>
          </cell>
          <cell r="D13" t="str">
            <v>0</v>
          </cell>
          <cell r="E13">
            <v>0</v>
          </cell>
          <cell r="F13">
            <v>639658744</v>
          </cell>
          <cell r="G13">
            <v>0</v>
          </cell>
          <cell r="H13">
            <v>7</v>
          </cell>
          <cell r="I13">
            <v>639658737</v>
          </cell>
          <cell r="J13">
            <v>41120793</v>
          </cell>
          <cell r="K13">
            <v>422357894</v>
          </cell>
          <cell r="L13">
            <v>66.03</v>
          </cell>
          <cell r="M13">
            <v>217300843</v>
          </cell>
        </row>
        <row r="14">
          <cell r="A14" t="str">
            <v>3120102010536</v>
          </cell>
          <cell r="B14" t="str">
            <v>GASTOS DE COMPUTADOR</v>
          </cell>
          <cell r="C14">
            <v>639658744</v>
          </cell>
          <cell r="D14" t="str">
            <v>0</v>
          </cell>
          <cell r="E14">
            <v>0</v>
          </cell>
          <cell r="F14">
            <v>639658744</v>
          </cell>
          <cell r="G14">
            <v>0</v>
          </cell>
          <cell r="H14">
            <v>7</v>
          </cell>
          <cell r="I14">
            <v>639658737</v>
          </cell>
          <cell r="J14">
            <v>41120793</v>
          </cell>
          <cell r="K14">
            <v>422357894</v>
          </cell>
          <cell r="L14">
            <v>66.03</v>
          </cell>
          <cell r="M14">
            <v>217300843</v>
          </cell>
        </row>
        <row r="15">
          <cell r="A15" t="str">
            <v>3120103</v>
          </cell>
          <cell r="B15" t="str">
            <v>COMBUSTIBLES, LUBRICANTES Y LLANTAS</v>
          </cell>
          <cell r="C15">
            <v>42294167</v>
          </cell>
          <cell r="D15" t="str">
            <v>0</v>
          </cell>
          <cell r="E15">
            <v>0</v>
          </cell>
          <cell r="F15">
            <v>42294167</v>
          </cell>
          <cell r="G15">
            <v>0</v>
          </cell>
          <cell r="H15">
            <v>0</v>
          </cell>
          <cell r="I15">
            <v>42294167</v>
          </cell>
          <cell r="J15">
            <v>1040000</v>
          </cell>
          <cell r="K15">
            <v>39643601</v>
          </cell>
          <cell r="L15">
            <v>93.73</v>
          </cell>
          <cell r="M15">
            <v>2650566</v>
          </cell>
        </row>
        <row r="16">
          <cell r="A16" t="str">
            <v>312010302</v>
          </cell>
          <cell r="B16" t="str">
            <v>COMBUSTIBLES, LUBRICANTES Y LLANTAS</v>
          </cell>
          <cell r="C16">
            <v>42294167</v>
          </cell>
          <cell r="D16" t="str">
            <v>0</v>
          </cell>
          <cell r="E16">
            <v>0</v>
          </cell>
          <cell r="F16">
            <v>42294167</v>
          </cell>
          <cell r="G16">
            <v>0</v>
          </cell>
          <cell r="H16">
            <v>0</v>
          </cell>
          <cell r="I16">
            <v>42294167</v>
          </cell>
          <cell r="J16">
            <v>1040000</v>
          </cell>
          <cell r="K16">
            <v>39643601</v>
          </cell>
          <cell r="L16">
            <v>93.73</v>
          </cell>
          <cell r="M16">
            <v>2650566</v>
          </cell>
        </row>
        <row r="17">
          <cell r="A17" t="str">
            <v>3120103020526</v>
          </cell>
          <cell r="B17" t="str">
            <v>COMBUSTIBLES, LUBRICANTES Y LLANTAS</v>
          </cell>
          <cell r="C17">
            <v>42294167</v>
          </cell>
          <cell r="D17" t="str">
            <v>0</v>
          </cell>
          <cell r="E17">
            <v>0</v>
          </cell>
          <cell r="F17">
            <v>42294167</v>
          </cell>
          <cell r="G17">
            <v>0</v>
          </cell>
          <cell r="H17">
            <v>0</v>
          </cell>
          <cell r="I17">
            <v>42294167</v>
          </cell>
          <cell r="J17">
            <v>1040000</v>
          </cell>
          <cell r="K17">
            <v>39643601</v>
          </cell>
          <cell r="L17">
            <v>93.73</v>
          </cell>
          <cell r="M17">
            <v>2650566</v>
          </cell>
        </row>
        <row r="18">
          <cell r="A18" t="str">
            <v>3120104</v>
          </cell>
          <cell r="B18" t="str">
            <v>MATERIALES Y SUMINISTROS</v>
          </cell>
          <cell r="C18">
            <v>1754109</v>
          </cell>
          <cell r="D18" t="str">
            <v>0</v>
          </cell>
          <cell r="E18">
            <v>0</v>
          </cell>
          <cell r="F18">
            <v>1754109</v>
          </cell>
          <cell r="G18">
            <v>0</v>
          </cell>
          <cell r="H18">
            <v>1</v>
          </cell>
          <cell r="I18">
            <v>1754108</v>
          </cell>
          <cell r="J18">
            <v>0</v>
          </cell>
          <cell r="K18">
            <v>1747240</v>
          </cell>
          <cell r="L18">
            <v>99.61</v>
          </cell>
          <cell r="M18">
            <v>6868</v>
          </cell>
        </row>
        <row r="19">
          <cell r="A19" t="str">
            <v>312010403</v>
          </cell>
          <cell r="B19" t="str">
            <v>MATERIALES Y SUMINISTROS</v>
          </cell>
          <cell r="C19">
            <v>1754109</v>
          </cell>
          <cell r="D19" t="str">
            <v>0</v>
          </cell>
          <cell r="E19">
            <v>0</v>
          </cell>
          <cell r="F19">
            <v>1754109</v>
          </cell>
          <cell r="G19">
            <v>0</v>
          </cell>
          <cell r="H19">
            <v>1</v>
          </cell>
          <cell r="I19">
            <v>1754108</v>
          </cell>
          <cell r="J19">
            <v>0</v>
          </cell>
          <cell r="K19">
            <v>1747240</v>
          </cell>
          <cell r="L19">
            <v>99.61</v>
          </cell>
          <cell r="M19">
            <v>6868</v>
          </cell>
        </row>
        <row r="20">
          <cell r="A20" t="str">
            <v>3120104030526</v>
          </cell>
          <cell r="B20" t="str">
            <v>MATERIALES Y SUMINISTROS</v>
          </cell>
          <cell r="C20">
            <v>1754109</v>
          </cell>
          <cell r="D20" t="str">
            <v>0</v>
          </cell>
          <cell r="E20">
            <v>0</v>
          </cell>
          <cell r="F20">
            <v>1754109</v>
          </cell>
          <cell r="G20">
            <v>0</v>
          </cell>
          <cell r="H20">
            <v>1</v>
          </cell>
          <cell r="I20">
            <v>1754108</v>
          </cell>
          <cell r="J20">
            <v>0</v>
          </cell>
          <cell r="K20">
            <v>1747240</v>
          </cell>
          <cell r="L20">
            <v>99.61</v>
          </cell>
          <cell r="M20">
            <v>6868</v>
          </cell>
        </row>
        <row r="21">
          <cell r="A21" t="str">
            <v>31202</v>
          </cell>
          <cell r="B21" t="str">
            <v>ADQUISICION DE SERVICIOS</v>
          </cell>
          <cell r="C21">
            <v>3173489393</v>
          </cell>
          <cell r="D21" t="str">
            <v>0</v>
          </cell>
          <cell r="E21">
            <v>0</v>
          </cell>
          <cell r="F21">
            <v>3173489393</v>
          </cell>
          <cell r="G21">
            <v>0</v>
          </cell>
          <cell r="H21">
            <v>3101000</v>
          </cell>
          <cell r="I21">
            <v>3170388393</v>
          </cell>
          <cell r="J21">
            <v>326771015</v>
          </cell>
          <cell r="K21">
            <v>1904201415</v>
          </cell>
          <cell r="L21">
            <v>60.06</v>
          </cell>
          <cell r="M21">
            <v>1266186978</v>
          </cell>
        </row>
        <row r="22">
          <cell r="A22" t="str">
            <v>3120201</v>
          </cell>
          <cell r="B22" t="str">
            <v>ARRENDAMIENTOS</v>
          </cell>
          <cell r="C22">
            <v>60309201</v>
          </cell>
          <cell r="D22" t="str">
            <v>0</v>
          </cell>
          <cell r="E22">
            <v>0</v>
          </cell>
          <cell r="F22">
            <v>60309201</v>
          </cell>
          <cell r="G22">
            <v>0</v>
          </cell>
          <cell r="H22">
            <v>0</v>
          </cell>
          <cell r="I22">
            <v>60309201</v>
          </cell>
          <cell r="J22">
            <v>0</v>
          </cell>
          <cell r="K22">
            <v>60309200</v>
          </cell>
          <cell r="L22">
            <v>100</v>
          </cell>
          <cell r="M22">
            <v>1</v>
          </cell>
        </row>
        <row r="23">
          <cell r="A23" t="str">
            <v>312020101</v>
          </cell>
          <cell r="B23" t="str">
            <v>ARRENDAMIENTOS</v>
          </cell>
          <cell r="C23">
            <v>60309201</v>
          </cell>
          <cell r="D23" t="str">
            <v>0</v>
          </cell>
          <cell r="E23">
            <v>0</v>
          </cell>
          <cell r="F23">
            <v>60309201</v>
          </cell>
          <cell r="G23">
            <v>0</v>
          </cell>
          <cell r="H23">
            <v>0</v>
          </cell>
          <cell r="I23">
            <v>60309201</v>
          </cell>
          <cell r="J23">
            <v>0</v>
          </cell>
          <cell r="K23">
            <v>60309200</v>
          </cell>
          <cell r="L23">
            <v>100</v>
          </cell>
          <cell r="M23">
            <v>1</v>
          </cell>
        </row>
        <row r="24">
          <cell r="A24" t="str">
            <v>3120201010526</v>
          </cell>
          <cell r="B24" t="str">
            <v>ARRENDAMIENTOS</v>
          </cell>
          <cell r="C24">
            <v>60309201</v>
          </cell>
          <cell r="D24" t="str">
            <v>0</v>
          </cell>
          <cell r="E24">
            <v>0</v>
          </cell>
          <cell r="F24">
            <v>60309201</v>
          </cell>
          <cell r="G24">
            <v>0</v>
          </cell>
          <cell r="H24">
            <v>0</v>
          </cell>
          <cell r="I24">
            <v>60309201</v>
          </cell>
          <cell r="J24">
            <v>0</v>
          </cell>
          <cell r="K24">
            <v>60309200</v>
          </cell>
          <cell r="L24">
            <v>100</v>
          </cell>
          <cell r="M24">
            <v>1</v>
          </cell>
        </row>
        <row r="25">
          <cell r="A25" t="str">
            <v>3120203</v>
          </cell>
          <cell r="B25" t="str">
            <v>GASTOS DE TRANSPORTE Y COMUNICACION</v>
          </cell>
          <cell r="C25">
            <v>324811485</v>
          </cell>
          <cell r="D25" t="str">
            <v>0</v>
          </cell>
          <cell r="E25">
            <v>0</v>
          </cell>
          <cell r="F25">
            <v>324811485</v>
          </cell>
          <cell r="G25">
            <v>0</v>
          </cell>
          <cell r="H25">
            <v>0</v>
          </cell>
          <cell r="I25">
            <v>324811485</v>
          </cell>
          <cell r="J25">
            <v>2491250</v>
          </cell>
          <cell r="K25">
            <v>324811485</v>
          </cell>
          <cell r="L25">
            <v>100</v>
          </cell>
          <cell r="M25">
            <v>0</v>
          </cell>
        </row>
        <row r="26">
          <cell r="A26" t="str">
            <v>312020301</v>
          </cell>
          <cell r="B26" t="str">
            <v>GASTOS DE TRANSPORTE Y COMUNICACION</v>
          </cell>
          <cell r="C26">
            <v>324811485</v>
          </cell>
          <cell r="D26" t="str">
            <v>0</v>
          </cell>
          <cell r="E26">
            <v>0</v>
          </cell>
          <cell r="F26">
            <v>324811485</v>
          </cell>
          <cell r="G26">
            <v>0</v>
          </cell>
          <cell r="H26">
            <v>0</v>
          </cell>
          <cell r="I26">
            <v>324811485</v>
          </cell>
          <cell r="J26">
            <v>2491250</v>
          </cell>
          <cell r="K26">
            <v>324811485</v>
          </cell>
          <cell r="L26">
            <v>100</v>
          </cell>
          <cell r="M26">
            <v>0</v>
          </cell>
        </row>
        <row r="27">
          <cell r="A27" t="str">
            <v>3120203010526</v>
          </cell>
          <cell r="B27" t="str">
            <v>GASTOS DE TRANSPORTE Y COMUNICACION</v>
          </cell>
          <cell r="C27">
            <v>324811485</v>
          </cell>
          <cell r="D27" t="str">
            <v>0</v>
          </cell>
          <cell r="E27">
            <v>0</v>
          </cell>
          <cell r="F27">
            <v>324811485</v>
          </cell>
          <cell r="G27">
            <v>0</v>
          </cell>
          <cell r="H27">
            <v>0</v>
          </cell>
          <cell r="I27">
            <v>324811485</v>
          </cell>
          <cell r="J27">
            <v>2491250</v>
          </cell>
          <cell r="K27">
            <v>324811485</v>
          </cell>
          <cell r="L27">
            <v>100</v>
          </cell>
          <cell r="M27">
            <v>0</v>
          </cell>
        </row>
        <row r="28">
          <cell r="A28" t="str">
            <v>3120204</v>
          </cell>
          <cell r="B28" t="str">
            <v>IMPRESOS Y PUBLICACIONES</v>
          </cell>
          <cell r="C28">
            <v>38132477</v>
          </cell>
          <cell r="D28" t="str">
            <v>0</v>
          </cell>
          <cell r="E28">
            <v>0</v>
          </cell>
          <cell r="F28">
            <v>38132477</v>
          </cell>
          <cell r="G28">
            <v>0</v>
          </cell>
          <cell r="H28">
            <v>0</v>
          </cell>
          <cell r="I28">
            <v>38132477</v>
          </cell>
          <cell r="J28">
            <v>5461772</v>
          </cell>
          <cell r="K28">
            <v>30736060</v>
          </cell>
          <cell r="L28">
            <v>80.599999999999994</v>
          </cell>
          <cell r="M28">
            <v>7396417</v>
          </cell>
        </row>
        <row r="29">
          <cell r="A29" t="str">
            <v>312020401</v>
          </cell>
          <cell r="B29" t="str">
            <v>IMPRESOS Y PUBLICACIONES</v>
          </cell>
          <cell r="C29">
            <v>38132477</v>
          </cell>
          <cell r="D29" t="str">
            <v>0</v>
          </cell>
          <cell r="E29">
            <v>0</v>
          </cell>
          <cell r="F29">
            <v>38132477</v>
          </cell>
          <cell r="G29">
            <v>0</v>
          </cell>
          <cell r="H29">
            <v>0</v>
          </cell>
          <cell r="I29">
            <v>38132477</v>
          </cell>
          <cell r="J29">
            <v>5461772</v>
          </cell>
          <cell r="K29">
            <v>30736060</v>
          </cell>
          <cell r="L29">
            <v>80.599999999999994</v>
          </cell>
          <cell r="M29">
            <v>7396417</v>
          </cell>
        </row>
        <row r="30">
          <cell r="A30" t="str">
            <v>3120204010526</v>
          </cell>
          <cell r="B30" t="str">
            <v>IMPRESOS Y PUBLICACIONES</v>
          </cell>
          <cell r="C30">
            <v>38132477</v>
          </cell>
          <cell r="D30" t="str">
            <v>0</v>
          </cell>
          <cell r="E30">
            <v>0</v>
          </cell>
          <cell r="F30">
            <v>38132477</v>
          </cell>
          <cell r="G30">
            <v>0</v>
          </cell>
          <cell r="H30">
            <v>0</v>
          </cell>
          <cell r="I30">
            <v>38132477</v>
          </cell>
          <cell r="J30">
            <v>5461772</v>
          </cell>
          <cell r="K30">
            <v>30736060</v>
          </cell>
          <cell r="L30">
            <v>80.599999999999994</v>
          </cell>
          <cell r="M30">
            <v>7396417</v>
          </cell>
        </row>
        <row r="31">
          <cell r="A31" t="str">
            <v>3120205</v>
          </cell>
          <cell r="B31" t="str">
            <v>MANTENIMIENTO Y REPARACIONES</v>
          </cell>
          <cell r="C31">
            <v>2649242953</v>
          </cell>
          <cell r="D31" t="str">
            <v>0</v>
          </cell>
          <cell r="E31">
            <v>0</v>
          </cell>
          <cell r="F31">
            <v>2649242953</v>
          </cell>
          <cell r="G31">
            <v>0</v>
          </cell>
          <cell r="H31">
            <v>585600</v>
          </cell>
          <cell r="I31">
            <v>2648657353</v>
          </cell>
          <cell r="J31">
            <v>313562493</v>
          </cell>
          <cell r="K31">
            <v>1457483670</v>
          </cell>
          <cell r="L31">
            <v>55.03</v>
          </cell>
          <cell r="M31">
            <v>1191173683</v>
          </cell>
        </row>
        <row r="32">
          <cell r="A32" t="str">
            <v>312020501</v>
          </cell>
          <cell r="B32" t="str">
            <v>MANTENIMIENTO ENTIDAD</v>
          </cell>
          <cell r="C32">
            <v>2649242953</v>
          </cell>
          <cell r="D32" t="str">
            <v>0</v>
          </cell>
          <cell r="E32">
            <v>0</v>
          </cell>
          <cell r="F32">
            <v>2649242953</v>
          </cell>
          <cell r="G32">
            <v>0</v>
          </cell>
          <cell r="H32">
            <v>585600</v>
          </cell>
          <cell r="I32">
            <v>2648657353</v>
          </cell>
          <cell r="J32">
            <v>313562493</v>
          </cell>
          <cell r="K32">
            <v>1457483670</v>
          </cell>
          <cell r="L32">
            <v>55.03</v>
          </cell>
          <cell r="M32">
            <v>1191173683</v>
          </cell>
        </row>
        <row r="33">
          <cell r="A33" t="str">
            <v>3120205010526</v>
          </cell>
          <cell r="B33" t="str">
            <v>MANTENIMIENTO ENTIDAD</v>
          </cell>
          <cell r="C33">
            <v>2649242953</v>
          </cell>
          <cell r="D33" t="str">
            <v>0</v>
          </cell>
          <cell r="E33">
            <v>0</v>
          </cell>
          <cell r="F33">
            <v>2649242953</v>
          </cell>
          <cell r="G33">
            <v>0</v>
          </cell>
          <cell r="H33">
            <v>585600</v>
          </cell>
          <cell r="I33">
            <v>2648657353</v>
          </cell>
          <cell r="J33">
            <v>313562493</v>
          </cell>
          <cell r="K33">
            <v>1457483670</v>
          </cell>
          <cell r="L33">
            <v>55.03</v>
          </cell>
          <cell r="M33">
            <v>1191173683</v>
          </cell>
        </row>
        <row r="34">
          <cell r="A34" t="str">
            <v>3120212</v>
          </cell>
          <cell r="B34" t="str">
            <v>SALUD OCUPACIONAL</v>
          </cell>
          <cell r="C34">
            <v>100993277</v>
          </cell>
          <cell r="D34" t="str">
            <v>0</v>
          </cell>
          <cell r="E34">
            <v>0</v>
          </cell>
          <cell r="F34">
            <v>100993277</v>
          </cell>
          <cell r="G34">
            <v>0</v>
          </cell>
          <cell r="H34">
            <v>2515400</v>
          </cell>
          <cell r="I34">
            <v>98477877</v>
          </cell>
          <cell r="J34">
            <v>5255500</v>
          </cell>
          <cell r="K34">
            <v>30861000</v>
          </cell>
          <cell r="L34">
            <v>31.34</v>
          </cell>
          <cell r="M34">
            <v>67616877</v>
          </cell>
        </row>
        <row r="35">
          <cell r="A35" t="str">
            <v>312021201</v>
          </cell>
          <cell r="B35" t="str">
            <v>SALUD OCUPACIONAL</v>
          </cell>
          <cell r="C35">
            <v>100993277</v>
          </cell>
          <cell r="D35" t="str">
            <v>0</v>
          </cell>
          <cell r="E35">
            <v>0</v>
          </cell>
          <cell r="F35">
            <v>100993277</v>
          </cell>
          <cell r="G35">
            <v>0</v>
          </cell>
          <cell r="H35">
            <v>2515400</v>
          </cell>
          <cell r="I35">
            <v>98477877</v>
          </cell>
          <cell r="J35">
            <v>5255500</v>
          </cell>
          <cell r="K35">
            <v>30861000</v>
          </cell>
          <cell r="L35">
            <v>31.34</v>
          </cell>
          <cell r="M35">
            <v>67616877</v>
          </cell>
        </row>
        <row r="36">
          <cell r="A36" t="str">
            <v>3120212010516</v>
          </cell>
          <cell r="B36" t="str">
            <v>SALUD OCUPACIONAL</v>
          </cell>
          <cell r="C36">
            <v>100993277</v>
          </cell>
          <cell r="D36" t="str">
            <v>0</v>
          </cell>
          <cell r="E36">
            <v>0</v>
          </cell>
          <cell r="F36">
            <v>100993277</v>
          </cell>
          <cell r="G36">
            <v>0</v>
          </cell>
          <cell r="H36">
            <v>2515400</v>
          </cell>
          <cell r="I36">
            <v>98477877</v>
          </cell>
          <cell r="J36">
            <v>5255500</v>
          </cell>
          <cell r="K36">
            <v>30861000</v>
          </cell>
          <cell r="L36">
            <v>31.34</v>
          </cell>
          <cell r="M36">
            <v>67616877</v>
          </cell>
        </row>
        <row r="37">
          <cell r="A37" t="str">
            <v>31203</v>
          </cell>
          <cell r="B37" t="str">
            <v>OTROS GASTOS GENERALES</v>
          </cell>
          <cell r="C37">
            <v>466421703</v>
          </cell>
          <cell r="D37" t="str">
            <v>0</v>
          </cell>
          <cell r="E37">
            <v>0</v>
          </cell>
          <cell r="F37">
            <v>466421703</v>
          </cell>
          <cell r="G37">
            <v>0</v>
          </cell>
          <cell r="H37">
            <v>219073969</v>
          </cell>
          <cell r="I37">
            <v>247347734</v>
          </cell>
          <cell r="J37">
            <v>0</v>
          </cell>
          <cell r="K37">
            <v>0</v>
          </cell>
          <cell r="L37">
            <v>0</v>
          </cell>
          <cell r="M37">
            <v>247347734</v>
          </cell>
        </row>
        <row r="38">
          <cell r="A38" t="str">
            <v>3120301</v>
          </cell>
          <cell r="B38" t="str">
            <v>SENTENCIAS JUDICIALES</v>
          </cell>
          <cell r="C38">
            <v>247347734</v>
          </cell>
          <cell r="D38" t="str">
            <v>0</v>
          </cell>
          <cell r="E38">
            <v>0</v>
          </cell>
          <cell r="F38">
            <v>247347734</v>
          </cell>
          <cell r="G38">
            <v>0</v>
          </cell>
          <cell r="H38">
            <v>0</v>
          </cell>
          <cell r="I38">
            <v>247347734</v>
          </cell>
          <cell r="J38">
            <v>0</v>
          </cell>
          <cell r="K38">
            <v>0</v>
          </cell>
          <cell r="L38">
            <v>0</v>
          </cell>
          <cell r="M38">
            <v>247347734</v>
          </cell>
        </row>
        <row r="39">
          <cell r="A39" t="str">
            <v>312030102</v>
          </cell>
          <cell r="B39" t="str">
            <v>OTRAS SENTENCIAS</v>
          </cell>
          <cell r="C39">
            <v>247347734</v>
          </cell>
          <cell r="D39" t="str">
            <v>0</v>
          </cell>
          <cell r="E39">
            <v>0</v>
          </cell>
          <cell r="F39">
            <v>247347734</v>
          </cell>
          <cell r="G39">
            <v>0</v>
          </cell>
          <cell r="H39">
            <v>0</v>
          </cell>
          <cell r="I39">
            <v>247347734</v>
          </cell>
          <cell r="J39">
            <v>0</v>
          </cell>
          <cell r="K39">
            <v>0</v>
          </cell>
          <cell r="L39">
            <v>0</v>
          </cell>
          <cell r="M39">
            <v>247347734</v>
          </cell>
        </row>
        <row r="40">
          <cell r="A40" t="str">
            <v>3120301020516</v>
          </cell>
          <cell r="B40" t="str">
            <v>OTRAS SENTENCIAS</v>
          </cell>
          <cell r="C40">
            <v>247347734</v>
          </cell>
          <cell r="D40" t="str">
            <v>0</v>
          </cell>
          <cell r="E40">
            <v>0</v>
          </cell>
          <cell r="F40">
            <v>247347734</v>
          </cell>
          <cell r="G40">
            <v>0</v>
          </cell>
          <cell r="H40">
            <v>0</v>
          </cell>
          <cell r="I40">
            <v>247347734</v>
          </cell>
          <cell r="J40">
            <v>0</v>
          </cell>
          <cell r="K40">
            <v>0</v>
          </cell>
          <cell r="L40">
            <v>0</v>
          </cell>
          <cell r="M40">
            <v>247347734</v>
          </cell>
        </row>
        <row r="41">
          <cell r="A41" t="str">
            <v>3120302</v>
          </cell>
          <cell r="B41" t="str">
            <v>IMPUESTOS,TASAS,CONTRIB.,DERECHOS Y MULTAS</v>
          </cell>
          <cell r="C41">
            <v>218468962</v>
          </cell>
          <cell r="D41" t="str">
            <v>0</v>
          </cell>
          <cell r="E41">
            <v>0</v>
          </cell>
          <cell r="F41">
            <v>218468962</v>
          </cell>
          <cell r="G41">
            <v>0</v>
          </cell>
          <cell r="H41">
            <v>218468962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312030201</v>
          </cell>
          <cell r="B42" t="str">
            <v>IMPUESTOS,TASAS,CONTRIB.,DERECHOS Y MULTAS</v>
          </cell>
          <cell r="C42">
            <v>218468962</v>
          </cell>
          <cell r="D42" t="str">
            <v>0</v>
          </cell>
          <cell r="E42">
            <v>0</v>
          </cell>
          <cell r="F42">
            <v>218468962</v>
          </cell>
          <cell r="G42">
            <v>0</v>
          </cell>
          <cell r="H42">
            <v>218468962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3120302010556</v>
          </cell>
          <cell r="B43" t="str">
            <v>IMPUESTOS,TASAS,CONTRIB.,DERECHOS Y MULTAS</v>
          </cell>
          <cell r="C43">
            <v>218468962</v>
          </cell>
          <cell r="D43" t="str">
            <v>0</v>
          </cell>
          <cell r="E43">
            <v>0</v>
          </cell>
          <cell r="F43">
            <v>218468962</v>
          </cell>
          <cell r="G43">
            <v>0</v>
          </cell>
          <cell r="H43">
            <v>218468962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3120303</v>
          </cell>
          <cell r="B44" t="str">
            <v>INTERESES Y COMISIONES</v>
          </cell>
          <cell r="C44">
            <v>605007</v>
          </cell>
          <cell r="D44" t="str">
            <v>0</v>
          </cell>
          <cell r="E44">
            <v>0</v>
          </cell>
          <cell r="F44">
            <v>605007</v>
          </cell>
          <cell r="G44">
            <v>0</v>
          </cell>
          <cell r="H44">
            <v>605007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312030301</v>
          </cell>
          <cell r="B45" t="str">
            <v>INTERESES Y COMISIONES</v>
          </cell>
          <cell r="C45">
            <v>605007</v>
          </cell>
          <cell r="D45" t="str">
            <v>0</v>
          </cell>
          <cell r="E45">
            <v>0</v>
          </cell>
          <cell r="F45">
            <v>605007</v>
          </cell>
          <cell r="G45">
            <v>0</v>
          </cell>
          <cell r="H45">
            <v>605007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3120303010556</v>
          </cell>
          <cell r="B46" t="str">
            <v>INTERESES Y COMISIONES</v>
          </cell>
          <cell r="C46">
            <v>605007</v>
          </cell>
          <cell r="D46" t="str">
            <v>0</v>
          </cell>
          <cell r="E46">
            <v>0</v>
          </cell>
          <cell r="F46">
            <v>605007</v>
          </cell>
          <cell r="G46">
            <v>0</v>
          </cell>
          <cell r="H46">
            <v>605007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33</v>
          </cell>
          <cell r="B47" t="str">
            <v>INVERSION</v>
          </cell>
          <cell r="C47">
            <v>672678088471.00012</v>
          </cell>
          <cell r="D47" t="str">
            <v>0</v>
          </cell>
          <cell r="E47">
            <v>0</v>
          </cell>
          <cell r="F47">
            <v>672678088471.00012</v>
          </cell>
          <cell r="G47">
            <v>645001</v>
          </cell>
          <cell r="H47">
            <v>892211692</v>
          </cell>
          <cell r="I47">
            <v>671785876779.00012</v>
          </cell>
          <cell r="J47">
            <v>49400227891</v>
          </cell>
          <cell r="K47">
            <v>175764339971</v>
          </cell>
          <cell r="L47">
            <v>26.16</v>
          </cell>
          <cell r="M47">
            <v>496021536808</v>
          </cell>
        </row>
        <row r="48">
          <cell r="A48" t="str">
            <v>331</v>
          </cell>
          <cell r="B48" t="str">
            <v>DIRECTA</v>
          </cell>
          <cell r="C48">
            <v>672678088471.00012</v>
          </cell>
          <cell r="D48" t="str">
            <v>0</v>
          </cell>
          <cell r="E48">
            <v>0</v>
          </cell>
          <cell r="F48">
            <v>672678088471.00012</v>
          </cell>
          <cell r="G48">
            <v>645001</v>
          </cell>
          <cell r="H48">
            <v>892211692</v>
          </cell>
          <cell r="I48">
            <v>671785876779.00012</v>
          </cell>
          <cell r="J48">
            <v>49400227891</v>
          </cell>
          <cell r="K48">
            <v>175764339971</v>
          </cell>
          <cell r="L48">
            <v>26.16</v>
          </cell>
          <cell r="M48">
            <v>496021536808</v>
          </cell>
        </row>
        <row r="49">
          <cell r="A49" t="str">
            <v>33115</v>
          </cell>
          <cell r="B49" t="str">
            <v>BOGOTÁ MEJOR PARA TODOS</v>
          </cell>
          <cell r="C49">
            <v>672678088471.00012</v>
          </cell>
          <cell r="D49" t="str">
            <v>0</v>
          </cell>
          <cell r="E49">
            <v>0</v>
          </cell>
          <cell r="F49">
            <v>672678088471.00012</v>
          </cell>
          <cell r="G49">
            <v>645001</v>
          </cell>
          <cell r="H49">
            <v>892211692</v>
          </cell>
          <cell r="I49">
            <v>671785876779.00012</v>
          </cell>
          <cell r="J49">
            <v>49400227891</v>
          </cell>
          <cell r="K49">
            <v>175764339971</v>
          </cell>
          <cell r="L49">
            <v>26.16</v>
          </cell>
          <cell r="M49">
            <v>496021536808</v>
          </cell>
        </row>
        <row r="50">
          <cell r="A50" t="str">
            <v>3311502</v>
          </cell>
          <cell r="B50" t="str">
            <v>PILAR DEMOCRACIA URBANA</v>
          </cell>
          <cell r="C50">
            <v>651901069535.00012</v>
          </cell>
          <cell r="D50" t="str">
            <v>0</v>
          </cell>
          <cell r="E50">
            <v>0</v>
          </cell>
          <cell r="F50">
            <v>651901069535.00012</v>
          </cell>
          <cell r="G50">
            <v>0</v>
          </cell>
          <cell r="H50">
            <v>0</v>
          </cell>
          <cell r="I50">
            <v>651901069535.00012</v>
          </cell>
          <cell r="J50">
            <v>47285522499</v>
          </cell>
          <cell r="K50">
            <v>167116426237</v>
          </cell>
          <cell r="L50">
            <v>25.64</v>
          </cell>
          <cell r="M50">
            <v>484784643298</v>
          </cell>
        </row>
        <row r="51">
          <cell r="A51" t="str">
            <v>331150218</v>
          </cell>
          <cell r="B51" t="str">
            <v>MEJOR MOVILIDAD PARA TODOS</v>
          </cell>
          <cell r="C51">
            <v>651901069535.00012</v>
          </cell>
          <cell r="D51" t="str">
            <v>0</v>
          </cell>
          <cell r="E51">
            <v>0</v>
          </cell>
          <cell r="F51">
            <v>651901069535.00012</v>
          </cell>
          <cell r="G51">
            <v>0</v>
          </cell>
          <cell r="H51">
            <v>0</v>
          </cell>
          <cell r="I51">
            <v>651901069535.00012</v>
          </cell>
          <cell r="J51">
            <v>47285522499</v>
          </cell>
          <cell r="K51">
            <v>167116426237</v>
          </cell>
          <cell r="L51">
            <v>25.64</v>
          </cell>
          <cell r="M51">
            <v>484784643298</v>
          </cell>
        </row>
        <row r="52">
          <cell r="A52" t="str">
            <v>3311502181059</v>
          </cell>
          <cell r="B52" t="str">
            <v>INFRAESTRUCTURA PARA EL SITP DE CALIDAD</v>
          </cell>
          <cell r="C52">
            <v>25574912593</v>
          </cell>
          <cell r="D52" t="str">
            <v>0</v>
          </cell>
          <cell r="E52">
            <v>0</v>
          </cell>
          <cell r="F52">
            <v>25574912593</v>
          </cell>
          <cell r="G52">
            <v>0</v>
          </cell>
          <cell r="H52">
            <v>0</v>
          </cell>
          <cell r="I52">
            <v>25574912593</v>
          </cell>
          <cell r="J52">
            <v>2828717577</v>
          </cell>
          <cell r="K52">
            <v>7793390213</v>
          </cell>
          <cell r="L52">
            <v>30.47</v>
          </cell>
          <cell r="M52">
            <v>17781522380</v>
          </cell>
        </row>
        <row r="53">
          <cell r="A53" t="str">
            <v>3311502181059147</v>
          </cell>
          <cell r="B53" t="str">
            <v>TRANSPORTE PÚBLICO INTEGRADO Y DE CALIDAD</v>
          </cell>
          <cell r="C53">
            <v>25574912593</v>
          </cell>
          <cell r="D53" t="str">
            <v>0</v>
          </cell>
          <cell r="E53">
            <v>0</v>
          </cell>
          <cell r="F53">
            <v>25574912593</v>
          </cell>
          <cell r="G53">
            <v>0</v>
          </cell>
          <cell r="H53">
            <v>0</v>
          </cell>
          <cell r="I53">
            <v>25574912593</v>
          </cell>
          <cell r="J53">
            <v>2828717577</v>
          </cell>
          <cell r="K53">
            <v>7793390213</v>
          </cell>
          <cell r="L53">
            <v>30.47</v>
          </cell>
          <cell r="M53">
            <v>17781522380</v>
          </cell>
        </row>
        <row r="54">
          <cell r="A54" t="str">
            <v>3311502181061</v>
          </cell>
          <cell r="B54" t="str">
            <v>INFRAESTRUCTURA PARA PEATONES Y BICICLETAS</v>
          </cell>
          <cell r="C54">
            <v>161166176330</v>
          </cell>
          <cell r="D54" t="str">
            <v>0</v>
          </cell>
          <cell r="E54">
            <v>0</v>
          </cell>
          <cell r="F54">
            <v>161166176330</v>
          </cell>
          <cell r="G54">
            <v>0</v>
          </cell>
          <cell r="H54">
            <v>0</v>
          </cell>
          <cell r="I54">
            <v>161166176330</v>
          </cell>
          <cell r="J54">
            <v>1144165996</v>
          </cell>
          <cell r="K54">
            <v>8291786353</v>
          </cell>
          <cell r="L54">
            <v>5.14</v>
          </cell>
          <cell r="M54">
            <v>152874389977</v>
          </cell>
        </row>
        <row r="55">
          <cell r="A55" t="str">
            <v>3311502181061145</v>
          </cell>
          <cell r="B55" t="str">
            <v>PEATONES Y BICICLETAS</v>
          </cell>
          <cell r="C55">
            <v>161166176330</v>
          </cell>
          <cell r="D55" t="str">
            <v>0</v>
          </cell>
          <cell r="E55">
            <v>0</v>
          </cell>
          <cell r="F55">
            <v>161166176330</v>
          </cell>
          <cell r="G55">
            <v>0</v>
          </cell>
          <cell r="H55">
            <v>0</v>
          </cell>
          <cell r="I55">
            <v>161166176330</v>
          </cell>
          <cell r="J55">
            <v>1144165996</v>
          </cell>
          <cell r="K55">
            <v>8291786353</v>
          </cell>
          <cell r="L55">
            <v>5.14</v>
          </cell>
          <cell r="M55">
            <v>152874389977</v>
          </cell>
        </row>
        <row r="56">
          <cell r="A56" t="str">
            <v>3311502181062</v>
          </cell>
          <cell r="B56" t="str">
            <v>CONSTRUCCION DE VIAS Y CALLES COMPLETAS PARA LA CIUDAD</v>
          </cell>
          <cell r="C56">
            <v>352786390732</v>
          </cell>
          <cell r="D56" t="str">
            <v>0</v>
          </cell>
          <cell r="E56">
            <v>0</v>
          </cell>
          <cell r="F56">
            <v>352786390732</v>
          </cell>
          <cell r="G56">
            <v>0</v>
          </cell>
          <cell r="H56">
            <v>0</v>
          </cell>
          <cell r="I56">
            <v>352786390732</v>
          </cell>
          <cell r="J56">
            <v>35654453121</v>
          </cell>
          <cell r="K56">
            <v>125271274515</v>
          </cell>
          <cell r="L56">
            <v>35.51</v>
          </cell>
          <cell r="M56">
            <v>227515116217</v>
          </cell>
        </row>
        <row r="57">
          <cell r="A57" t="str">
            <v>3311502181062143</v>
          </cell>
          <cell r="B57" t="str">
            <v>CONSTRUC Y CONSERV DE VÍAS Y CALLES COMPLETAS PARA LA CIUDAD</v>
          </cell>
          <cell r="C57">
            <v>352786390732</v>
          </cell>
          <cell r="D57" t="str">
            <v>0</v>
          </cell>
          <cell r="E57">
            <v>0</v>
          </cell>
          <cell r="F57">
            <v>352786390732</v>
          </cell>
          <cell r="G57">
            <v>0</v>
          </cell>
          <cell r="H57">
            <v>0</v>
          </cell>
          <cell r="I57">
            <v>352786390732</v>
          </cell>
          <cell r="J57">
            <v>35654453121</v>
          </cell>
          <cell r="K57">
            <v>125271274515</v>
          </cell>
          <cell r="L57">
            <v>35.51</v>
          </cell>
          <cell r="M57">
            <v>227515116217</v>
          </cell>
        </row>
        <row r="58">
          <cell r="A58" t="str">
            <v>3311502181063</v>
          </cell>
          <cell r="B58" t="str">
            <v>CONSERVACIÓN DE VIAS Y CALLES COMPLETAS PARA LA CIUDAD</v>
          </cell>
          <cell r="C58">
            <v>112373589880</v>
          </cell>
          <cell r="D58" t="str">
            <v>0</v>
          </cell>
          <cell r="E58">
            <v>0</v>
          </cell>
          <cell r="F58">
            <v>112373589880</v>
          </cell>
          <cell r="G58">
            <v>0</v>
          </cell>
          <cell r="H58">
            <v>0</v>
          </cell>
          <cell r="I58">
            <v>112373589880</v>
          </cell>
          <cell r="J58">
            <v>7658185805</v>
          </cell>
          <cell r="K58">
            <v>25759975156</v>
          </cell>
          <cell r="L58">
            <v>22.92</v>
          </cell>
          <cell r="M58">
            <v>86613614724</v>
          </cell>
        </row>
        <row r="59">
          <cell r="A59" t="str">
            <v>3311502181063143</v>
          </cell>
          <cell r="B59" t="str">
            <v>CONSTRUC Y CONSERV DE VÍAS Y CALLES COMPLETAS PARA LA CIUDAD</v>
          </cell>
          <cell r="C59">
            <v>112373589880</v>
          </cell>
          <cell r="D59" t="str">
            <v>0</v>
          </cell>
          <cell r="E59">
            <v>0</v>
          </cell>
          <cell r="F59">
            <v>112373589880</v>
          </cell>
          <cell r="G59">
            <v>0</v>
          </cell>
          <cell r="H59">
            <v>0</v>
          </cell>
          <cell r="I59">
            <v>112373589880</v>
          </cell>
          <cell r="J59">
            <v>7658185805</v>
          </cell>
          <cell r="K59">
            <v>25759975156</v>
          </cell>
          <cell r="L59">
            <v>22.92</v>
          </cell>
          <cell r="M59">
            <v>86613614724</v>
          </cell>
        </row>
        <row r="60">
          <cell r="A60" t="str">
            <v>3311507</v>
          </cell>
          <cell r="B60" t="str">
            <v>EJE TRANSVERSAL GOBIERNO LEGÍTIMO, FORTALEC LOCAL Y EFICIENC</v>
          </cell>
          <cell r="C60">
            <v>20777018936</v>
          </cell>
          <cell r="D60" t="str">
            <v>0</v>
          </cell>
          <cell r="E60">
            <v>0</v>
          </cell>
          <cell r="F60">
            <v>20777018936</v>
          </cell>
          <cell r="G60">
            <v>645001</v>
          </cell>
          <cell r="H60">
            <v>892211692</v>
          </cell>
          <cell r="I60">
            <v>19884807244</v>
          </cell>
          <cell r="J60">
            <v>2114705392</v>
          </cell>
          <cell r="K60">
            <v>8647913734</v>
          </cell>
          <cell r="L60">
            <v>43.49</v>
          </cell>
          <cell r="M60">
            <v>11236893510</v>
          </cell>
        </row>
        <row r="61">
          <cell r="A61" t="str">
            <v>331150743</v>
          </cell>
          <cell r="B61" t="str">
            <v>MODERNIZACIÓN INSTITUCIONAL</v>
          </cell>
          <cell r="C61">
            <v>20777018936</v>
          </cell>
          <cell r="D61" t="str">
            <v>0</v>
          </cell>
          <cell r="E61">
            <v>0</v>
          </cell>
          <cell r="F61">
            <v>20777018936</v>
          </cell>
          <cell r="G61">
            <v>645001</v>
          </cell>
          <cell r="H61">
            <v>892211692</v>
          </cell>
          <cell r="I61">
            <v>19884807244</v>
          </cell>
          <cell r="J61">
            <v>2114705392</v>
          </cell>
          <cell r="K61">
            <v>8647913734</v>
          </cell>
          <cell r="L61">
            <v>43.49</v>
          </cell>
          <cell r="M61">
            <v>11236893510</v>
          </cell>
        </row>
        <row r="62">
          <cell r="A62" t="str">
            <v>3311507431047</v>
          </cell>
          <cell r="B62" t="str">
            <v>FORTALEC, MODERNIZAC Y OPTIMIZ DE CAPACIDAD INSTIT Y TICS</v>
          </cell>
          <cell r="C62">
            <v>20777018936</v>
          </cell>
          <cell r="D62" t="str">
            <v>0</v>
          </cell>
          <cell r="E62">
            <v>0</v>
          </cell>
          <cell r="F62">
            <v>20777018936</v>
          </cell>
          <cell r="G62">
            <v>645001</v>
          </cell>
          <cell r="H62">
            <v>892211692</v>
          </cell>
          <cell r="I62">
            <v>19884807244</v>
          </cell>
          <cell r="J62">
            <v>2114705392</v>
          </cell>
          <cell r="K62">
            <v>8647913734</v>
          </cell>
          <cell r="L62">
            <v>43.49</v>
          </cell>
          <cell r="M62">
            <v>11236893510</v>
          </cell>
        </row>
        <row r="63">
          <cell r="A63" t="str">
            <v>3311507431047190</v>
          </cell>
          <cell r="B63" t="str">
            <v>MODERNIZACIÓN FÍSICA</v>
          </cell>
          <cell r="C63">
            <v>20777018936</v>
          </cell>
          <cell r="D63" t="str">
            <v>0</v>
          </cell>
          <cell r="E63">
            <v>0</v>
          </cell>
          <cell r="F63">
            <v>20777018936</v>
          </cell>
          <cell r="G63">
            <v>645001</v>
          </cell>
          <cell r="H63">
            <v>892211692</v>
          </cell>
          <cell r="I63">
            <v>19884807244</v>
          </cell>
          <cell r="J63">
            <v>2114705392</v>
          </cell>
          <cell r="K63">
            <v>8647913734</v>
          </cell>
          <cell r="L63">
            <v>43.49</v>
          </cell>
          <cell r="M63">
            <v>11236893510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.7109375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5" t="s">
        <v>82</v>
      </c>
      <c r="D2" s="45"/>
      <c r="E2" s="45"/>
      <c r="F2" s="45"/>
    </row>
    <row r="3" spans="1:12" x14ac:dyDescent="0.2">
      <c r="C3" s="45" t="s">
        <v>388</v>
      </c>
      <c r="D3" s="45"/>
      <c r="E3" s="45"/>
      <c r="F3" s="45"/>
    </row>
    <row r="4" spans="1:12" x14ac:dyDescent="0.2">
      <c r="C4" s="45" t="s">
        <v>185</v>
      </c>
      <c r="D4" s="45"/>
      <c r="E4" s="45"/>
      <c r="F4" s="45"/>
      <c r="G4" s="2"/>
    </row>
    <row r="5" spans="1:12" x14ac:dyDescent="0.2">
      <c r="C5" s="45" t="s">
        <v>389</v>
      </c>
      <c r="D5" s="45"/>
      <c r="E5" s="45"/>
      <c r="F5" s="45"/>
      <c r="G5" s="2"/>
    </row>
    <row r="6" spans="1:12" x14ac:dyDescent="0.2">
      <c r="C6" s="21"/>
      <c r="D6" s="21"/>
      <c r="E6" s="21"/>
      <c r="F6" s="21"/>
      <c r="G6" s="2"/>
    </row>
    <row r="7" spans="1:12" x14ac:dyDescent="0.2">
      <c r="A7" s="3" t="s">
        <v>84</v>
      </c>
      <c r="B7" s="4" t="s">
        <v>85</v>
      </c>
      <c r="C7" s="22"/>
      <c r="D7" s="4" t="s">
        <v>86</v>
      </c>
      <c r="E7" s="6" t="s">
        <v>413</v>
      </c>
      <c r="F7" s="22"/>
      <c r="G7" s="22"/>
      <c r="H7" s="22"/>
      <c r="I7" s="22"/>
      <c r="J7" s="22"/>
      <c r="K7" s="22"/>
      <c r="L7" s="7"/>
    </row>
    <row r="8" spans="1:12" x14ac:dyDescent="0.2">
      <c r="A8" s="8" t="s">
        <v>87</v>
      </c>
      <c r="B8" s="9" t="s">
        <v>88</v>
      </c>
      <c r="C8" s="23"/>
      <c r="D8" s="9" t="s">
        <v>89</v>
      </c>
      <c r="E8" s="11">
        <v>2018</v>
      </c>
      <c r="F8" s="23"/>
      <c r="G8" s="23"/>
      <c r="H8" s="23"/>
      <c r="I8" s="23"/>
      <c r="J8" s="23"/>
      <c r="K8" s="23"/>
      <c r="L8" s="12"/>
    </row>
    <row r="9" spans="1:12" x14ac:dyDescent="0.2">
      <c r="A9" s="8" t="s">
        <v>87</v>
      </c>
      <c r="B9" s="9" t="s">
        <v>88</v>
      </c>
      <c r="C9" s="9"/>
      <c r="D9" s="10"/>
      <c r="E9" s="9"/>
      <c r="F9" s="9"/>
      <c r="G9" s="9"/>
      <c r="H9" s="9"/>
      <c r="I9" s="9" t="s">
        <v>89</v>
      </c>
      <c r="J9" s="11">
        <v>2018</v>
      </c>
      <c r="K9" s="9"/>
    </row>
    <row r="10" spans="1:12" x14ac:dyDescent="0.2">
      <c r="A10" s="46" t="s">
        <v>90</v>
      </c>
      <c r="B10" s="46"/>
      <c r="C10" s="47" t="s">
        <v>186</v>
      </c>
      <c r="D10" s="48" t="s">
        <v>99</v>
      </c>
      <c r="E10" s="48"/>
      <c r="F10" s="47" t="s">
        <v>187</v>
      </c>
      <c r="G10" s="48" t="s">
        <v>188</v>
      </c>
      <c r="H10" s="48"/>
      <c r="I10" s="47" t="s">
        <v>189</v>
      </c>
      <c r="J10" s="47" t="s">
        <v>190</v>
      </c>
      <c r="K10" s="47" t="s">
        <v>191</v>
      </c>
      <c r="L10" s="47" t="s">
        <v>192</v>
      </c>
    </row>
    <row r="11" spans="1:12" x14ac:dyDescent="0.2">
      <c r="A11" s="49" t="s">
        <v>96</v>
      </c>
      <c r="B11" s="47" t="s">
        <v>97</v>
      </c>
      <c r="C11" s="48"/>
      <c r="D11" s="47" t="s">
        <v>193</v>
      </c>
      <c r="E11" s="47" t="s">
        <v>108</v>
      </c>
      <c r="F11" s="47"/>
      <c r="G11" s="47" t="s">
        <v>194</v>
      </c>
      <c r="H11" s="47" t="s">
        <v>195</v>
      </c>
      <c r="I11" s="48"/>
      <c r="J11" s="47"/>
      <c r="K11" s="48"/>
      <c r="L11" s="48"/>
    </row>
    <row r="12" spans="1:12" ht="36.75" customHeight="1" x14ac:dyDescent="0.2">
      <c r="A12" s="49"/>
      <c r="B12" s="47"/>
      <c r="C12" s="48"/>
      <c r="D12" s="47"/>
      <c r="E12" s="47"/>
      <c r="F12" s="47"/>
      <c r="G12" s="47"/>
      <c r="H12" s="47"/>
      <c r="I12" s="48"/>
      <c r="J12" s="47"/>
      <c r="K12" s="48"/>
      <c r="L12" s="48"/>
    </row>
    <row r="13" spans="1:12" x14ac:dyDescent="0.2">
      <c r="A13" s="24"/>
    </row>
    <row r="14" spans="1:12" x14ac:dyDescent="0.2">
      <c r="A14" s="25" t="s">
        <v>196</v>
      </c>
      <c r="B14" s="26" t="s">
        <v>324</v>
      </c>
      <c r="C14" s="27">
        <v>2672465487000</v>
      </c>
      <c r="D14" s="27">
        <v>0</v>
      </c>
      <c r="E14" s="27">
        <v>-28971000000</v>
      </c>
      <c r="F14" s="27">
        <v>2643494487000</v>
      </c>
      <c r="G14" s="27">
        <v>351360463221</v>
      </c>
      <c r="H14" s="27">
        <v>475020981359</v>
      </c>
      <c r="I14" s="28" t="s">
        <v>390</v>
      </c>
      <c r="J14" s="27">
        <v>2168473505641</v>
      </c>
      <c r="K14" s="27">
        <v>0</v>
      </c>
      <c r="L14" s="27">
        <v>475020981359</v>
      </c>
    </row>
    <row r="15" spans="1:12" x14ac:dyDescent="0.2">
      <c r="A15" s="25" t="s">
        <v>197</v>
      </c>
      <c r="B15" s="26" t="s">
        <v>325</v>
      </c>
      <c r="C15" s="27">
        <v>79096475000</v>
      </c>
      <c r="D15" s="27">
        <v>0</v>
      </c>
      <c r="E15" s="27">
        <v>0</v>
      </c>
      <c r="F15" s="27">
        <v>79096475000</v>
      </c>
      <c r="G15" s="27">
        <v>1542615622</v>
      </c>
      <c r="H15" s="27">
        <v>34367386871</v>
      </c>
      <c r="I15" s="28" t="s">
        <v>391</v>
      </c>
      <c r="J15" s="27">
        <v>44729088129</v>
      </c>
      <c r="K15" s="27">
        <v>0</v>
      </c>
      <c r="L15" s="27">
        <v>34367386871</v>
      </c>
    </row>
    <row r="16" spans="1:12" x14ac:dyDescent="0.2">
      <c r="A16" s="25" t="s">
        <v>198</v>
      </c>
      <c r="B16" s="26" t="s">
        <v>326</v>
      </c>
      <c r="C16" s="27">
        <v>79096475000</v>
      </c>
      <c r="D16" s="27">
        <v>0</v>
      </c>
      <c r="E16" s="27">
        <v>0</v>
      </c>
      <c r="F16" s="27">
        <v>79096475000</v>
      </c>
      <c r="G16" s="27">
        <v>1542615622</v>
      </c>
      <c r="H16" s="27">
        <v>34367386871</v>
      </c>
      <c r="I16" s="28" t="s">
        <v>391</v>
      </c>
      <c r="J16" s="27">
        <v>44729088129</v>
      </c>
      <c r="K16" s="27">
        <v>0</v>
      </c>
      <c r="L16" s="27">
        <v>34367386871</v>
      </c>
    </row>
    <row r="17" spans="1:12" x14ac:dyDescent="0.2">
      <c r="A17" s="29" t="s">
        <v>199</v>
      </c>
      <c r="B17" s="30" t="s">
        <v>200</v>
      </c>
      <c r="C17" s="31">
        <v>465000000</v>
      </c>
      <c r="D17" s="31">
        <v>0</v>
      </c>
      <c r="E17" s="31">
        <v>0</v>
      </c>
      <c r="F17" s="31">
        <v>465000000</v>
      </c>
      <c r="G17" s="31">
        <v>115727329</v>
      </c>
      <c r="H17" s="31">
        <v>115727329</v>
      </c>
      <c r="I17" s="32" t="s">
        <v>392</v>
      </c>
      <c r="J17" s="31">
        <v>349272671</v>
      </c>
      <c r="K17" s="31">
        <v>0</v>
      </c>
      <c r="L17" s="31">
        <v>115727329</v>
      </c>
    </row>
    <row r="18" spans="1:12" x14ac:dyDescent="0.2">
      <c r="A18" s="29" t="s">
        <v>201</v>
      </c>
      <c r="B18" s="30" t="s">
        <v>202</v>
      </c>
      <c r="C18" s="31">
        <v>465000000</v>
      </c>
      <c r="D18" s="31">
        <v>0</v>
      </c>
      <c r="E18" s="31">
        <v>0</v>
      </c>
      <c r="F18" s="31">
        <v>465000000</v>
      </c>
      <c r="G18" s="31">
        <v>115727329</v>
      </c>
      <c r="H18" s="31">
        <v>115727329</v>
      </c>
      <c r="I18" s="32" t="s">
        <v>392</v>
      </c>
      <c r="J18" s="31">
        <v>349272671</v>
      </c>
      <c r="K18" s="31">
        <v>0</v>
      </c>
      <c r="L18" s="31">
        <v>115727329</v>
      </c>
    </row>
    <row r="19" spans="1:12" x14ac:dyDescent="0.2">
      <c r="A19" s="29" t="s">
        <v>203</v>
      </c>
      <c r="B19" s="30" t="s">
        <v>204</v>
      </c>
      <c r="C19" s="31">
        <v>56907501000</v>
      </c>
      <c r="D19" s="31">
        <v>0</v>
      </c>
      <c r="E19" s="31">
        <v>0</v>
      </c>
      <c r="F19" s="31">
        <v>56907501000</v>
      </c>
      <c r="G19" s="31">
        <v>103871320</v>
      </c>
      <c r="H19" s="31">
        <v>20819529529</v>
      </c>
      <c r="I19" s="32" t="s">
        <v>393</v>
      </c>
      <c r="J19" s="31">
        <v>36087971471</v>
      </c>
      <c r="K19" s="31">
        <v>0</v>
      </c>
      <c r="L19" s="31">
        <v>20819529529</v>
      </c>
    </row>
    <row r="20" spans="1:12" x14ac:dyDescent="0.2">
      <c r="A20" s="29" t="s">
        <v>205</v>
      </c>
      <c r="B20" s="30" t="s">
        <v>206</v>
      </c>
      <c r="C20" s="31">
        <v>380700000</v>
      </c>
      <c r="D20" s="31">
        <v>0</v>
      </c>
      <c r="E20" s="31">
        <v>0</v>
      </c>
      <c r="F20" s="31">
        <v>380700000</v>
      </c>
      <c r="G20" s="31">
        <v>103871320</v>
      </c>
      <c r="H20" s="31">
        <v>708812139</v>
      </c>
      <c r="I20" s="32" t="s">
        <v>394</v>
      </c>
      <c r="J20" s="31">
        <v>-328112139</v>
      </c>
      <c r="K20" s="31">
        <v>0</v>
      </c>
      <c r="L20" s="31">
        <v>708812139</v>
      </c>
    </row>
    <row r="21" spans="1:12" x14ac:dyDescent="0.2">
      <c r="A21" s="29" t="s">
        <v>207</v>
      </c>
      <c r="B21" s="30" t="s">
        <v>208</v>
      </c>
      <c r="C21" s="31">
        <v>56526801000</v>
      </c>
      <c r="D21" s="31">
        <v>0</v>
      </c>
      <c r="E21" s="31">
        <v>0</v>
      </c>
      <c r="F21" s="31">
        <v>56526801000</v>
      </c>
      <c r="G21" s="31">
        <v>0</v>
      </c>
      <c r="H21" s="31">
        <v>20110717390</v>
      </c>
      <c r="I21" s="32" t="s">
        <v>395</v>
      </c>
      <c r="J21" s="31">
        <v>36416083610</v>
      </c>
      <c r="K21" s="31">
        <v>0</v>
      </c>
      <c r="L21" s="31">
        <v>20110717390</v>
      </c>
    </row>
    <row r="22" spans="1:12" x14ac:dyDescent="0.2">
      <c r="A22" s="29" t="s">
        <v>209</v>
      </c>
      <c r="B22" s="30" t="s">
        <v>210</v>
      </c>
      <c r="C22" s="31">
        <v>8165106000</v>
      </c>
      <c r="D22" s="31">
        <v>0</v>
      </c>
      <c r="E22" s="31">
        <v>0</v>
      </c>
      <c r="F22" s="31">
        <v>8165106000</v>
      </c>
      <c r="G22" s="31">
        <v>948183722</v>
      </c>
      <c r="H22" s="31">
        <v>4033814866</v>
      </c>
      <c r="I22" s="32" t="s">
        <v>396</v>
      </c>
      <c r="J22" s="31">
        <v>4131291134</v>
      </c>
      <c r="K22" s="31">
        <v>0</v>
      </c>
      <c r="L22" s="31">
        <v>4033814866</v>
      </c>
    </row>
    <row r="23" spans="1:12" x14ac:dyDescent="0.2">
      <c r="A23" s="29" t="s">
        <v>211</v>
      </c>
      <c r="B23" s="30" t="s">
        <v>212</v>
      </c>
      <c r="C23" s="31">
        <v>8051316000</v>
      </c>
      <c r="D23" s="31">
        <v>0</v>
      </c>
      <c r="E23" s="31">
        <v>0</v>
      </c>
      <c r="F23" s="31">
        <v>8051316000</v>
      </c>
      <c r="G23" s="31">
        <v>948165822</v>
      </c>
      <c r="H23" s="31">
        <v>4028084166</v>
      </c>
      <c r="I23" s="32" t="s">
        <v>397</v>
      </c>
      <c r="J23" s="31">
        <v>4023231834</v>
      </c>
      <c r="K23" s="31">
        <v>0</v>
      </c>
      <c r="L23" s="31">
        <v>4028084166</v>
      </c>
    </row>
    <row r="24" spans="1:12" x14ac:dyDescent="0.2">
      <c r="A24" s="29" t="s">
        <v>213</v>
      </c>
      <c r="B24" s="30" t="s">
        <v>214</v>
      </c>
      <c r="C24" s="31">
        <v>0</v>
      </c>
      <c r="D24" s="31">
        <v>0</v>
      </c>
      <c r="E24" s="31">
        <v>0</v>
      </c>
      <c r="F24" s="31">
        <v>0</v>
      </c>
      <c r="G24" s="31">
        <v>7088200</v>
      </c>
      <c r="H24" s="31">
        <v>358222802</v>
      </c>
      <c r="I24" s="32">
        <v>0</v>
      </c>
      <c r="J24" s="31">
        <v>-358222802</v>
      </c>
      <c r="K24" s="31">
        <v>0</v>
      </c>
      <c r="L24" s="31">
        <v>358222802</v>
      </c>
    </row>
    <row r="25" spans="1:12" x14ac:dyDescent="0.2">
      <c r="A25" s="29" t="s">
        <v>215</v>
      </c>
      <c r="B25" s="30" t="s">
        <v>216</v>
      </c>
      <c r="C25" s="31">
        <v>1370000000</v>
      </c>
      <c r="D25" s="31">
        <v>0</v>
      </c>
      <c r="E25" s="31">
        <v>0</v>
      </c>
      <c r="F25" s="31">
        <v>1370000000</v>
      </c>
      <c r="G25" s="31">
        <v>221099297</v>
      </c>
      <c r="H25" s="31">
        <v>849864133</v>
      </c>
      <c r="I25" s="32" t="s">
        <v>398</v>
      </c>
      <c r="J25" s="31">
        <v>520135867</v>
      </c>
      <c r="K25" s="31">
        <v>0</v>
      </c>
      <c r="L25" s="31">
        <v>849864133</v>
      </c>
    </row>
    <row r="26" spans="1:12" x14ac:dyDescent="0.2">
      <c r="A26" s="29" t="s">
        <v>217</v>
      </c>
      <c r="B26" s="30" t="s">
        <v>218</v>
      </c>
      <c r="C26" s="31">
        <v>6681316000</v>
      </c>
      <c r="D26" s="31">
        <v>0</v>
      </c>
      <c r="E26" s="31">
        <v>0</v>
      </c>
      <c r="F26" s="31">
        <v>6681316000</v>
      </c>
      <c r="G26" s="31">
        <v>719978325</v>
      </c>
      <c r="H26" s="31">
        <v>2819997231</v>
      </c>
      <c r="I26" s="32" t="s">
        <v>399</v>
      </c>
      <c r="J26" s="31">
        <v>3861318769</v>
      </c>
      <c r="K26" s="31">
        <v>0</v>
      </c>
      <c r="L26" s="31">
        <v>2819997231</v>
      </c>
    </row>
    <row r="27" spans="1:12" x14ac:dyDescent="0.2">
      <c r="A27" s="29" t="s">
        <v>219</v>
      </c>
      <c r="B27" s="30" t="s">
        <v>220</v>
      </c>
      <c r="C27" s="31">
        <v>0</v>
      </c>
      <c r="D27" s="31">
        <v>0</v>
      </c>
      <c r="E27" s="31">
        <v>0</v>
      </c>
      <c r="F27" s="31">
        <v>0</v>
      </c>
      <c r="G27" s="31">
        <v>179</v>
      </c>
      <c r="H27" s="31">
        <v>5730700</v>
      </c>
      <c r="I27" s="32">
        <v>0</v>
      </c>
      <c r="J27" s="31">
        <v>-5730700</v>
      </c>
      <c r="K27" s="31">
        <v>0</v>
      </c>
      <c r="L27" s="31">
        <v>5730700</v>
      </c>
    </row>
    <row r="28" spans="1:12" x14ac:dyDescent="0.2">
      <c r="A28" s="29" t="s">
        <v>221</v>
      </c>
      <c r="B28" s="30" t="s">
        <v>222</v>
      </c>
      <c r="C28" s="31">
        <v>113790000</v>
      </c>
      <c r="D28" s="31">
        <v>0</v>
      </c>
      <c r="E28" s="31">
        <v>0</v>
      </c>
      <c r="F28" s="31">
        <v>113790000</v>
      </c>
      <c r="G28" s="31">
        <v>0</v>
      </c>
      <c r="H28" s="31">
        <v>0</v>
      </c>
      <c r="I28" s="32">
        <v>0</v>
      </c>
      <c r="J28" s="31">
        <v>113790000</v>
      </c>
      <c r="K28" s="31">
        <v>0</v>
      </c>
      <c r="L28" s="31">
        <v>0</v>
      </c>
    </row>
    <row r="29" spans="1:12" x14ac:dyDescent="0.2">
      <c r="A29" s="29" t="s">
        <v>223</v>
      </c>
      <c r="B29" s="30" t="s">
        <v>224</v>
      </c>
      <c r="C29" s="31">
        <v>435000000</v>
      </c>
      <c r="D29" s="31">
        <v>0</v>
      </c>
      <c r="E29" s="31">
        <v>0</v>
      </c>
      <c r="F29" s="31">
        <v>435000000</v>
      </c>
      <c r="G29" s="31">
        <v>164787707</v>
      </c>
      <c r="H29" s="31">
        <v>818506205</v>
      </c>
      <c r="I29" s="32" t="s">
        <v>400</v>
      </c>
      <c r="J29" s="31">
        <v>-383506205</v>
      </c>
      <c r="K29" s="31">
        <v>0</v>
      </c>
      <c r="L29" s="31">
        <v>818506205</v>
      </c>
    </row>
    <row r="30" spans="1:12" x14ac:dyDescent="0.2">
      <c r="A30" s="29" t="s">
        <v>225</v>
      </c>
      <c r="B30" s="30" t="s">
        <v>327</v>
      </c>
      <c r="C30" s="31">
        <v>1543868000</v>
      </c>
      <c r="D30" s="31">
        <v>0</v>
      </c>
      <c r="E30" s="31">
        <v>0</v>
      </c>
      <c r="F30" s="31">
        <v>1543868000</v>
      </c>
      <c r="G30" s="31">
        <v>192421544</v>
      </c>
      <c r="H30" s="31">
        <v>4917601966</v>
      </c>
      <c r="I30" s="32" t="s">
        <v>401</v>
      </c>
      <c r="J30" s="31">
        <v>-3373733966</v>
      </c>
      <c r="K30" s="31">
        <v>0</v>
      </c>
      <c r="L30" s="31">
        <v>4917601966</v>
      </c>
    </row>
    <row r="31" spans="1:12" x14ac:dyDescent="0.2">
      <c r="A31" s="29" t="s">
        <v>226</v>
      </c>
      <c r="B31" s="30" t="s">
        <v>227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3098593884</v>
      </c>
      <c r="I31" s="32">
        <v>0</v>
      </c>
      <c r="J31" s="31">
        <v>-3098593884</v>
      </c>
      <c r="K31" s="31">
        <v>0</v>
      </c>
      <c r="L31" s="31">
        <v>3098593884</v>
      </c>
    </row>
    <row r="32" spans="1:12" x14ac:dyDescent="0.2">
      <c r="A32" s="29" t="s">
        <v>228</v>
      </c>
      <c r="B32" s="30" t="s">
        <v>328</v>
      </c>
      <c r="C32" s="31">
        <v>0</v>
      </c>
      <c r="D32" s="31">
        <v>0</v>
      </c>
      <c r="E32" s="31">
        <v>0</v>
      </c>
      <c r="F32" s="31">
        <v>0</v>
      </c>
      <c r="G32" s="31">
        <v>192421544</v>
      </c>
      <c r="H32" s="31">
        <v>1819008082</v>
      </c>
      <c r="I32" s="32">
        <v>0</v>
      </c>
      <c r="J32" s="31">
        <v>-1819008082</v>
      </c>
      <c r="K32" s="31">
        <v>0</v>
      </c>
      <c r="L32" s="31">
        <v>1819008082</v>
      </c>
    </row>
    <row r="33" spans="1:12" x14ac:dyDescent="0.2">
      <c r="A33" s="29" t="s">
        <v>229</v>
      </c>
      <c r="B33" s="30" t="s">
        <v>230</v>
      </c>
      <c r="C33" s="31">
        <v>11580000000</v>
      </c>
      <c r="D33" s="31">
        <v>0</v>
      </c>
      <c r="E33" s="31">
        <v>0</v>
      </c>
      <c r="F33" s="31">
        <v>11580000000</v>
      </c>
      <c r="G33" s="31">
        <v>17624000</v>
      </c>
      <c r="H33" s="31">
        <v>3662206976</v>
      </c>
      <c r="I33" s="32" t="s">
        <v>402</v>
      </c>
      <c r="J33" s="31">
        <v>7917793024</v>
      </c>
      <c r="K33" s="31">
        <v>0</v>
      </c>
      <c r="L33" s="31">
        <v>3662206976</v>
      </c>
    </row>
    <row r="34" spans="1:12" s="33" customFormat="1" x14ac:dyDescent="0.2">
      <c r="A34" s="25" t="s">
        <v>231</v>
      </c>
      <c r="B34" s="26" t="s">
        <v>329</v>
      </c>
      <c r="C34" s="27">
        <v>2205643715000</v>
      </c>
      <c r="D34" s="27">
        <v>0</v>
      </c>
      <c r="E34" s="27">
        <v>-28971000000</v>
      </c>
      <c r="F34" s="27">
        <v>2176672715000</v>
      </c>
      <c r="G34" s="27">
        <v>21797642508</v>
      </c>
      <c r="H34" s="27">
        <v>100158478682</v>
      </c>
      <c r="I34" s="28" t="s">
        <v>403</v>
      </c>
      <c r="J34" s="27">
        <v>2076514236318</v>
      </c>
      <c r="K34" s="27">
        <v>0</v>
      </c>
      <c r="L34" s="27">
        <v>100158478682</v>
      </c>
    </row>
    <row r="35" spans="1:12" s="33" customFormat="1" x14ac:dyDescent="0.2">
      <c r="A35" s="25" t="s">
        <v>232</v>
      </c>
      <c r="B35" s="26" t="s">
        <v>330</v>
      </c>
      <c r="C35" s="27">
        <v>2205643715000</v>
      </c>
      <c r="D35" s="27">
        <v>0</v>
      </c>
      <c r="E35" s="27">
        <v>-28971000000</v>
      </c>
      <c r="F35" s="27">
        <v>2176672715000</v>
      </c>
      <c r="G35" s="27">
        <v>21797642508</v>
      </c>
      <c r="H35" s="27">
        <v>100158478682</v>
      </c>
      <c r="I35" s="28" t="s">
        <v>403</v>
      </c>
      <c r="J35" s="27">
        <v>2076514236318</v>
      </c>
      <c r="K35" s="27">
        <v>0</v>
      </c>
      <c r="L35" s="27">
        <v>100158478682</v>
      </c>
    </row>
    <row r="36" spans="1:12" x14ac:dyDescent="0.2">
      <c r="A36" s="29" t="s">
        <v>233</v>
      </c>
      <c r="B36" s="30" t="s">
        <v>234</v>
      </c>
      <c r="C36" s="31">
        <v>2205643715000</v>
      </c>
      <c r="D36" s="31">
        <v>0</v>
      </c>
      <c r="E36" s="31">
        <v>-28971000000</v>
      </c>
      <c r="F36" s="31">
        <v>2176672715000</v>
      </c>
      <c r="G36" s="31">
        <v>21797642508</v>
      </c>
      <c r="H36" s="31">
        <v>100158478682</v>
      </c>
      <c r="I36" s="32" t="s">
        <v>403</v>
      </c>
      <c r="J36" s="31">
        <v>2076514236318</v>
      </c>
      <c r="K36" s="31">
        <v>0</v>
      </c>
      <c r="L36" s="31">
        <v>100158478682</v>
      </c>
    </row>
    <row r="37" spans="1:12" x14ac:dyDescent="0.2">
      <c r="A37" s="29" t="s">
        <v>235</v>
      </c>
      <c r="B37" s="30" t="s">
        <v>236</v>
      </c>
      <c r="C37" s="31">
        <v>1938306978000</v>
      </c>
      <c r="D37" s="31">
        <v>0</v>
      </c>
      <c r="E37" s="31">
        <v>-59117794453</v>
      </c>
      <c r="F37" s="31">
        <v>1879189183547</v>
      </c>
      <c r="G37" s="31">
        <v>13093903846</v>
      </c>
      <c r="H37" s="31">
        <v>47587771349</v>
      </c>
      <c r="I37" s="32" t="s">
        <v>404</v>
      </c>
      <c r="J37" s="31">
        <v>1831601412198</v>
      </c>
      <c r="K37" s="31">
        <v>0</v>
      </c>
      <c r="L37" s="31">
        <v>47587771349</v>
      </c>
    </row>
    <row r="38" spans="1:12" x14ac:dyDescent="0.2">
      <c r="A38" s="29" t="s">
        <v>237</v>
      </c>
      <c r="B38" s="30" t="s">
        <v>238</v>
      </c>
      <c r="C38" s="31">
        <v>267336737000</v>
      </c>
      <c r="D38" s="31">
        <v>0</v>
      </c>
      <c r="E38" s="31">
        <v>30146794453</v>
      </c>
      <c r="F38" s="31">
        <v>297483531453</v>
      </c>
      <c r="G38" s="31">
        <v>8703738662</v>
      </c>
      <c r="H38" s="31">
        <v>52570707333</v>
      </c>
      <c r="I38" s="32" t="s">
        <v>405</v>
      </c>
      <c r="J38" s="31">
        <v>244912824120</v>
      </c>
      <c r="K38" s="31">
        <v>0</v>
      </c>
      <c r="L38" s="31">
        <v>52570707333</v>
      </c>
    </row>
    <row r="39" spans="1:12" x14ac:dyDescent="0.2">
      <c r="A39" s="29" t="s">
        <v>239</v>
      </c>
      <c r="B39" s="30" t="s">
        <v>240</v>
      </c>
      <c r="C39" s="31">
        <v>267336737000</v>
      </c>
      <c r="D39" s="31">
        <v>0</v>
      </c>
      <c r="E39" s="31">
        <v>30146794453</v>
      </c>
      <c r="F39" s="31">
        <v>297483531453</v>
      </c>
      <c r="G39" s="31">
        <v>8703738662</v>
      </c>
      <c r="H39" s="31">
        <v>52570707333</v>
      </c>
      <c r="I39" s="32" t="s">
        <v>405</v>
      </c>
      <c r="J39" s="31">
        <v>244912824120</v>
      </c>
      <c r="K39" s="31">
        <v>0</v>
      </c>
      <c r="L39" s="31">
        <v>52570707333</v>
      </c>
    </row>
    <row r="40" spans="1:12" s="33" customFormat="1" x14ac:dyDescent="0.2">
      <c r="A40" s="25" t="s">
        <v>241</v>
      </c>
      <c r="B40" s="26" t="s">
        <v>331</v>
      </c>
      <c r="C40" s="27">
        <v>387725297000</v>
      </c>
      <c r="D40" s="27">
        <v>0</v>
      </c>
      <c r="E40" s="27">
        <v>0</v>
      </c>
      <c r="F40" s="27">
        <v>387725297000</v>
      </c>
      <c r="G40" s="27">
        <v>328020205091</v>
      </c>
      <c r="H40" s="27">
        <v>340495115806</v>
      </c>
      <c r="I40" s="28" t="s">
        <v>406</v>
      </c>
      <c r="J40" s="27">
        <v>47230181194</v>
      </c>
      <c r="K40" s="27">
        <v>0</v>
      </c>
      <c r="L40" s="27">
        <v>340495115806</v>
      </c>
    </row>
    <row r="41" spans="1:12" s="33" customFormat="1" x14ac:dyDescent="0.2">
      <c r="A41" s="25" t="s">
        <v>242</v>
      </c>
      <c r="B41" s="26" t="s">
        <v>332</v>
      </c>
      <c r="C41" s="27">
        <v>381427391000</v>
      </c>
      <c r="D41" s="27">
        <v>0</v>
      </c>
      <c r="E41" s="27">
        <v>0</v>
      </c>
      <c r="F41" s="27">
        <v>381427391000</v>
      </c>
      <c r="G41" s="27">
        <v>323884032000</v>
      </c>
      <c r="H41" s="27">
        <v>324077782601</v>
      </c>
      <c r="I41" s="28" t="s">
        <v>407</v>
      </c>
      <c r="J41" s="27">
        <v>57349608399</v>
      </c>
      <c r="K41" s="27">
        <v>0</v>
      </c>
      <c r="L41" s="27">
        <v>324077782601</v>
      </c>
    </row>
    <row r="42" spans="1:12" x14ac:dyDescent="0.2">
      <c r="A42" s="29" t="s">
        <v>243</v>
      </c>
      <c r="B42" s="30" t="s">
        <v>333</v>
      </c>
      <c r="C42" s="31">
        <v>57543359000</v>
      </c>
      <c r="D42" s="31">
        <v>0</v>
      </c>
      <c r="E42" s="31">
        <v>0</v>
      </c>
      <c r="F42" s="31">
        <v>57543359000</v>
      </c>
      <c r="G42" s="31">
        <v>0</v>
      </c>
      <c r="H42" s="31">
        <v>0</v>
      </c>
      <c r="I42" s="32">
        <v>0</v>
      </c>
      <c r="J42" s="31">
        <v>57543359000</v>
      </c>
      <c r="K42" s="31">
        <v>0</v>
      </c>
      <c r="L42" s="31">
        <v>0</v>
      </c>
    </row>
    <row r="43" spans="1:12" x14ac:dyDescent="0.2">
      <c r="A43" s="29" t="s">
        <v>244</v>
      </c>
      <c r="B43" s="30" t="s">
        <v>334</v>
      </c>
      <c r="C43" s="31">
        <v>128979196000</v>
      </c>
      <c r="D43" s="31">
        <v>0</v>
      </c>
      <c r="E43" s="31">
        <v>0</v>
      </c>
      <c r="F43" s="31">
        <v>128979196000</v>
      </c>
      <c r="G43" s="31">
        <v>128979196000</v>
      </c>
      <c r="H43" s="31">
        <v>128979196000</v>
      </c>
      <c r="I43" s="32">
        <v>100</v>
      </c>
      <c r="J43" s="31">
        <v>0</v>
      </c>
      <c r="K43" s="31">
        <v>0</v>
      </c>
      <c r="L43" s="31">
        <v>128979196000</v>
      </c>
    </row>
    <row r="44" spans="1:12" x14ac:dyDescent="0.2">
      <c r="A44" s="29" t="s">
        <v>245</v>
      </c>
      <c r="B44" s="30" t="s">
        <v>335</v>
      </c>
      <c r="C44" s="31">
        <v>194904836000</v>
      </c>
      <c r="D44" s="31">
        <v>0</v>
      </c>
      <c r="E44" s="31">
        <v>0</v>
      </c>
      <c r="F44" s="31">
        <v>194904836000</v>
      </c>
      <c r="G44" s="31">
        <v>194904836000</v>
      </c>
      <c r="H44" s="31">
        <v>195098586601</v>
      </c>
      <c r="I44" s="32" t="s">
        <v>408</v>
      </c>
      <c r="J44" s="31">
        <v>-193750601</v>
      </c>
      <c r="K44" s="31">
        <v>0</v>
      </c>
      <c r="L44" s="31">
        <v>195098586601</v>
      </c>
    </row>
    <row r="45" spans="1:12" x14ac:dyDescent="0.2">
      <c r="A45" s="29" t="s">
        <v>246</v>
      </c>
      <c r="B45" s="30" t="s">
        <v>336</v>
      </c>
      <c r="C45" s="31">
        <v>124376195000</v>
      </c>
      <c r="D45" s="31">
        <v>0</v>
      </c>
      <c r="E45" s="31">
        <v>0</v>
      </c>
      <c r="F45" s="31">
        <v>124376195000</v>
      </c>
      <c r="G45" s="31">
        <v>124376195000</v>
      </c>
      <c r="H45" s="31">
        <v>124376195000</v>
      </c>
      <c r="I45" s="32">
        <v>100</v>
      </c>
      <c r="J45" s="31">
        <v>0</v>
      </c>
      <c r="K45" s="31">
        <v>0</v>
      </c>
      <c r="L45" s="31">
        <v>124376195000</v>
      </c>
    </row>
    <row r="46" spans="1:12" x14ac:dyDescent="0.2">
      <c r="A46" s="29" t="s">
        <v>247</v>
      </c>
      <c r="B46" s="30" t="s">
        <v>337</v>
      </c>
      <c r="C46" s="31">
        <v>70528641000</v>
      </c>
      <c r="D46" s="31">
        <v>0</v>
      </c>
      <c r="E46" s="31">
        <v>0</v>
      </c>
      <c r="F46" s="31">
        <v>70528641000</v>
      </c>
      <c r="G46" s="31">
        <v>70528641000</v>
      </c>
      <c r="H46" s="31">
        <v>70722391601</v>
      </c>
      <c r="I46" s="32" t="s">
        <v>409</v>
      </c>
      <c r="J46" s="31">
        <v>-193750601</v>
      </c>
      <c r="K46" s="31">
        <v>0</v>
      </c>
      <c r="L46" s="31">
        <v>70722391601</v>
      </c>
    </row>
    <row r="47" spans="1:12" x14ac:dyDescent="0.2">
      <c r="A47" s="29" t="s">
        <v>248</v>
      </c>
      <c r="B47" s="30" t="s">
        <v>338</v>
      </c>
      <c r="C47" s="31">
        <v>6297906000</v>
      </c>
      <c r="D47" s="31">
        <v>0</v>
      </c>
      <c r="E47" s="31">
        <v>0</v>
      </c>
      <c r="F47" s="31">
        <v>6297906000</v>
      </c>
      <c r="G47" s="31">
        <v>4136173091</v>
      </c>
      <c r="H47" s="31">
        <v>16417333205</v>
      </c>
      <c r="I47" s="32" t="s">
        <v>410</v>
      </c>
      <c r="J47" s="31">
        <v>-10119427205</v>
      </c>
      <c r="K47" s="31">
        <v>0</v>
      </c>
      <c r="L47" s="31">
        <v>16417333205</v>
      </c>
    </row>
    <row r="48" spans="1:12" x14ac:dyDescent="0.2">
      <c r="A48" s="29" t="s">
        <v>249</v>
      </c>
      <c r="B48" s="30" t="s">
        <v>339</v>
      </c>
      <c r="C48" s="31">
        <v>5457574000</v>
      </c>
      <c r="D48" s="31">
        <v>0</v>
      </c>
      <c r="E48" s="31">
        <v>0</v>
      </c>
      <c r="F48" s="31">
        <v>5457574000</v>
      </c>
      <c r="G48" s="31">
        <v>3833821179</v>
      </c>
      <c r="H48" s="31">
        <v>14683490088</v>
      </c>
      <c r="I48" s="32" t="s">
        <v>411</v>
      </c>
      <c r="J48" s="31">
        <v>-9225916088</v>
      </c>
      <c r="K48" s="31">
        <v>0</v>
      </c>
      <c r="L48" s="31">
        <v>14683490088</v>
      </c>
    </row>
    <row r="49" spans="1:12" x14ac:dyDescent="0.2">
      <c r="A49" s="29" t="s">
        <v>250</v>
      </c>
      <c r="B49" s="30" t="s">
        <v>339</v>
      </c>
      <c r="C49" s="31">
        <v>840332000</v>
      </c>
      <c r="D49" s="31">
        <v>0</v>
      </c>
      <c r="E49" s="31">
        <v>0</v>
      </c>
      <c r="F49" s="31">
        <v>840332000</v>
      </c>
      <c r="G49" s="31">
        <v>302351912</v>
      </c>
      <c r="H49" s="31">
        <v>1733843117</v>
      </c>
      <c r="I49" s="32" t="s">
        <v>412</v>
      </c>
      <c r="J49" s="31">
        <v>-893511117</v>
      </c>
      <c r="K49" s="31">
        <v>0</v>
      </c>
      <c r="L49" s="31">
        <v>1733843117</v>
      </c>
    </row>
  </sheetData>
  <mergeCells count="19"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  <mergeCell ref="C2:F2"/>
    <mergeCell ref="C3:F3"/>
    <mergeCell ref="C4:F4"/>
    <mergeCell ref="C5:F5"/>
    <mergeCell ref="A10:B10"/>
    <mergeCell ref="C10:C12"/>
    <mergeCell ref="D10:E10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18.5703125" style="1" bestFit="1" customWidth="1"/>
    <col min="7" max="7" width="10.28515625" style="1" bestFit="1" customWidth="1"/>
    <col min="8" max="8" width="18.5703125" style="1" bestFit="1" customWidth="1"/>
    <col min="9" max="10" width="17.28515625" style="1" bestFit="1" customWidth="1"/>
    <col min="11" max="11" width="8" style="17" bestFit="1" customWidth="1"/>
    <col min="12" max="12" width="16.42578125" style="1" bestFit="1" customWidth="1"/>
    <col min="13" max="13" width="17.28515625" style="1" bestFit="1" customWidth="1"/>
    <col min="14" max="14" width="8.140625" style="1" bestFit="1" customWidth="1"/>
    <col min="15" max="15" width="11.5703125" style="17" bestFit="1" customWidth="1"/>
    <col min="16" max="16384" width="11.42578125" style="1"/>
  </cols>
  <sheetData>
    <row r="1" spans="1:15" x14ac:dyDescent="0.2">
      <c r="D1" s="45" t="s">
        <v>82</v>
      </c>
      <c r="E1" s="45"/>
      <c r="F1" s="45"/>
      <c r="G1" s="45"/>
    </row>
    <row r="2" spans="1:15" x14ac:dyDescent="0.2">
      <c r="D2" s="45" t="s">
        <v>386</v>
      </c>
      <c r="E2" s="45"/>
      <c r="F2" s="45"/>
      <c r="G2" s="45"/>
    </row>
    <row r="3" spans="1:15" x14ac:dyDescent="0.2">
      <c r="D3" s="45" t="s">
        <v>385</v>
      </c>
      <c r="E3" s="45"/>
      <c r="F3" s="45"/>
      <c r="G3" s="45"/>
    </row>
    <row r="4" spans="1:15" x14ac:dyDescent="0.2">
      <c r="E4" s="2" t="s">
        <v>83</v>
      </c>
    </row>
    <row r="5" spans="1:15" x14ac:dyDescent="0.2">
      <c r="A5" s="3" t="s">
        <v>84</v>
      </c>
      <c r="B5" s="4" t="s">
        <v>85</v>
      </c>
      <c r="C5" s="4"/>
      <c r="D5" s="5"/>
      <c r="E5" s="4"/>
      <c r="F5" s="4"/>
      <c r="G5" s="4"/>
      <c r="H5" s="4"/>
      <c r="I5" s="4"/>
      <c r="J5" s="4"/>
      <c r="K5" s="18"/>
      <c r="L5" s="4" t="s">
        <v>86</v>
      </c>
      <c r="M5" s="6" t="s">
        <v>413</v>
      </c>
      <c r="N5" s="7"/>
    </row>
    <row r="6" spans="1:15" x14ac:dyDescent="0.2">
      <c r="A6" s="8" t="s">
        <v>87</v>
      </c>
      <c r="B6" s="9" t="s">
        <v>88</v>
      </c>
      <c r="C6" s="9"/>
      <c r="D6" s="10"/>
      <c r="E6" s="9"/>
      <c r="F6" s="9"/>
      <c r="G6" s="9"/>
      <c r="H6" s="9"/>
      <c r="I6" s="9"/>
      <c r="J6" s="9"/>
      <c r="K6" s="19"/>
      <c r="L6" s="9" t="s">
        <v>89</v>
      </c>
      <c r="M6" s="11">
        <v>2018</v>
      </c>
      <c r="N6" s="12"/>
    </row>
    <row r="7" spans="1:15" x14ac:dyDescent="0.2">
      <c r="A7" s="46" t="s">
        <v>90</v>
      </c>
      <c r="B7" s="46"/>
      <c r="C7" s="48" t="s">
        <v>91</v>
      </c>
      <c r="D7" s="48"/>
      <c r="E7" s="48"/>
      <c r="F7" s="48"/>
      <c r="G7" s="48"/>
      <c r="H7" s="48"/>
      <c r="I7" s="48" t="s">
        <v>92</v>
      </c>
      <c r="J7" s="48"/>
      <c r="K7" s="50" t="s">
        <v>93</v>
      </c>
      <c r="L7" s="48" t="s">
        <v>94</v>
      </c>
      <c r="M7" s="48"/>
      <c r="N7" s="47" t="s">
        <v>95</v>
      </c>
    </row>
    <row r="8" spans="1:15" x14ac:dyDescent="0.2">
      <c r="A8" s="49" t="s">
        <v>96</v>
      </c>
      <c r="B8" s="47" t="s">
        <v>97</v>
      </c>
      <c r="C8" s="47" t="s">
        <v>98</v>
      </c>
      <c r="D8" s="48" t="s">
        <v>99</v>
      </c>
      <c r="E8" s="48"/>
      <c r="F8" s="47" t="s">
        <v>100</v>
      </c>
      <c r="G8" s="47" t="s">
        <v>101</v>
      </c>
      <c r="H8" s="47" t="s">
        <v>102</v>
      </c>
      <c r="I8" s="47" t="s">
        <v>103</v>
      </c>
      <c r="J8" s="47" t="s">
        <v>104</v>
      </c>
      <c r="K8" s="51"/>
      <c r="L8" s="47" t="s">
        <v>105</v>
      </c>
      <c r="M8" s="47" t="s">
        <v>106</v>
      </c>
      <c r="N8" s="47"/>
    </row>
    <row r="9" spans="1:15" ht="24" x14ac:dyDescent="0.2">
      <c r="A9" s="49"/>
      <c r="B9" s="47"/>
      <c r="C9" s="47"/>
      <c r="D9" s="20" t="s">
        <v>107</v>
      </c>
      <c r="E9" s="20" t="s">
        <v>108</v>
      </c>
      <c r="F9" s="48"/>
      <c r="G9" s="47"/>
      <c r="H9" s="47"/>
      <c r="I9" s="47"/>
      <c r="J9" s="47"/>
      <c r="K9" s="51"/>
      <c r="L9" s="47"/>
      <c r="M9" s="47"/>
      <c r="N9" s="47"/>
    </row>
    <row r="10" spans="1:15" x14ac:dyDescent="0.2">
      <c r="A10" s="24"/>
    </row>
    <row r="11" spans="1:15" s="33" customFormat="1" x14ac:dyDescent="0.2">
      <c r="A11" s="25" t="s">
        <v>0</v>
      </c>
      <c r="B11" s="26" t="s">
        <v>109</v>
      </c>
      <c r="C11" s="34">
        <v>2672465487000</v>
      </c>
      <c r="D11" s="34">
        <v>0</v>
      </c>
      <c r="E11" s="34">
        <v>-28971000000</v>
      </c>
      <c r="F11" s="34">
        <v>2643494487000</v>
      </c>
      <c r="G11" s="34">
        <v>0</v>
      </c>
      <c r="H11" s="34">
        <v>2643494487000</v>
      </c>
      <c r="I11" s="34">
        <v>37434076473</v>
      </c>
      <c r="J11" s="34">
        <v>565170028017</v>
      </c>
      <c r="K11" s="35" t="s">
        <v>414</v>
      </c>
      <c r="L11" s="34">
        <v>26082891643</v>
      </c>
      <c r="M11" s="34">
        <v>124461333357</v>
      </c>
      <c r="N11" s="35" t="s">
        <v>415</v>
      </c>
    </row>
    <row r="12" spans="1:15" s="33" customFormat="1" x14ac:dyDescent="0.2">
      <c r="A12" s="25" t="s">
        <v>1</v>
      </c>
      <c r="B12" s="26" t="s">
        <v>110</v>
      </c>
      <c r="C12" s="34">
        <v>66323100000</v>
      </c>
      <c r="D12" s="34">
        <v>0</v>
      </c>
      <c r="E12" s="34">
        <v>-975000000</v>
      </c>
      <c r="F12" s="34">
        <v>65348100000</v>
      </c>
      <c r="G12" s="34">
        <v>0</v>
      </c>
      <c r="H12" s="34">
        <v>65348100000</v>
      </c>
      <c r="I12" s="34">
        <v>6561055602</v>
      </c>
      <c r="J12" s="34">
        <v>25561432529</v>
      </c>
      <c r="K12" s="35" t="s">
        <v>416</v>
      </c>
      <c r="L12" s="34">
        <v>4317223988</v>
      </c>
      <c r="M12" s="34">
        <v>20305620738</v>
      </c>
      <c r="N12" s="35" t="s">
        <v>417</v>
      </c>
    </row>
    <row r="13" spans="1:15" s="33" customFormat="1" x14ac:dyDescent="0.2">
      <c r="A13" s="25" t="s">
        <v>2</v>
      </c>
      <c r="B13" s="26" t="s">
        <v>111</v>
      </c>
      <c r="C13" s="34">
        <v>51950700000</v>
      </c>
      <c r="D13" s="34">
        <v>0</v>
      </c>
      <c r="E13" s="34">
        <v>-975000000</v>
      </c>
      <c r="F13" s="34">
        <v>50975700000</v>
      </c>
      <c r="G13" s="34">
        <v>0</v>
      </c>
      <c r="H13" s="34">
        <v>50975700000</v>
      </c>
      <c r="I13" s="34">
        <v>6560910309</v>
      </c>
      <c r="J13" s="34">
        <v>21094251964</v>
      </c>
      <c r="K13" s="35" t="s">
        <v>418</v>
      </c>
      <c r="L13" s="34">
        <v>3888751343</v>
      </c>
      <c r="M13" s="34">
        <v>18409256135</v>
      </c>
      <c r="N13" s="35" t="s">
        <v>419</v>
      </c>
    </row>
    <row r="14" spans="1:15" x14ac:dyDescent="0.2">
      <c r="A14" s="29" t="s">
        <v>3</v>
      </c>
      <c r="B14" s="30" t="s">
        <v>112</v>
      </c>
      <c r="C14" s="36">
        <v>38266087000</v>
      </c>
      <c r="D14" s="36">
        <v>0</v>
      </c>
      <c r="E14" s="36">
        <v>-650000000</v>
      </c>
      <c r="F14" s="36">
        <v>37616087000</v>
      </c>
      <c r="G14" s="36">
        <v>0</v>
      </c>
      <c r="H14" s="36">
        <v>37616087000</v>
      </c>
      <c r="I14" s="36">
        <v>5682489825</v>
      </c>
      <c r="J14" s="36">
        <v>15422204569</v>
      </c>
      <c r="K14" s="37">
        <v>41</v>
      </c>
      <c r="L14" s="36">
        <v>3010250435</v>
      </c>
      <c r="M14" s="36">
        <v>12748846946</v>
      </c>
      <c r="N14" s="37" t="s">
        <v>420</v>
      </c>
      <c r="O14" s="1"/>
    </row>
    <row r="15" spans="1:15" x14ac:dyDescent="0.2">
      <c r="A15" s="29" t="s">
        <v>4</v>
      </c>
      <c r="B15" s="30" t="s">
        <v>113</v>
      </c>
      <c r="C15" s="36">
        <v>21892546000</v>
      </c>
      <c r="D15" s="36">
        <v>0</v>
      </c>
      <c r="E15" s="36">
        <v>-350000000</v>
      </c>
      <c r="F15" s="36">
        <v>21542546000</v>
      </c>
      <c r="G15" s="36">
        <v>0</v>
      </c>
      <c r="H15" s="36">
        <v>21542546000</v>
      </c>
      <c r="I15" s="36">
        <v>2006897554</v>
      </c>
      <c r="J15" s="36">
        <v>8482468350</v>
      </c>
      <c r="K15" s="37" t="s">
        <v>421</v>
      </c>
      <c r="L15" s="36">
        <v>2008015787</v>
      </c>
      <c r="M15" s="36">
        <v>8482468350</v>
      </c>
      <c r="N15" s="37" t="s">
        <v>421</v>
      </c>
      <c r="O15" s="1"/>
    </row>
    <row r="16" spans="1:15" x14ac:dyDescent="0.2">
      <c r="A16" s="29" t="s">
        <v>5</v>
      </c>
      <c r="B16" s="30" t="s">
        <v>114</v>
      </c>
      <c r="C16" s="36">
        <v>1438205000</v>
      </c>
      <c r="D16" s="36">
        <v>0</v>
      </c>
      <c r="E16" s="36">
        <v>0</v>
      </c>
      <c r="F16" s="36">
        <v>1438205000</v>
      </c>
      <c r="G16" s="36">
        <v>0</v>
      </c>
      <c r="H16" s="36">
        <v>1438205000</v>
      </c>
      <c r="I16" s="36">
        <v>120075066</v>
      </c>
      <c r="J16" s="36">
        <v>589570411</v>
      </c>
      <c r="K16" s="37" t="s">
        <v>422</v>
      </c>
      <c r="L16" s="36">
        <v>120075066</v>
      </c>
      <c r="M16" s="36">
        <v>589570411</v>
      </c>
      <c r="N16" s="37" t="s">
        <v>422</v>
      </c>
      <c r="O16" s="1"/>
    </row>
    <row r="17" spans="1:15" x14ac:dyDescent="0.2">
      <c r="A17" s="29" t="s">
        <v>6</v>
      </c>
      <c r="B17" s="30" t="s">
        <v>115</v>
      </c>
      <c r="C17" s="36">
        <v>444331000</v>
      </c>
      <c r="D17" s="36">
        <v>0</v>
      </c>
      <c r="E17" s="36">
        <v>0</v>
      </c>
      <c r="F17" s="36">
        <v>444331000</v>
      </c>
      <c r="G17" s="36">
        <v>0</v>
      </c>
      <c r="H17" s="36">
        <v>444331000</v>
      </c>
      <c r="I17" s="36">
        <v>34590561</v>
      </c>
      <c r="J17" s="36">
        <v>179193301</v>
      </c>
      <c r="K17" s="37" t="s">
        <v>423</v>
      </c>
      <c r="L17" s="36">
        <v>34590561</v>
      </c>
      <c r="M17" s="36">
        <v>179193301</v>
      </c>
      <c r="N17" s="37" t="s">
        <v>423</v>
      </c>
      <c r="O17" s="1"/>
    </row>
    <row r="18" spans="1:15" x14ac:dyDescent="0.2">
      <c r="A18" s="29" t="s">
        <v>7</v>
      </c>
      <c r="B18" s="30" t="s">
        <v>116</v>
      </c>
      <c r="C18" s="36">
        <v>702235000</v>
      </c>
      <c r="D18" s="36">
        <v>0</v>
      </c>
      <c r="E18" s="36">
        <v>0</v>
      </c>
      <c r="F18" s="36">
        <v>702235000</v>
      </c>
      <c r="G18" s="36">
        <v>0</v>
      </c>
      <c r="H18" s="36">
        <v>702235000</v>
      </c>
      <c r="I18" s="36">
        <v>52665254</v>
      </c>
      <c r="J18" s="36">
        <v>281272263</v>
      </c>
      <c r="K18" s="37" t="s">
        <v>424</v>
      </c>
      <c r="L18" s="36">
        <v>52665254</v>
      </c>
      <c r="M18" s="36">
        <v>281272263</v>
      </c>
      <c r="N18" s="37" t="s">
        <v>424</v>
      </c>
      <c r="O18" s="1"/>
    </row>
    <row r="19" spans="1:15" x14ac:dyDescent="0.2">
      <c r="A19" s="29" t="s">
        <v>8</v>
      </c>
      <c r="B19" s="30" t="s">
        <v>117</v>
      </c>
      <c r="C19" s="36">
        <v>2908921000</v>
      </c>
      <c r="D19" s="36">
        <v>0</v>
      </c>
      <c r="E19" s="36">
        <v>-150000000</v>
      </c>
      <c r="F19" s="36">
        <v>2758921000</v>
      </c>
      <c r="G19" s="36">
        <v>0</v>
      </c>
      <c r="H19" s="36">
        <v>2758921000</v>
      </c>
      <c r="I19" s="36">
        <v>2492091252</v>
      </c>
      <c r="J19" s="36">
        <v>2495557047</v>
      </c>
      <c r="K19" s="37" t="s">
        <v>425</v>
      </c>
      <c r="L19" s="36">
        <v>18071478</v>
      </c>
      <c r="M19" s="36">
        <v>21537273</v>
      </c>
      <c r="N19" s="37" t="s">
        <v>426</v>
      </c>
      <c r="O19" s="1"/>
    </row>
    <row r="20" spans="1:15" x14ac:dyDescent="0.2">
      <c r="A20" s="29" t="s">
        <v>9</v>
      </c>
      <c r="B20" s="30" t="s">
        <v>118</v>
      </c>
      <c r="C20" s="36">
        <v>396316000</v>
      </c>
      <c r="D20" s="36">
        <v>0</v>
      </c>
      <c r="E20" s="36">
        <v>0</v>
      </c>
      <c r="F20" s="36">
        <v>396316000</v>
      </c>
      <c r="G20" s="36">
        <v>0</v>
      </c>
      <c r="H20" s="36">
        <v>396316000</v>
      </c>
      <c r="I20" s="36">
        <v>199337849</v>
      </c>
      <c r="J20" s="36">
        <v>199864835</v>
      </c>
      <c r="K20" s="37" t="s">
        <v>427</v>
      </c>
      <c r="L20" s="36">
        <v>0</v>
      </c>
      <c r="M20" s="36">
        <v>526986</v>
      </c>
      <c r="N20" s="37" t="s">
        <v>323</v>
      </c>
      <c r="O20" s="1"/>
    </row>
    <row r="21" spans="1:15" x14ac:dyDescent="0.2">
      <c r="A21" s="29" t="s">
        <v>10</v>
      </c>
      <c r="B21" s="30" t="s">
        <v>119</v>
      </c>
      <c r="C21" s="36">
        <v>2852479000</v>
      </c>
      <c r="D21" s="36">
        <v>0</v>
      </c>
      <c r="E21" s="36">
        <v>-118644000</v>
      </c>
      <c r="F21" s="36">
        <v>2733835000</v>
      </c>
      <c r="G21" s="36">
        <v>0</v>
      </c>
      <c r="H21" s="36">
        <v>2733835000</v>
      </c>
      <c r="I21" s="36">
        <v>9911896</v>
      </c>
      <c r="J21" s="36">
        <v>15819566</v>
      </c>
      <c r="K21" s="37" t="s">
        <v>428</v>
      </c>
      <c r="L21" s="36">
        <v>9911896</v>
      </c>
      <c r="M21" s="36">
        <v>15819566</v>
      </c>
      <c r="N21" s="37" t="s">
        <v>428</v>
      </c>
      <c r="O21" s="1"/>
    </row>
    <row r="22" spans="1:15" x14ac:dyDescent="0.2">
      <c r="A22" s="29" t="s">
        <v>11</v>
      </c>
      <c r="B22" s="30" t="s">
        <v>120</v>
      </c>
      <c r="C22" s="36">
        <v>1369217000</v>
      </c>
      <c r="D22" s="36">
        <v>0</v>
      </c>
      <c r="E22" s="36">
        <v>0</v>
      </c>
      <c r="F22" s="36">
        <v>1369217000</v>
      </c>
      <c r="G22" s="36">
        <v>0</v>
      </c>
      <c r="H22" s="36">
        <v>1369217000</v>
      </c>
      <c r="I22" s="36">
        <v>271093927</v>
      </c>
      <c r="J22" s="36">
        <v>447104548</v>
      </c>
      <c r="K22" s="37" t="s">
        <v>429</v>
      </c>
      <c r="L22" s="36">
        <v>271093927</v>
      </c>
      <c r="M22" s="36">
        <v>447104548</v>
      </c>
      <c r="N22" s="37" t="s">
        <v>429</v>
      </c>
      <c r="O22" s="1"/>
    </row>
    <row r="23" spans="1:15" x14ac:dyDescent="0.2">
      <c r="A23" s="29" t="s">
        <v>12</v>
      </c>
      <c r="B23" s="30" t="s">
        <v>121</v>
      </c>
      <c r="C23" s="36">
        <v>4873865000</v>
      </c>
      <c r="D23" s="36">
        <v>0</v>
      </c>
      <c r="E23" s="36">
        <v>-150000000</v>
      </c>
      <c r="F23" s="36">
        <v>4723865000</v>
      </c>
      <c r="G23" s="36">
        <v>0</v>
      </c>
      <c r="H23" s="36">
        <v>4723865000</v>
      </c>
      <c r="I23" s="36">
        <v>367376460</v>
      </c>
      <c r="J23" s="36">
        <v>1788883923</v>
      </c>
      <c r="K23" s="37" t="s">
        <v>430</v>
      </c>
      <c r="L23" s="36">
        <v>367376460</v>
      </c>
      <c r="M23" s="36">
        <v>1788883923</v>
      </c>
      <c r="N23" s="37" t="s">
        <v>430</v>
      </c>
      <c r="O23" s="1"/>
    </row>
    <row r="24" spans="1:15" x14ac:dyDescent="0.2">
      <c r="A24" s="29" t="s">
        <v>13</v>
      </c>
      <c r="B24" s="30" t="s">
        <v>122</v>
      </c>
      <c r="C24" s="36">
        <v>746844000</v>
      </c>
      <c r="D24" s="36">
        <v>0</v>
      </c>
      <c r="E24" s="36">
        <v>0</v>
      </c>
      <c r="F24" s="36">
        <v>746844000</v>
      </c>
      <c r="G24" s="36">
        <v>0</v>
      </c>
      <c r="H24" s="36">
        <v>746844000</v>
      </c>
      <c r="I24" s="36">
        <v>60710255</v>
      </c>
      <c r="J24" s="36">
        <v>294976974</v>
      </c>
      <c r="K24" s="37" t="s">
        <v>431</v>
      </c>
      <c r="L24" s="36">
        <v>60710255</v>
      </c>
      <c r="M24" s="36">
        <v>294976974</v>
      </c>
      <c r="N24" s="37" t="s">
        <v>431</v>
      </c>
      <c r="O24" s="1"/>
    </row>
    <row r="25" spans="1:15" x14ac:dyDescent="0.2">
      <c r="A25" s="29" t="s">
        <v>14</v>
      </c>
      <c r="B25" s="30" t="s">
        <v>123</v>
      </c>
      <c r="C25" s="36">
        <v>0</v>
      </c>
      <c r="D25" s="36">
        <v>0</v>
      </c>
      <c r="E25" s="36">
        <v>33330000</v>
      </c>
      <c r="F25" s="36">
        <v>33330000</v>
      </c>
      <c r="G25" s="36">
        <v>0</v>
      </c>
      <c r="H25" s="36">
        <v>33330000</v>
      </c>
      <c r="I25" s="36">
        <v>2817750</v>
      </c>
      <c r="J25" s="36">
        <v>12615095</v>
      </c>
      <c r="K25" s="37" t="s">
        <v>432</v>
      </c>
      <c r="L25" s="36">
        <v>2817750</v>
      </c>
      <c r="M25" s="36">
        <v>12615095</v>
      </c>
      <c r="N25" s="37" t="s">
        <v>432</v>
      </c>
      <c r="O25" s="1"/>
    </row>
    <row r="26" spans="1:15" x14ac:dyDescent="0.2">
      <c r="A26" s="29" t="s">
        <v>15</v>
      </c>
      <c r="B26" s="30" t="s">
        <v>124</v>
      </c>
      <c r="C26" s="36">
        <v>0</v>
      </c>
      <c r="D26" s="36">
        <v>0</v>
      </c>
      <c r="E26" s="36">
        <v>85314000</v>
      </c>
      <c r="F26" s="36">
        <v>85314000</v>
      </c>
      <c r="G26" s="36">
        <v>0</v>
      </c>
      <c r="H26" s="36">
        <v>85314000</v>
      </c>
      <c r="I26" s="36">
        <v>32081837</v>
      </c>
      <c r="J26" s="36">
        <v>85243694</v>
      </c>
      <c r="K26" s="37" t="s">
        <v>433</v>
      </c>
      <c r="L26" s="36">
        <v>32081837</v>
      </c>
      <c r="M26" s="36">
        <v>85243694</v>
      </c>
      <c r="N26" s="37" t="s">
        <v>433</v>
      </c>
      <c r="O26" s="1"/>
    </row>
    <row r="27" spans="1:15" x14ac:dyDescent="0.2">
      <c r="A27" s="29" t="s">
        <v>16</v>
      </c>
      <c r="B27" s="30" t="s">
        <v>125</v>
      </c>
      <c r="C27" s="36">
        <v>121537000</v>
      </c>
      <c r="D27" s="36">
        <v>0</v>
      </c>
      <c r="E27" s="36">
        <v>0</v>
      </c>
      <c r="F27" s="36">
        <v>121537000</v>
      </c>
      <c r="G27" s="36">
        <v>0</v>
      </c>
      <c r="H27" s="36">
        <v>121537000</v>
      </c>
      <c r="I27" s="36">
        <v>24500869</v>
      </c>
      <c r="J27" s="36">
        <v>39879227</v>
      </c>
      <c r="K27" s="37" t="s">
        <v>434</v>
      </c>
      <c r="L27" s="36">
        <v>24500869</v>
      </c>
      <c r="M27" s="36">
        <v>39879227</v>
      </c>
      <c r="N27" s="37" t="s">
        <v>434</v>
      </c>
      <c r="O27" s="1"/>
    </row>
    <row r="28" spans="1:15" x14ac:dyDescent="0.2">
      <c r="A28" s="29" t="s">
        <v>17</v>
      </c>
      <c r="B28" s="30" t="s">
        <v>126</v>
      </c>
      <c r="C28" s="36">
        <v>519591000</v>
      </c>
      <c r="D28" s="36">
        <v>0</v>
      </c>
      <c r="E28" s="36">
        <v>0</v>
      </c>
      <c r="F28" s="36">
        <v>519591000</v>
      </c>
      <c r="G28" s="36">
        <v>0</v>
      </c>
      <c r="H28" s="36">
        <v>519591000</v>
      </c>
      <c r="I28" s="36">
        <v>8339295</v>
      </c>
      <c r="J28" s="36">
        <v>509755335</v>
      </c>
      <c r="K28" s="37" t="s">
        <v>435</v>
      </c>
      <c r="L28" s="36">
        <v>8339295</v>
      </c>
      <c r="M28" s="36">
        <v>509755335</v>
      </c>
      <c r="N28" s="37" t="s">
        <v>435</v>
      </c>
      <c r="O28" s="1"/>
    </row>
    <row r="29" spans="1:15" x14ac:dyDescent="0.2">
      <c r="A29" s="29" t="s">
        <v>18</v>
      </c>
      <c r="B29" s="30" t="s">
        <v>127</v>
      </c>
      <c r="C29" s="36">
        <v>123500000</v>
      </c>
      <c r="D29" s="36">
        <v>0</v>
      </c>
      <c r="E29" s="36">
        <v>0</v>
      </c>
      <c r="F29" s="36">
        <v>123500000</v>
      </c>
      <c r="G29" s="36">
        <v>0</v>
      </c>
      <c r="H29" s="36">
        <v>123500000</v>
      </c>
      <c r="I29" s="36">
        <v>29960000</v>
      </c>
      <c r="J29" s="36">
        <v>48577001</v>
      </c>
      <c r="K29" s="37" t="s">
        <v>436</v>
      </c>
      <c r="L29" s="36">
        <v>41678630</v>
      </c>
      <c r="M29" s="36">
        <v>48577001</v>
      </c>
      <c r="N29" s="37" t="s">
        <v>436</v>
      </c>
      <c r="O29" s="1"/>
    </row>
    <row r="30" spans="1:15" x14ac:dyDescent="0.2">
      <c r="A30" s="29" t="s">
        <v>19</v>
      </c>
      <c r="B30" s="30" t="s">
        <v>128</v>
      </c>
      <c r="C30" s="36">
        <v>120500000</v>
      </c>
      <c r="D30" s="36">
        <v>0</v>
      </c>
      <c r="E30" s="36">
        <v>0</v>
      </c>
      <c r="F30" s="36">
        <v>120500000</v>
      </c>
      <c r="G30" s="36">
        <v>0</v>
      </c>
      <c r="H30" s="36">
        <v>120500000</v>
      </c>
      <c r="I30" s="36">
        <v>29960000</v>
      </c>
      <c r="J30" s="36">
        <v>48577001</v>
      </c>
      <c r="K30" s="37" t="s">
        <v>437</v>
      </c>
      <c r="L30" s="36">
        <v>41678630</v>
      </c>
      <c r="M30" s="36">
        <v>48577001</v>
      </c>
      <c r="N30" s="37" t="s">
        <v>437</v>
      </c>
      <c r="O30" s="1"/>
    </row>
    <row r="31" spans="1:15" x14ac:dyDescent="0.2">
      <c r="A31" s="29" t="s">
        <v>20</v>
      </c>
      <c r="B31" s="30" t="s">
        <v>129</v>
      </c>
      <c r="C31" s="36">
        <v>120500000</v>
      </c>
      <c r="D31" s="36">
        <v>0</v>
      </c>
      <c r="E31" s="36">
        <v>0</v>
      </c>
      <c r="F31" s="36">
        <v>120500000</v>
      </c>
      <c r="G31" s="36">
        <v>0</v>
      </c>
      <c r="H31" s="36">
        <v>120500000</v>
      </c>
      <c r="I31" s="36">
        <v>29960000</v>
      </c>
      <c r="J31" s="36">
        <v>48577001</v>
      </c>
      <c r="K31" s="37" t="s">
        <v>437</v>
      </c>
      <c r="L31" s="36">
        <v>41678630</v>
      </c>
      <c r="M31" s="36">
        <v>48577001</v>
      </c>
      <c r="N31" s="37" t="s">
        <v>437</v>
      </c>
      <c r="O31" s="1"/>
    </row>
    <row r="32" spans="1:15" x14ac:dyDescent="0.2">
      <c r="A32" s="29" t="s">
        <v>21</v>
      </c>
      <c r="B32" s="30" t="s">
        <v>130</v>
      </c>
      <c r="C32" s="36">
        <v>3000000</v>
      </c>
      <c r="D32" s="36">
        <v>0</v>
      </c>
      <c r="E32" s="36">
        <v>0</v>
      </c>
      <c r="F32" s="36">
        <v>3000000</v>
      </c>
      <c r="G32" s="36">
        <v>0</v>
      </c>
      <c r="H32" s="36">
        <v>3000000</v>
      </c>
      <c r="I32" s="36">
        <v>0</v>
      </c>
      <c r="J32" s="36">
        <v>0</v>
      </c>
      <c r="K32" s="37">
        <v>0</v>
      </c>
      <c r="L32" s="36">
        <v>0</v>
      </c>
      <c r="M32" s="36">
        <v>0</v>
      </c>
      <c r="N32" s="37">
        <v>0</v>
      </c>
      <c r="O32" s="1"/>
    </row>
    <row r="33" spans="1:15" x14ac:dyDescent="0.2">
      <c r="A33" s="29" t="s">
        <v>22</v>
      </c>
      <c r="B33" s="30" t="s">
        <v>131</v>
      </c>
      <c r="C33" s="36">
        <v>13561113000</v>
      </c>
      <c r="D33" s="36">
        <v>0</v>
      </c>
      <c r="E33" s="36">
        <v>-325000000</v>
      </c>
      <c r="F33" s="36">
        <v>13236113000</v>
      </c>
      <c r="G33" s="36">
        <v>0</v>
      </c>
      <c r="H33" s="36">
        <v>13236113000</v>
      </c>
      <c r="I33" s="36">
        <v>848460484</v>
      </c>
      <c r="J33" s="36">
        <v>5623470394</v>
      </c>
      <c r="K33" s="37" t="s">
        <v>438</v>
      </c>
      <c r="L33" s="36">
        <v>836822278</v>
      </c>
      <c r="M33" s="36">
        <v>5611832188</v>
      </c>
      <c r="N33" s="37" t="s">
        <v>439</v>
      </c>
      <c r="O33" s="1"/>
    </row>
    <row r="34" spans="1:15" x14ac:dyDescent="0.2">
      <c r="A34" s="29" t="s">
        <v>23</v>
      </c>
      <c r="B34" s="30" t="s">
        <v>132</v>
      </c>
      <c r="C34" s="36">
        <v>8395481000</v>
      </c>
      <c r="D34" s="36">
        <v>0</v>
      </c>
      <c r="E34" s="36">
        <v>-325000000</v>
      </c>
      <c r="F34" s="36">
        <v>8070481000</v>
      </c>
      <c r="G34" s="36">
        <v>0</v>
      </c>
      <c r="H34" s="36">
        <v>8070481000</v>
      </c>
      <c r="I34" s="36">
        <v>510641389</v>
      </c>
      <c r="J34" s="36">
        <v>3244199437</v>
      </c>
      <c r="K34" s="37" t="s">
        <v>440</v>
      </c>
      <c r="L34" s="36">
        <v>503608164</v>
      </c>
      <c r="M34" s="36">
        <v>3237166212</v>
      </c>
      <c r="N34" s="37" t="s">
        <v>441</v>
      </c>
      <c r="O34" s="1"/>
    </row>
    <row r="35" spans="1:15" x14ac:dyDescent="0.2">
      <c r="A35" s="29" t="s">
        <v>24</v>
      </c>
      <c r="B35" s="30" t="s">
        <v>133</v>
      </c>
      <c r="C35" s="36">
        <v>2082496000</v>
      </c>
      <c r="D35" s="36">
        <v>0</v>
      </c>
      <c r="E35" s="36">
        <v>-325000000</v>
      </c>
      <c r="F35" s="36">
        <v>1757496000</v>
      </c>
      <c r="G35" s="36">
        <v>0</v>
      </c>
      <c r="H35" s="36">
        <v>1757496000</v>
      </c>
      <c r="I35" s="36">
        <v>2452650</v>
      </c>
      <c r="J35" s="36">
        <v>1417397446</v>
      </c>
      <c r="K35" s="37" t="s">
        <v>442</v>
      </c>
      <c r="L35" s="36">
        <v>2452650</v>
      </c>
      <c r="M35" s="36">
        <v>1417397446</v>
      </c>
      <c r="N35" s="37" t="s">
        <v>442</v>
      </c>
      <c r="O35" s="1"/>
    </row>
    <row r="36" spans="1:15" x14ac:dyDescent="0.2">
      <c r="A36" s="29" t="s">
        <v>25</v>
      </c>
      <c r="B36" s="30" t="s">
        <v>134</v>
      </c>
      <c r="C36" s="36">
        <v>1609995000</v>
      </c>
      <c r="D36" s="36">
        <v>0</v>
      </c>
      <c r="E36" s="36">
        <v>0</v>
      </c>
      <c r="F36" s="36">
        <v>1609995000</v>
      </c>
      <c r="G36" s="36">
        <v>0</v>
      </c>
      <c r="H36" s="36">
        <v>1609995000</v>
      </c>
      <c r="I36" s="36">
        <v>126296102</v>
      </c>
      <c r="J36" s="36">
        <v>452738609</v>
      </c>
      <c r="K36" s="37" t="s">
        <v>443</v>
      </c>
      <c r="L36" s="36">
        <v>119262877</v>
      </c>
      <c r="M36" s="36">
        <v>445705384</v>
      </c>
      <c r="N36" s="37" t="s">
        <v>444</v>
      </c>
      <c r="O36" s="1"/>
    </row>
    <row r="37" spans="1:15" x14ac:dyDescent="0.2">
      <c r="A37" s="29" t="s">
        <v>26</v>
      </c>
      <c r="B37" s="30" t="s">
        <v>135</v>
      </c>
      <c r="C37" s="36">
        <v>2553704000</v>
      </c>
      <c r="D37" s="36">
        <v>0</v>
      </c>
      <c r="E37" s="36">
        <v>0</v>
      </c>
      <c r="F37" s="36">
        <v>2553704000</v>
      </c>
      <c r="G37" s="36">
        <v>0</v>
      </c>
      <c r="H37" s="36">
        <v>2553704000</v>
      </c>
      <c r="I37" s="36">
        <v>210736137</v>
      </c>
      <c r="J37" s="36">
        <v>773270012</v>
      </c>
      <c r="K37" s="37" t="s">
        <v>445</v>
      </c>
      <c r="L37" s="36">
        <v>210736137</v>
      </c>
      <c r="M37" s="36">
        <v>773270012</v>
      </c>
      <c r="N37" s="37" t="s">
        <v>445</v>
      </c>
      <c r="O37" s="1"/>
    </row>
    <row r="38" spans="1:15" x14ac:dyDescent="0.2">
      <c r="A38" s="29" t="s">
        <v>27</v>
      </c>
      <c r="B38" s="30" t="s">
        <v>136</v>
      </c>
      <c r="C38" s="36">
        <v>762297000</v>
      </c>
      <c r="D38" s="36">
        <v>0</v>
      </c>
      <c r="E38" s="36">
        <v>0</v>
      </c>
      <c r="F38" s="36">
        <v>762297000</v>
      </c>
      <c r="G38" s="36">
        <v>0</v>
      </c>
      <c r="H38" s="36">
        <v>762297000</v>
      </c>
      <c r="I38" s="36">
        <v>67216800</v>
      </c>
      <c r="J38" s="36">
        <v>236004270</v>
      </c>
      <c r="K38" s="37" t="s">
        <v>446</v>
      </c>
      <c r="L38" s="36">
        <v>67216800</v>
      </c>
      <c r="M38" s="36">
        <v>236004270</v>
      </c>
      <c r="N38" s="37" t="s">
        <v>446</v>
      </c>
      <c r="O38" s="1"/>
    </row>
    <row r="39" spans="1:15" x14ac:dyDescent="0.2">
      <c r="A39" s="29" t="s">
        <v>28</v>
      </c>
      <c r="B39" s="30" t="s">
        <v>137</v>
      </c>
      <c r="C39" s="36">
        <v>1386989000</v>
      </c>
      <c r="D39" s="36">
        <v>0</v>
      </c>
      <c r="E39" s="36">
        <v>0</v>
      </c>
      <c r="F39" s="36">
        <v>1386989000</v>
      </c>
      <c r="G39" s="36">
        <v>0</v>
      </c>
      <c r="H39" s="36">
        <v>1386989000</v>
      </c>
      <c r="I39" s="36">
        <v>103939700</v>
      </c>
      <c r="J39" s="36">
        <v>364789100</v>
      </c>
      <c r="K39" s="37" t="s">
        <v>447</v>
      </c>
      <c r="L39" s="36">
        <v>103939700</v>
      </c>
      <c r="M39" s="36">
        <v>364789100</v>
      </c>
      <c r="N39" s="37" t="s">
        <v>447</v>
      </c>
      <c r="O39" s="1"/>
    </row>
    <row r="40" spans="1:15" x14ac:dyDescent="0.2">
      <c r="A40" s="29" t="s">
        <v>29</v>
      </c>
      <c r="B40" s="30" t="s">
        <v>138</v>
      </c>
      <c r="C40" s="36">
        <v>5165632000</v>
      </c>
      <c r="D40" s="36">
        <v>0</v>
      </c>
      <c r="E40" s="36">
        <v>0</v>
      </c>
      <c r="F40" s="36">
        <v>5165632000</v>
      </c>
      <c r="G40" s="36">
        <v>0</v>
      </c>
      <c r="H40" s="36">
        <v>5165632000</v>
      </c>
      <c r="I40" s="36">
        <v>337819095</v>
      </c>
      <c r="J40" s="36">
        <v>2379270957</v>
      </c>
      <c r="K40" s="37" t="s">
        <v>448</v>
      </c>
      <c r="L40" s="36">
        <v>333214114</v>
      </c>
      <c r="M40" s="36">
        <v>2374665976</v>
      </c>
      <c r="N40" s="37" t="s">
        <v>449</v>
      </c>
      <c r="O40" s="1"/>
    </row>
    <row r="41" spans="1:15" x14ac:dyDescent="0.2">
      <c r="A41" s="29" t="s">
        <v>30</v>
      </c>
      <c r="B41" s="30" t="s">
        <v>139</v>
      </c>
      <c r="C41" s="36">
        <v>1417577000</v>
      </c>
      <c r="D41" s="36">
        <v>0</v>
      </c>
      <c r="E41" s="36">
        <v>0</v>
      </c>
      <c r="F41" s="36">
        <v>1417577000</v>
      </c>
      <c r="G41" s="36">
        <v>0</v>
      </c>
      <c r="H41" s="36">
        <v>1417577000</v>
      </c>
      <c r="I41" s="36">
        <v>15132341</v>
      </c>
      <c r="J41" s="36">
        <v>1225208017</v>
      </c>
      <c r="K41" s="37" t="s">
        <v>450</v>
      </c>
      <c r="L41" s="36">
        <v>15132341</v>
      </c>
      <c r="M41" s="36">
        <v>1225208017</v>
      </c>
      <c r="N41" s="37" t="s">
        <v>450</v>
      </c>
      <c r="O41" s="1"/>
    </row>
    <row r="42" spans="1:15" x14ac:dyDescent="0.2">
      <c r="A42" s="29" t="s">
        <v>31</v>
      </c>
      <c r="B42" s="30" t="s">
        <v>140</v>
      </c>
      <c r="C42" s="36">
        <v>2005669000</v>
      </c>
      <c r="D42" s="36">
        <v>0</v>
      </c>
      <c r="E42" s="36">
        <v>0</v>
      </c>
      <c r="F42" s="36">
        <v>2005669000</v>
      </c>
      <c r="G42" s="36">
        <v>0</v>
      </c>
      <c r="H42" s="36">
        <v>2005669000</v>
      </c>
      <c r="I42" s="36">
        <v>192010777</v>
      </c>
      <c r="J42" s="36">
        <v>695128374</v>
      </c>
      <c r="K42" s="37" t="s">
        <v>451</v>
      </c>
      <c r="L42" s="36">
        <v>187405796</v>
      </c>
      <c r="M42" s="36">
        <v>690523393</v>
      </c>
      <c r="N42" s="37" t="s">
        <v>452</v>
      </c>
      <c r="O42" s="1"/>
    </row>
    <row r="43" spans="1:15" x14ac:dyDescent="0.2">
      <c r="A43" s="29" t="s">
        <v>32</v>
      </c>
      <c r="B43" s="30" t="s">
        <v>141</v>
      </c>
      <c r="C43" s="36">
        <v>7392000</v>
      </c>
      <c r="D43" s="36">
        <v>0</v>
      </c>
      <c r="E43" s="36">
        <v>0</v>
      </c>
      <c r="F43" s="36">
        <v>7392000</v>
      </c>
      <c r="G43" s="36">
        <v>0</v>
      </c>
      <c r="H43" s="36">
        <v>7392000</v>
      </c>
      <c r="I43" s="36">
        <v>671498</v>
      </c>
      <c r="J43" s="36">
        <v>2573702</v>
      </c>
      <c r="K43" s="37" t="s">
        <v>453</v>
      </c>
      <c r="L43" s="36">
        <v>671498</v>
      </c>
      <c r="M43" s="36">
        <v>2573702</v>
      </c>
      <c r="N43" s="37" t="s">
        <v>453</v>
      </c>
      <c r="O43" s="1"/>
    </row>
    <row r="44" spans="1:15" x14ac:dyDescent="0.2">
      <c r="A44" s="29" t="s">
        <v>33</v>
      </c>
      <c r="B44" s="30" t="s">
        <v>142</v>
      </c>
      <c r="C44" s="36">
        <v>1040217000</v>
      </c>
      <c r="D44" s="36">
        <v>0</v>
      </c>
      <c r="E44" s="36">
        <v>0</v>
      </c>
      <c r="F44" s="36">
        <v>1040217000</v>
      </c>
      <c r="G44" s="36">
        <v>0</v>
      </c>
      <c r="H44" s="36">
        <v>1040217000</v>
      </c>
      <c r="I44" s="36">
        <v>77953000</v>
      </c>
      <c r="J44" s="36">
        <v>273610300</v>
      </c>
      <c r="K44" s="37" t="s">
        <v>447</v>
      </c>
      <c r="L44" s="36">
        <v>77953000</v>
      </c>
      <c r="M44" s="36">
        <v>273610300</v>
      </c>
      <c r="N44" s="37" t="s">
        <v>447</v>
      </c>
      <c r="O44" s="1"/>
    </row>
    <row r="45" spans="1:15" x14ac:dyDescent="0.2">
      <c r="A45" s="29" t="s">
        <v>34</v>
      </c>
      <c r="B45" s="30" t="s">
        <v>143</v>
      </c>
      <c r="C45" s="36">
        <v>693474000</v>
      </c>
      <c r="D45" s="36">
        <v>0</v>
      </c>
      <c r="E45" s="36">
        <v>0</v>
      </c>
      <c r="F45" s="36">
        <v>693474000</v>
      </c>
      <c r="G45" s="36">
        <v>0</v>
      </c>
      <c r="H45" s="36">
        <v>693474000</v>
      </c>
      <c r="I45" s="36">
        <v>51977800</v>
      </c>
      <c r="J45" s="36">
        <v>182426900</v>
      </c>
      <c r="K45" s="37" t="s">
        <v>454</v>
      </c>
      <c r="L45" s="36">
        <v>51977800</v>
      </c>
      <c r="M45" s="36">
        <v>182426900</v>
      </c>
      <c r="N45" s="37" t="s">
        <v>454</v>
      </c>
      <c r="O45" s="1"/>
    </row>
    <row r="46" spans="1:15" x14ac:dyDescent="0.2">
      <c r="A46" s="29" t="s">
        <v>35</v>
      </c>
      <c r="B46" s="30" t="s">
        <v>144</v>
      </c>
      <c r="C46" s="36">
        <v>1303000</v>
      </c>
      <c r="D46" s="36">
        <v>0</v>
      </c>
      <c r="E46" s="36">
        <v>0</v>
      </c>
      <c r="F46" s="36">
        <v>1303000</v>
      </c>
      <c r="G46" s="36">
        <v>0</v>
      </c>
      <c r="H46" s="36">
        <v>1303000</v>
      </c>
      <c r="I46" s="36">
        <v>73679</v>
      </c>
      <c r="J46" s="36">
        <v>323664</v>
      </c>
      <c r="K46" s="37" t="s">
        <v>455</v>
      </c>
      <c r="L46" s="36">
        <v>73679</v>
      </c>
      <c r="M46" s="36">
        <v>323664</v>
      </c>
      <c r="N46" s="37" t="s">
        <v>455</v>
      </c>
      <c r="O46" s="1"/>
    </row>
    <row r="47" spans="1:15" s="33" customFormat="1" x14ac:dyDescent="0.2">
      <c r="A47" s="25" t="s">
        <v>36</v>
      </c>
      <c r="B47" s="26" t="s">
        <v>145</v>
      </c>
      <c r="C47" s="34">
        <v>14372400000</v>
      </c>
      <c r="D47" s="34">
        <v>0</v>
      </c>
      <c r="E47" s="34">
        <v>-146794453</v>
      </c>
      <c r="F47" s="34">
        <v>14225605547</v>
      </c>
      <c r="G47" s="34">
        <v>0</v>
      </c>
      <c r="H47" s="34">
        <v>14225605547</v>
      </c>
      <c r="I47" s="34">
        <v>145293</v>
      </c>
      <c r="J47" s="34">
        <v>4465500898</v>
      </c>
      <c r="K47" s="35" t="s">
        <v>456</v>
      </c>
      <c r="L47" s="34">
        <v>428472645</v>
      </c>
      <c r="M47" s="34">
        <v>1894684936</v>
      </c>
      <c r="N47" s="35" t="s">
        <v>457</v>
      </c>
    </row>
    <row r="48" spans="1:15" x14ac:dyDescent="0.2">
      <c r="A48" s="29" t="s">
        <v>37</v>
      </c>
      <c r="B48" s="30" t="s">
        <v>146</v>
      </c>
      <c r="C48" s="36">
        <v>2858300000</v>
      </c>
      <c r="D48" s="36">
        <v>0</v>
      </c>
      <c r="E48" s="36">
        <v>-40750990</v>
      </c>
      <c r="F48" s="36">
        <v>2817549010</v>
      </c>
      <c r="G48" s="36">
        <v>0</v>
      </c>
      <c r="H48" s="36">
        <v>2817549010</v>
      </c>
      <c r="I48" s="36">
        <v>108972000</v>
      </c>
      <c r="J48" s="36">
        <v>1003063917</v>
      </c>
      <c r="K48" s="37" t="s">
        <v>458</v>
      </c>
      <c r="L48" s="36">
        <v>41672554</v>
      </c>
      <c r="M48" s="36">
        <v>537862168</v>
      </c>
      <c r="N48" s="37" t="s">
        <v>459</v>
      </c>
      <c r="O48" s="1"/>
    </row>
    <row r="49" spans="1:15" x14ac:dyDescent="0.2">
      <c r="A49" s="29" t="s">
        <v>38</v>
      </c>
      <c r="B49" s="30" t="s">
        <v>147</v>
      </c>
      <c r="C49" s="36">
        <v>2462700000</v>
      </c>
      <c r="D49" s="36">
        <v>0</v>
      </c>
      <c r="E49" s="36">
        <v>-40750990</v>
      </c>
      <c r="F49" s="36">
        <v>2421949010</v>
      </c>
      <c r="G49" s="36">
        <v>0</v>
      </c>
      <c r="H49" s="36">
        <v>2421949010</v>
      </c>
      <c r="I49" s="36">
        <v>77540592</v>
      </c>
      <c r="J49" s="36">
        <v>677675639</v>
      </c>
      <c r="K49" s="37" t="s">
        <v>460</v>
      </c>
      <c r="L49" s="36">
        <v>12391052</v>
      </c>
      <c r="M49" s="36">
        <v>426845008</v>
      </c>
      <c r="N49" s="37" t="s">
        <v>461</v>
      </c>
      <c r="O49" s="1"/>
    </row>
    <row r="50" spans="1:15" x14ac:dyDescent="0.2">
      <c r="A50" s="29" t="s">
        <v>39</v>
      </c>
      <c r="B50" s="30" t="s">
        <v>148</v>
      </c>
      <c r="C50" s="36">
        <v>250000000</v>
      </c>
      <c r="D50" s="36">
        <v>0</v>
      </c>
      <c r="E50" s="36">
        <v>0</v>
      </c>
      <c r="F50" s="36">
        <v>250000000</v>
      </c>
      <c r="G50" s="36">
        <v>0</v>
      </c>
      <c r="H50" s="36">
        <v>250000000</v>
      </c>
      <c r="I50" s="36">
        <v>0</v>
      </c>
      <c r="J50" s="36">
        <v>192850139</v>
      </c>
      <c r="K50" s="37" t="s">
        <v>462</v>
      </c>
      <c r="L50" s="36">
        <v>16170310</v>
      </c>
      <c r="M50" s="36">
        <v>47020572</v>
      </c>
      <c r="N50" s="37" t="s">
        <v>463</v>
      </c>
      <c r="O50" s="1"/>
    </row>
    <row r="51" spans="1:15" x14ac:dyDescent="0.2">
      <c r="A51" s="29" t="s">
        <v>40</v>
      </c>
      <c r="B51" s="30" t="s">
        <v>149</v>
      </c>
      <c r="C51" s="36">
        <v>140000000</v>
      </c>
      <c r="D51" s="36">
        <v>0</v>
      </c>
      <c r="E51" s="36">
        <v>0</v>
      </c>
      <c r="F51" s="36">
        <v>140000000</v>
      </c>
      <c r="G51" s="36">
        <v>0</v>
      </c>
      <c r="H51" s="36">
        <v>140000000</v>
      </c>
      <c r="I51" s="36">
        <v>31431408</v>
      </c>
      <c r="J51" s="36">
        <v>132538139</v>
      </c>
      <c r="K51" s="37" t="s">
        <v>464</v>
      </c>
      <c r="L51" s="36">
        <v>13111192</v>
      </c>
      <c r="M51" s="36">
        <v>63996588</v>
      </c>
      <c r="N51" s="37" t="s">
        <v>465</v>
      </c>
      <c r="O51" s="1"/>
    </row>
    <row r="52" spans="1:15" x14ac:dyDescent="0.2">
      <c r="A52" s="29" t="s">
        <v>41</v>
      </c>
      <c r="B52" s="30" t="s">
        <v>150</v>
      </c>
      <c r="C52" s="36">
        <v>5600000</v>
      </c>
      <c r="D52" s="36">
        <v>0</v>
      </c>
      <c r="E52" s="36">
        <v>0</v>
      </c>
      <c r="F52" s="36">
        <v>5600000</v>
      </c>
      <c r="G52" s="36">
        <v>0</v>
      </c>
      <c r="H52" s="36">
        <v>5600000</v>
      </c>
      <c r="I52" s="36">
        <v>0</v>
      </c>
      <c r="J52" s="36">
        <v>0</v>
      </c>
      <c r="K52" s="37">
        <v>0</v>
      </c>
      <c r="L52" s="36">
        <v>0</v>
      </c>
      <c r="M52" s="36">
        <v>0</v>
      </c>
      <c r="N52" s="37">
        <v>0</v>
      </c>
      <c r="O52" s="1"/>
    </row>
    <row r="53" spans="1:15" x14ac:dyDescent="0.2">
      <c r="A53" s="29" t="s">
        <v>42</v>
      </c>
      <c r="B53" s="30" t="s">
        <v>151</v>
      </c>
      <c r="C53" s="36">
        <v>11052600000</v>
      </c>
      <c r="D53" s="36">
        <v>0</v>
      </c>
      <c r="E53" s="36">
        <v>-106043463</v>
      </c>
      <c r="F53" s="36">
        <v>10946556537</v>
      </c>
      <c r="G53" s="36">
        <v>0</v>
      </c>
      <c r="H53" s="36">
        <v>10946556537</v>
      </c>
      <c r="I53" s="36">
        <v>108961673</v>
      </c>
      <c r="J53" s="36">
        <v>3225896791</v>
      </c>
      <c r="K53" s="37" t="s">
        <v>466</v>
      </c>
      <c r="L53" s="36">
        <v>384389941</v>
      </c>
      <c r="M53" s="36">
        <v>1158167597</v>
      </c>
      <c r="N53" s="37" t="s">
        <v>467</v>
      </c>
      <c r="O53" s="1"/>
    </row>
    <row r="54" spans="1:15" x14ac:dyDescent="0.2">
      <c r="A54" s="29" t="s">
        <v>43</v>
      </c>
      <c r="B54" s="30" t="s">
        <v>152</v>
      </c>
      <c r="C54" s="36">
        <v>1430000000</v>
      </c>
      <c r="D54" s="36">
        <v>0</v>
      </c>
      <c r="E54" s="36">
        <v>0</v>
      </c>
      <c r="F54" s="36">
        <v>1430000000</v>
      </c>
      <c r="G54" s="36">
        <v>0</v>
      </c>
      <c r="H54" s="36">
        <v>1430000000</v>
      </c>
      <c r="I54" s="36">
        <v>0</v>
      </c>
      <c r="J54" s="36">
        <v>1324002330</v>
      </c>
      <c r="K54" s="37" t="s">
        <v>351</v>
      </c>
      <c r="L54" s="36">
        <v>117515000</v>
      </c>
      <c r="M54" s="36">
        <v>501397334</v>
      </c>
      <c r="N54" s="37" t="s">
        <v>468</v>
      </c>
      <c r="O54" s="1"/>
    </row>
    <row r="55" spans="1:15" x14ac:dyDescent="0.2">
      <c r="A55" s="29" t="s">
        <v>44</v>
      </c>
      <c r="B55" s="30" t="s">
        <v>153</v>
      </c>
      <c r="C55" s="36">
        <v>20600000</v>
      </c>
      <c r="D55" s="36">
        <v>0</v>
      </c>
      <c r="E55" s="36">
        <v>0</v>
      </c>
      <c r="F55" s="36">
        <v>20600000</v>
      </c>
      <c r="G55" s="36">
        <v>0</v>
      </c>
      <c r="H55" s="36">
        <v>20600000</v>
      </c>
      <c r="I55" s="36">
        <v>2177348</v>
      </c>
      <c r="J55" s="36">
        <v>2177348</v>
      </c>
      <c r="K55" s="37" t="s">
        <v>469</v>
      </c>
      <c r="L55" s="36">
        <v>0</v>
      </c>
      <c r="M55" s="36">
        <v>0</v>
      </c>
      <c r="N55" s="37">
        <v>0</v>
      </c>
      <c r="O55" s="1"/>
    </row>
    <row r="56" spans="1:15" x14ac:dyDescent="0.2">
      <c r="A56" s="29" t="s">
        <v>45</v>
      </c>
      <c r="B56" s="30" t="s">
        <v>154</v>
      </c>
      <c r="C56" s="36">
        <v>1580000000</v>
      </c>
      <c r="D56" s="36">
        <v>0</v>
      </c>
      <c r="E56" s="36">
        <v>0</v>
      </c>
      <c r="F56" s="36">
        <v>1580000000</v>
      </c>
      <c r="G56" s="36">
        <v>0</v>
      </c>
      <c r="H56" s="36">
        <v>1580000000</v>
      </c>
      <c r="I56" s="36">
        <v>6090991</v>
      </c>
      <c r="J56" s="36">
        <v>201090216</v>
      </c>
      <c r="K56" s="37" t="s">
        <v>470</v>
      </c>
      <c r="L56" s="36">
        <v>86155691</v>
      </c>
      <c r="M56" s="36">
        <v>117565862</v>
      </c>
      <c r="N56" s="37" t="s">
        <v>471</v>
      </c>
      <c r="O56" s="1"/>
    </row>
    <row r="57" spans="1:15" x14ac:dyDescent="0.2">
      <c r="A57" s="29" t="s">
        <v>46</v>
      </c>
      <c r="B57" s="30" t="s">
        <v>155</v>
      </c>
      <c r="C57" s="36">
        <v>130000000</v>
      </c>
      <c r="D57" s="36">
        <v>0</v>
      </c>
      <c r="E57" s="36">
        <v>0</v>
      </c>
      <c r="F57" s="36">
        <v>130000000</v>
      </c>
      <c r="G57" s="36">
        <v>0</v>
      </c>
      <c r="H57" s="36">
        <v>130000000</v>
      </c>
      <c r="I57" s="36">
        <v>14851125</v>
      </c>
      <c r="J57" s="36">
        <v>16521173</v>
      </c>
      <c r="K57" s="37" t="s">
        <v>472</v>
      </c>
      <c r="L57" s="36">
        <v>1395248</v>
      </c>
      <c r="M57" s="36">
        <v>1670048</v>
      </c>
      <c r="N57" s="37" t="s">
        <v>473</v>
      </c>
      <c r="O57" s="1"/>
    </row>
    <row r="58" spans="1:15" x14ac:dyDescent="0.2">
      <c r="A58" s="29" t="s">
        <v>47</v>
      </c>
      <c r="B58" s="30" t="s">
        <v>156</v>
      </c>
      <c r="C58" s="36">
        <v>4100000000</v>
      </c>
      <c r="D58" s="36">
        <v>0</v>
      </c>
      <c r="E58" s="36">
        <v>-106043463</v>
      </c>
      <c r="F58" s="36">
        <v>3993956537</v>
      </c>
      <c r="G58" s="36">
        <v>0</v>
      </c>
      <c r="H58" s="36">
        <v>3993956537</v>
      </c>
      <c r="I58" s="36">
        <v>27386722</v>
      </c>
      <c r="J58" s="36">
        <v>1355528268</v>
      </c>
      <c r="K58" s="37" t="s">
        <v>474</v>
      </c>
      <c r="L58" s="36">
        <v>120868515</v>
      </c>
      <c r="M58" s="36">
        <v>233944675</v>
      </c>
      <c r="N58" s="37" t="s">
        <v>475</v>
      </c>
      <c r="O58" s="1"/>
    </row>
    <row r="59" spans="1:15" x14ac:dyDescent="0.2">
      <c r="A59" s="29" t="s">
        <v>48</v>
      </c>
      <c r="B59" s="30" t="s">
        <v>157</v>
      </c>
      <c r="C59" s="36">
        <v>4100000000</v>
      </c>
      <c r="D59" s="36">
        <v>0</v>
      </c>
      <c r="E59" s="36">
        <v>-106043463</v>
      </c>
      <c r="F59" s="36">
        <v>3993956537</v>
      </c>
      <c r="G59" s="36">
        <v>0</v>
      </c>
      <c r="H59" s="36">
        <v>3993956537</v>
      </c>
      <c r="I59" s="36">
        <v>27386722</v>
      </c>
      <c r="J59" s="36">
        <v>1355528268</v>
      </c>
      <c r="K59" s="37" t="s">
        <v>474</v>
      </c>
      <c r="L59" s="36">
        <v>120868515</v>
      </c>
      <c r="M59" s="36">
        <v>233944675</v>
      </c>
      <c r="N59" s="37" t="s">
        <v>475</v>
      </c>
      <c r="O59" s="1"/>
    </row>
    <row r="60" spans="1:15" x14ac:dyDescent="0.2">
      <c r="A60" s="29" t="s">
        <v>49</v>
      </c>
      <c r="B60" s="30" t="s">
        <v>158</v>
      </c>
      <c r="C60" s="36">
        <v>2400000000</v>
      </c>
      <c r="D60" s="36">
        <v>0</v>
      </c>
      <c r="E60" s="36">
        <v>0</v>
      </c>
      <c r="F60" s="36">
        <v>2400000000</v>
      </c>
      <c r="G60" s="36">
        <v>0</v>
      </c>
      <c r="H60" s="36">
        <v>2400000000</v>
      </c>
      <c r="I60" s="36">
        <v>0</v>
      </c>
      <c r="J60" s="36">
        <v>0</v>
      </c>
      <c r="K60" s="37">
        <v>0</v>
      </c>
      <c r="L60" s="36">
        <v>0</v>
      </c>
      <c r="M60" s="36">
        <v>0</v>
      </c>
      <c r="N60" s="37">
        <v>0</v>
      </c>
      <c r="O60" s="1"/>
    </row>
    <row r="61" spans="1:15" x14ac:dyDescent="0.2">
      <c r="A61" s="29" t="s">
        <v>50</v>
      </c>
      <c r="B61" s="30" t="s">
        <v>159</v>
      </c>
      <c r="C61" s="36">
        <v>2400000000</v>
      </c>
      <c r="D61" s="36">
        <v>0</v>
      </c>
      <c r="E61" s="36">
        <v>0</v>
      </c>
      <c r="F61" s="36">
        <v>2400000000</v>
      </c>
      <c r="G61" s="36">
        <v>0</v>
      </c>
      <c r="H61" s="36">
        <v>2400000000</v>
      </c>
      <c r="I61" s="36">
        <v>0</v>
      </c>
      <c r="J61" s="36">
        <v>0</v>
      </c>
      <c r="K61" s="37">
        <v>0</v>
      </c>
      <c r="L61" s="36">
        <v>0</v>
      </c>
      <c r="M61" s="36">
        <v>0</v>
      </c>
      <c r="N61" s="37">
        <v>0</v>
      </c>
      <c r="O61" s="1"/>
    </row>
    <row r="62" spans="1:15" x14ac:dyDescent="0.2">
      <c r="A62" s="29" t="s">
        <v>51</v>
      </c>
      <c r="B62" s="30" t="s">
        <v>160</v>
      </c>
      <c r="C62" s="36">
        <v>819000000</v>
      </c>
      <c r="D62" s="36">
        <v>0</v>
      </c>
      <c r="E62" s="36">
        <v>0</v>
      </c>
      <c r="F62" s="36">
        <v>819000000</v>
      </c>
      <c r="G62" s="36">
        <v>0</v>
      </c>
      <c r="H62" s="36">
        <v>819000000</v>
      </c>
      <c r="I62" s="36">
        <v>58455487</v>
      </c>
      <c r="J62" s="36">
        <v>303589678</v>
      </c>
      <c r="K62" s="37" t="s">
        <v>476</v>
      </c>
      <c r="L62" s="36">
        <v>58455487</v>
      </c>
      <c r="M62" s="36">
        <v>303589678</v>
      </c>
      <c r="N62" s="37" t="s">
        <v>476</v>
      </c>
      <c r="O62" s="1"/>
    </row>
    <row r="63" spans="1:15" x14ac:dyDescent="0.2">
      <c r="A63" s="29" t="s">
        <v>52</v>
      </c>
      <c r="B63" s="30" t="s">
        <v>161</v>
      </c>
      <c r="C63" s="36">
        <v>450000000</v>
      </c>
      <c r="D63" s="36">
        <v>0</v>
      </c>
      <c r="E63" s="36">
        <v>0</v>
      </c>
      <c r="F63" s="36">
        <v>450000000</v>
      </c>
      <c r="G63" s="36">
        <v>0</v>
      </c>
      <c r="H63" s="36">
        <v>450000000</v>
      </c>
      <c r="I63" s="36">
        <v>36636190</v>
      </c>
      <c r="J63" s="36">
        <v>176874300</v>
      </c>
      <c r="K63" s="37" t="s">
        <v>477</v>
      </c>
      <c r="L63" s="36">
        <v>36636190</v>
      </c>
      <c r="M63" s="36">
        <v>176874300</v>
      </c>
      <c r="N63" s="37" t="s">
        <v>477</v>
      </c>
      <c r="O63" s="1"/>
    </row>
    <row r="64" spans="1:15" x14ac:dyDescent="0.2">
      <c r="A64" s="29" t="s">
        <v>53</v>
      </c>
      <c r="B64" s="30" t="s">
        <v>162</v>
      </c>
      <c r="C64" s="36">
        <v>67000000</v>
      </c>
      <c r="D64" s="36">
        <v>0</v>
      </c>
      <c r="E64" s="36">
        <v>0</v>
      </c>
      <c r="F64" s="36">
        <v>67000000</v>
      </c>
      <c r="G64" s="36">
        <v>0</v>
      </c>
      <c r="H64" s="36">
        <v>67000000</v>
      </c>
      <c r="I64" s="36">
        <v>4877</v>
      </c>
      <c r="J64" s="36">
        <v>16787380</v>
      </c>
      <c r="K64" s="37" t="s">
        <v>478</v>
      </c>
      <c r="L64" s="36">
        <v>4877</v>
      </c>
      <c r="M64" s="36">
        <v>16787380</v>
      </c>
      <c r="N64" s="37" t="s">
        <v>478</v>
      </c>
      <c r="O64" s="1"/>
    </row>
    <row r="65" spans="1:15" x14ac:dyDescent="0.2">
      <c r="A65" s="29" t="s">
        <v>54</v>
      </c>
      <c r="B65" s="30" t="s">
        <v>163</v>
      </c>
      <c r="C65" s="36">
        <v>36000000</v>
      </c>
      <c r="D65" s="36">
        <v>0</v>
      </c>
      <c r="E65" s="36">
        <v>0</v>
      </c>
      <c r="F65" s="36">
        <v>36000000</v>
      </c>
      <c r="G65" s="36">
        <v>0</v>
      </c>
      <c r="H65" s="36">
        <v>36000000</v>
      </c>
      <c r="I65" s="36">
        <v>950</v>
      </c>
      <c r="J65" s="36">
        <v>5333372</v>
      </c>
      <c r="K65" s="37" t="s">
        <v>479</v>
      </c>
      <c r="L65" s="36">
        <v>950</v>
      </c>
      <c r="M65" s="36">
        <v>5333372</v>
      </c>
      <c r="N65" s="37" t="s">
        <v>479</v>
      </c>
      <c r="O65" s="1"/>
    </row>
    <row r="66" spans="1:15" x14ac:dyDescent="0.2">
      <c r="A66" s="29" t="s">
        <v>55</v>
      </c>
      <c r="B66" s="30" t="s">
        <v>164</v>
      </c>
      <c r="C66" s="36">
        <v>266000000</v>
      </c>
      <c r="D66" s="36">
        <v>0</v>
      </c>
      <c r="E66" s="36">
        <v>0</v>
      </c>
      <c r="F66" s="36">
        <v>266000000</v>
      </c>
      <c r="G66" s="36">
        <v>0</v>
      </c>
      <c r="H66" s="36">
        <v>266000000</v>
      </c>
      <c r="I66" s="36">
        <v>21769577</v>
      </c>
      <c r="J66" s="36">
        <v>104594626</v>
      </c>
      <c r="K66" s="37" t="s">
        <v>480</v>
      </c>
      <c r="L66" s="36">
        <v>21769577</v>
      </c>
      <c r="M66" s="36">
        <v>104594626</v>
      </c>
      <c r="N66" s="37" t="s">
        <v>480</v>
      </c>
      <c r="O66" s="1"/>
    </row>
    <row r="67" spans="1:15" x14ac:dyDescent="0.2">
      <c r="A67" s="29" t="s">
        <v>56</v>
      </c>
      <c r="B67" s="30" t="s">
        <v>165</v>
      </c>
      <c r="C67" s="36">
        <v>180000000</v>
      </c>
      <c r="D67" s="36">
        <v>0</v>
      </c>
      <c r="E67" s="36">
        <v>0</v>
      </c>
      <c r="F67" s="36">
        <v>180000000</v>
      </c>
      <c r="G67" s="36">
        <v>0</v>
      </c>
      <c r="H67" s="36">
        <v>180000000</v>
      </c>
      <c r="I67" s="36">
        <v>0</v>
      </c>
      <c r="J67" s="36">
        <v>0</v>
      </c>
      <c r="K67" s="37">
        <v>0</v>
      </c>
      <c r="L67" s="36">
        <v>0</v>
      </c>
      <c r="M67" s="36">
        <v>0</v>
      </c>
      <c r="N67" s="37">
        <v>0</v>
      </c>
      <c r="O67" s="1"/>
    </row>
    <row r="68" spans="1:15" x14ac:dyDescent="0.2">
      <c r="A68" s="29" t="s">
        <v>57</v>
      </c>
      <c r="B68" s="30" t="s">
        <v>166</v>
      </c>
      <c r="C68" s="36">
        <v>180000000</v>
      </c>
      <c r="D68" s="36">
        <v>0</v>
      </c>
      <c r="E68" s="36">
        <v>0</v>
      </c>
      <c r="F68" s="36">
        <v>180000000</v>
      </c>
      <c r="G68" s="36">
        <v>0</v>
      </c>
      <c r="H68" s="36">
        <v>180000000</v>
      </c>
      <c r="I68" s="36">
        <v>0</v>
      </c>
      <c r="J68" s="36">
        <v>0</v>
      </c>
      <c r="K68" s="37">
        <v>0</v>
      </c>
      <c r="L68" s="36">
        <v>0</v>
      </c>
      <c r="M68" s="36">
        <v>0</v>
      </c>
      <c r="N68" s="37">
        <v>0</v>
      </c>
      <c r="O68" s="1"/>
    </row>
    <row r="69" spans="1:15" x14ac:dyDescent="0.2">
      <c r="A69" s="29" t="s">
        <v>58</v>
      </c>
      <c r="B69" s="30" t="s">
        <v>167</v>
      </c>
      <c r="C69" s="36">
        <v>230000000</v>
      </c>
      <c r="D69" s="36">
        <v>0</v>
      </c>
      <c r="E69" s="36">
        <v>50000000</v>
      </c>
      <c r="F69" s="36">
        <v>280000000</v>
      </c>
      <c r="G69" s="36">
        <v>0</v>
      </c>
      <c r="H69" s="36">
        <v>280000000</v>
      </c>
      <c r="I69" s="36">
        <v>0</v>
      </c>
      <c r="J69" s="36">
        <v>0</v>
      </c>
      <c r="K69" s="37">
        <v>0</v>
      </c>
      <c r="L69" s="36">
        <v>0</v>
      </c>
      <c r="M69" s="36">
        <v>0</v>
      </c>
      <c r="N69" s="37">
        <v>0</v>
      </c>
      <c r="O69" s="1"/>
    </row>
    <row r="70" spans="1:15" x14ac:dyDescent="0.2">
      <c r="A70" s="29" t="s">
        <v>59</v>
      </c>
      <c r="B70" s="30" t="s">
        <v>168</v>
      </c>
      <c r="C70" s="36">
        <v>163000000</v>
      </c>
      <c r="D70" s="36">
        <v>0</v>
      </c>
      <c r="E70" s="36">
        <v>-50000000</v>
      </c>
      <c r="F70" s="36">
        <v>113000000</v>
      </c>
      <c r="G70" s="36">
        <v>0</v>
      </c>
      <c r="H70" s="36">
        <v>113000000</v>
      </c>
      <c r="I70" s="36">
        <v>0</v>
      </c>
      <c r="J70" s="36">
        <v>22987778</v>
      </c>
      <c r="K70" s="37" t="s">
        <v>481</v>
      </c>
      <c r="L70" s="36">
        <v>0</v>
      </c>
      <c r="M70" s="36">
        <v>0</v>
      </c>
      <c r="N70" s="37">
        <v>0</v>
      </c>
      <c r="O70" s="1"/>
    </row>
    <row r="71" spans="1:15" x14ac:dyDescent="0.2">
      <c r="A71" s="29" t="s">
        <v>60</v>
      </c>
      <c r="B71" s="30" t="s">
        <v>169</v>
      </c>
      <c r="C71" s="36">
        <v>461500000</v>
      </c>
      <c r="D71" s="36">
        <v>0</v>
      </c>
      <c r="E71" s="36">
        <v>0</v>
      </c>
      <c r="F71" s="36">
        <v>461500000</v>
      </c>
      <c r="G71" s="36">
        <v>0</v>
      </c>
      <c r="H71" s="36">
        <v>461500000</v>
      </c>
      <c r="I71" s="36">
        <v>-217788380</v>
      </c>
      <c r="J71" s="36">
        <v>236540190</v>
      </c>
      <c r="K71" s="37" t="s">
        <v>482</v>
      </c>
      <c r="L71" s="36">
        <v>2410150</v>
      </c>
      <c r="M71" s="36">
        <v>198655171</v>
      </c>
      <c r="N71" s="37" t="s">
        <v>483</v>
      </c>
      <c r="O71" s="1"/>
    </row>
    <row r="72" spans="1:15" x14ac:dyDescent="0.2">
      <c r="A72" s="29" t="s">
        <v>61</v>
      </c>
      <c r="B72" s="30" t="s">
        <v>170</v>
      </c>
      <c r="C72" s="36">
        <v>460000000</v>
      </c>
      <c r="D72" s="36">
        <v>0</v>
      </c>
      <c r="E72" s="36">
        <v>0</v>
      </c>
      <c r="F72" s="36">
        <v>460000000</v>
      </c>
      <c r="G72" s="36">
        <v>0</v>
      </c>
      <c r="H72" s="36">
        <v>460000000</v>
      </c>
      <c r="I72" s="36">
        <v>-217788380</v>
      </c>
      <c r="J72" s="36">
        <v>235040190</v>
      </c>
      <c r="K72" s="37" t="s">
        <v>484</v>
      </c>
      <c r="L72" s="36">
        <v>2410150</v>
      </c>
      <c r="M72" s="36">
        <v>198655171</v>
      </c>
      <c r="N72" s="37" t="s">
        <v>485</v>
      </c>
      <c r="O72" s="1"/>
    </row>
    <row r="73" spans="1:15" x14ac:dyDescent="0.2">
      <c r="A73" s="29" t="s">
        <v>62</v>
      </c>
      <c r="B73" s="30" t="s">
        <v>171</v>
      </c>
      <c r="C73" s="36">
        <v>1500000</v>
      </c>
      <c r="D73" s="36">
        <v>0</v>
      </c>
      <c r="E73" s="36">
        <v>0</v>
      </c>
      <c r="F73" s="36">
        <v>1500000</v>
      </c>
      <c r="G73" s="36">
        <v>0</v>
      </c>
      <c r="H73" s="36">
        <v>1500000</v>
      </c>
      <c r="I73" s="36">
        <v>0</v>
      </c>
      <c r="J73" s="36">
        <v>1500000</v>
      </c>
      <c r="K73" s="37">
        <v>100</v>
      </c>
      <c r="L73" s="36">
        <v>0</v>
      </c>
      <c r="M73" s="36">
        <v>0</v>
      </c>
      <c r="N73" s="37">
        <v>0</v>
      </c>
      <c r="O73" s="1"/>
    </row>
    <row r="74" spans="1:15" s="33" customFormat="1" x14ac:dyDescent="0.2">
      <c r="A74" s="25" t="s">
        <v>63</v>
      </c>
      <c r="B74" s="26" t="s">
        <v>172</v>
      </c>
      <c r="C74" s="34">
        <v>0</v>
      </c>
      <c r="D74" s="34">
        <v>0</v>
      </c>
      <c r="E74" s="34">
        <v>146794453</v>
      </c>
      <c r="F74" s="34">
        <v>146794453</v>
      </c>
      <c r="G74" s="34">
        <v>0</v>
      </c>
      <c r="H74" s="34">
        <v>146794453</v>
      </c>
      <c r="I74" s="34">
        <v>0</v>
      </c>
      <c r="J74" s="34">
        <v>1679667</v>
      </c>
      <c r="K74" s="35" t="s">
        <v>486</v>
      </c>
      <c r="L74" s="34">
        <v>0</v>
      </c>
      <c r="M74" s="34">
        <v>1679667</v>
      </c>
      <c r="N74" s="35" t="s">
        <v>486</v>
      </c>
    </row>
    <row r="75" spans="1:15" s="33" customFormat="1" x14ac:dyDescent="0.2">
      <c r="A75" s="25" t="s">
        <v>64</v>
      </c>
      <c r="B75" s="26" t="s">
        <v>173</v>
      </c>
      <c r="C75" s="34">
        <v>2606142387000</v>
      </c>
      <c r="D75" s="34">
        <v>0</v>
      </c>
      <c r="E75" s="34">
        <v>-27996000000</v>
      </c>
      <c r="F75" s="34">
        <v>2578146387000</v>
      </c>
      <c r="G75" s="34">
        <v>0</v>
      </c>
      <c r="H75" s="34">
        <v>2578146387000</v>
      </c>
      <c r="I75" s="34">
        <v>30873020871</v>
      </c>
      <c r="J75" s="34">
        <v>539608595488</v>
      </c>
      <c r="K75" s="35" t="s">
        <v>487</v>
      </c>
      <c r="L75" s="34">
        <v>21765667655</v>
      </c>
      <c r="M75" s="34">
        <v>104155712619</v>
      </c>
      <c r="N75" s="35" t="s">
        <v>488</v>
      </c>
    </row>
    <row r="76" spans="1:15" s="33" customFormat="1" x14ac:dyDescent="0.2">
      <c r="A76" s="25" t="s">
        <v>65</v>
      </c>
      <c r="B76" s="26" t="s">
        <v>174</v>
      </c>
      <c r="C76" s="34">
        <v>2209826454000</v>
      </c>
      <c r="D76" s="34">
        <v>0</v>
      </c>
      <c r="E76" s="34">
        <v>-57996000000</v>
      </c>
      <c r="F76" s="34">
        <v>2151830454000</v>
      </c>
      <c r="G76" s="34">
        <v>0</v>
      </c>
      <c r="H76" s="34">
        <v>2151830454000</v>
      </c>
      <c r="I76" s="34">
        <v>25282742317</v>
      </c>
      <c r="J76" s="34">
        <v>468268736853</v>
      </c>
      <c r="K76" s="35" t="s">
        <v>489</v>
      </c>
      <c r="L76" s="34">
        <v>10465092439</v>
      </c>
      <c r="M76" s="34">
        <v>34177209422</v>
      </c>
      <c r="N76" s="35" t="s">
        <v>490</v>
      </c>
    </row>
    <row r="77" spans="1:15" x14ac:dyDescent="0.2">
      <c r="A77" s="29" t="s">
        <v>66</v>
      </c>
      <c r="B77" s="30" t="s">
        <v>175</v>
      </c>
      <c r="C77" s="36">
        <v>2209826454000</v>
      </c>
      <c r="D77" s="36">
        <v>0</v>
      </c>
      <c r="E77" s="36">
        <v>-57996000000</v>
      </c>
      <c r="F77" s="36">
        <v>2151830454000</v>
      </c>
      <c r="G77" s="36">
        <v>0</v>
      </c>
      <c r="H77" s="36">
        <v>2151830454000</v>
      </c>
      <c r="I77" s="36">
        <v>25282742317</v>
      </c>
      <c r="J77" s="36">
        <v>468268736853</v>
      </c>
      <c r="K77" s="37" t="s">
        <v>489</v>
      </c>
      <c r="L77" s="36">
        <v>10465092439</v>
      </c>
      <c r="M77" s="36">
        <v>34177209422</v>
      </c>
      <c r="N77" s="37" t="s">
        <v>490</v>
      </c>
      <c r="O77" s="1"/>
    </row>
    <row r="78" spans="1:15" x14ac:dyDescent="0.2">
      <c r="A78" s="29" t="s">
        <v>67</v>
      </c>
      <c r="B78" s="30" t="s">
        <v>176</v>
      </c>
      <c r="C78" s="36">
        <v>1126653898000</v>
      </c>
      <c r="D78" s="36">
        <v>0</v>
      </c>
      <c r="E78" s="36">
        <v>-45740735000</v>
      </c>
      <c r="F78" s="36">
        <v>1080913163000</v>
      </c>
      <c r="G78" s="36">
        <v>0</v>
      </c>
      <c r="H78" s="36">
        <v>1080913163000</v>
      </c>
      <c r="I78" s="36">
        <v>24638276533</v>
      </c>
      <c r="J78" s="36">
        <v>392238128872</v>
      </c>
      <c r="K78" s="37" t="s">
        <v>491</v>
      </c>
      <c r="L78" s="36">
        <v>3565492265</v>
      </c>
      <c r="M78" s="36">
        <v>10641357531</v>
      </c>
      <c r="N78" s="37" t="s">
        <v>492</v>
      </c>
      <c r="O78" s="1"/>
    </row>
    <row r="79" spans="1:15" x14ac:dyDescent="0.2">
      <c r="A79" s="29" t="s">
        <v>68</v>
      </c>
      <c r="B79" s="30" t="s">
        <v>177</v>
      </c>
      <c r="C79" s="36">
        <v>1126653898000</v>
      </c>
      <c r="D79" s="36">
        <v>0</v>
      </c>
      <c r="E79" s="36">
        <v>-45740735000</v>
      </c>
      <c r="F79" s="36">
        <v>1080913163000</v>
      </c>
      <c r="G79" s="36">
        <v>0</v>
      </c>
      <c r="H79" s="36">
        <v>1080913163000</v>
      </c>
      <c r="I79" s="36">
        <v>24638276533</v>
      </c>
      <c r="J79" s="36">
        <v>392238128872</v>
      </c>
      <c r="K79" s="37" t="s">
        <v>491</v>
      </c>
      <c r="L79" s="36">
        <v>3565492265</v>
      </c>
      <c r="M79" s="36">
        <v>10641357531</v>
      </c>
      <c r="N79" s="37" t="s">
        <v>492</v>
      </c>
      <c r="O79" s="1"/>
    </row>
    <row r="80" spans="1:15" x14ac:dyDescent="0.2">
      <c r="A80" s="29" t="s">
        <v>69</v>
      </c>
      <c r="B80" s="30" t="s">
        <v>178</v>
      </c>
      <c r="C80" s="36">
        <v>58460177000</v>
      </c>
      <c r="D80" s="36">
        <v>0</v>
      </c>
      <c r="E80" s="36">
        <v>-15740735000</v>
      </c>
      <c r="F80" s="36">
        <v>42719442000</v>
      </c>
      <c r="G80" s="36">
        <v>0</v>
      </c>
      <c r="H80" s="36">
        <v>42719442000</v>
      </c>
      <c r="I80" s="36">
        <v>186222</v>
      </c>
      <c r="J80" s="36">
        <v>12000344942</v>
      </c>
      <c r="K80" s="37" t="s">
        <v>352</v>
      </c>
      <c r="L80" s="36">
        <v>0</v>
      </c>
      <c r="M80" s="36">
        <v>15872</v>
      </c>
      <c r="N80" s="37">
        <v>0</v>
      </c>
      <c r="O80" s="1"/>
    </row>
    <row r="81" spans="1:15" x14ac:dyDescent="0.2">
      <c r="A81" s="29" t="s">
        <v>70</v>
      </c>
      <c r="B81" s="30" t="s">
        <v>340</v>
      </c>
      <c r="C81" s="36">
        <v>58460177000</v>
      </c>
      <c r="D81" s="36">
        <v>0</v>
      </c>
      <c r="E81" s="36">
        <v>-15740735000</v>
      </c>
      <c r="F81" s="36">
        <v>42719442000</v>
      </c>
      <c r="G81" s="36">
        <v>0</v>
      </c>
      <c r="H81" s="36">
        <v>42719442000</v>
      </c>
      <c r="I81" s="36">
        <v>186222</v>
      </c>
      <c r="J81" s="36">
        <v>12000344942</v>
      </c>
      <c r="K81" s="37" t="s">
        <v>352</v>
      </c>
      <c r="L81" s="36">
        <v>0</v>
      </c>
      <c r="M81" s="36">
        <v>15872</v>
      </c>
      <c r="N81" s="37">
        <v>0</v>
      </c>
      <c r="O81" s="1"/>
    </row>
    <row r="82" spans="1:15" x14ac:dyDescent="0.2">
      <c r="A82" s="29" t="s">
        <v>71</v>
      </c>
      <c r="B82" s="30" t="s">
        <v>179</v>
      </c>
      <c r="C82" s="36">
        <v>131888877000</v>
      </c>
      <c r="D82" s="36">
        <v>0</v>
      </c>
      <c r="E82" s="36">
        <v>0</v>
      </c>
      <c r="F82" s="36">
        <v>131888877000</v>
      </c>
      <c r="G82" s="36">
        <v>0</v>
      </c>
      <c r="H82" s="36">
        <v>131888877000</v>
      </c>
      <c r="I82" s="36">
        <v>173124999</v>
      </c>
      <c r="J82" s="36">
        <v>56661084261</v>
      </c>
      <c r="K82" s="37" t="s">
        <v>493</v>
      </c>
      <c r="L82" s="36">
        <v>20133869</v>
      </c>
      <c r="M82" s="36">
        <v>20133869</v>
      </c>
      <c r="N82" s="37" t="s">
        <v>494</v>
      </c>
      <c r="O82" s="1"/>
    </row>
    <row r="83" spans="1:15" x14ac:dyDescent="0.2">
      <c r="A83" s="29" t="s">
        <v>72</v>
      </c>
      <c r="B83" s="30" t="s">
        <v>341</v>
      </c>
      <c r="C83" s="36">
        <v>131888877000</v>
      </c>
      <c r="D83" s="36">
        <v>0</v>
      </c>
      <c r="E83" s="36">
        <v>0</v>
      </c>
      <c r="F83" s="36">
        <v>131888877000</v>
      </c>
      <c r="G83" s="36">
        <v>0</v>
      </c>
      <c r="H83" s="36">
        <v>131888877000</v>
      </c>
      <c r="I83" s="36">
        <v>173124999</v>
      </c>
      <c r="J83" s="36">
        <v>56661084261</v>
      </c>
      <c r="K83" s="37" t="s">
        <v>493</v>
      </c>
      <c r="L83" s="36">
        <v>20133869</v>
      </c>
      <c r="M83" s="36">
        <v>20133869</v>
      </c>
      <c r="N83" s="37" t="s">
        <v>494</v>
      </c>
      <c r="O83" s="1"/>
    </row>
    <row r="84" spans="1:15" x14ac:dyDescent="0.2">
      <c r="A84" s="29" t="s">
        <v>73</v>
      </c>
      <c r="B84" s="30" t="s">
        <v>180</v>
      </c>
      <c r="C84" s="36">
        <v>829989308000</v>
      </c>
      <c r="D84" s="36">
        <v>0</v>
      </c>
      <c r="E84" s="36">
        <v>-30000000000</v>
      </c>
      <c r="F84" s="36">
        <v>799989308000</v>
      </c>
      <c r="G84" s="36">
        <v>0</v>
      </c>
      <c r="H84" s="36">
        <v>799989308000</v>
      </c>
      <c r="I84" s="36">
        <v>24122158253</v>
      </c>
      <c r="J84" s="36">
        <v>221587282767</v>
      </c>
      <c r="K84" s="37" t="s">
        <v>495</v>
      </c>
      <c r="L84" s="36">
        <v>3545358396</v>
      </c>
      <c r="M84" s="36">
        <v>10620946658</v>
      </c>
      <c r="N84" s="37" t="s">
        <v>496</v>
      </c>
      <c r="O84" s="1"/>
    </row>
    <row r="85" spans="1:15" x14ac:dyDescent="0.2">
      <c r="A85" s="29" t="s">
        <v>74</v>
      </c>
      <c r="B85" s="30" t="s">
        <v>342</v>
      </c>
      <c r="C85" s="36">
        <v>829989308000</v>
      </c>
      <c r="D85" s="36">
        <v>0</v>
      </c>
      <c r="E85" s="36">
        <v>-30000000000</v>
      </c>
      <c r="F85" s="36">
        <v>799989308000</v>
      </c>
      <c r="G85" s="36">
        <v>0</v>
      </c>
      <c r="H85" s="36">
        <v>799989308000</v>
      </c>
      <c r="I85" s="36">
        <v>24122158253</v>
      </c>
      <c r="J85" s="36">
        <v>221587282767</v>
      </c>
      <c r="K85" s="37" t="s">
        <v>495</v>
      </c>
      <c r="L85" s="36">
        <v>3545358396</v>
      </c>
      <c r="M85" s="36">
        <v>10620946658</v>
      </c>
      <c r="N85" s="37" t="s">
        <v>496</v>
      </c>
      <c r="O85" s="1"/>
    </row>
    <row r="86" spans="1:15" x14ac:dyDescent="0.2">
      <c r="A86" s="29" t="s">
        <v>75</v>
      </c>
      <c r="B86" s="30" t="s">
        <v>181</v>
      </c>
      <c r="C86" s="36">
        <v>106315536000</v>
      </c>
      <c r="D86" s="36">
        <v>0</v>
      </c>
      <c r="E86" s="36">
        <v>0</v>
      </c>
      <c r="F86" s="36">
        <v>106315536000</v>
      </c>
      <c r="G86" s="36">
        <v>0</v>
      </c>
      <c r="H86" s="36">
        <v>106315536000</v>
      </c>
      <c r="I86" s="36">
        <v>342807059</v>
      </c>
      <c r="J86" s="36">
        <v>101989416902</v>
      </c>
      <c r="K86" s="37" t="s">
        <v>497</v>
      </c>
      <c r="L86" s="36">
        <v>0</v>
      </c>
      <c r="M86" s="36">
        <v>118284</v>
      </c>
      <c r="N86" s="37">
        <v>0</v>
      </c>
      <c r="O86" s="1"/>
    </row>
    <row r="87" spans="1:15" x14ac:dyDescent="0.2">
      <c r="A87" s="29" t="s">
        <v>76</v>
      </c>
      <c r="B87" s="30" t="s">
        <v>342</v>
      </c>
      <c r="C87" s="36">
        <v>106315536000</v>
      </c>
      <c r="D87" s="36">
        <v>0</v>
      </c>
      <c r="E87" s="36">
        <v>0</v>
      </c>
      <c r="F87" s="36">
        <v>106315536000</v>
      </c>
      <c r="G87" s="36">
        <v>0</v>
      </c>
      <c r="H87" s="36">
        <v>106315536000</v>
      </c>
      <c r="I87" s="36">
        <v>342807059</v>
      </c>
      <c r="J87" s="36">
        <v>101989416902</v>
      </c>
      <c r="K87" s="37" t="s">
        <v>497</v>
      </c>
      <c r="L87" s="36">
        <v>0</v>
      </c>
      <c r="M87" s="36">
        <v>118284</v>
      </c>
      <c r="N87" s="37">
        <v>0</v>
      </c>
      <c r="O87" s="1"/>
    </row>
    <row r="88" spans="1:15" x14ac:dyDescent="0.2">
      <c r="A88" s="29" t="s">
        <v>343</v>
      </c>
      <c r="B88" s="30" t="s">
        <v>344</v>
      </c>
      <c r="C88" s="36">
        <v>986050000000</v>
      </c>
      <c r="D88" s="36">
        <v>0</v>
      </c>
      <c r="E88" s="36">
        <v>-27996000000</v>
      </c>
      <c r="F88" s="36">
        <v>958054000000</v>
      </c>
      <c r="G88" s="36">
        <v>0</v>
      </c>
      <c r="H88" s="36">
        <v>958054000000</v>
      </c>
      <c r="I88" s="36">
        <v>0</v>
      </c>
      <c r="J88" s="36">
        <v>0</v>
      </c>
      <c r="K88" s="37">
        <v>0</v>
      </c>
      <c r="L88" s="36">
        <v>0</v>
      </c>
      <c r="M88" s="36">
        <v>0</v>
      </c>
      <c r="N88" s="37">
        <v>0</v>
      </c>
      <c r="O88" s="1"/>
    </row>
    <row r="89" spans="1:15" x14ac:dyDescent="0.2">
      <c r="A89" s="29" t="s">
        <v>345</v>
      </c>
      <c r="B89" s="30" t="s">
        <v>346</v>
      </c>
      <c r="C89" s="36">
        <v>986050000000</v>
      </c>
      <c r="D89" s="36">
        <v>0</v>
      </c>
      <c r="E89" s="36">
        <v>-27996000000</v>
      </c>
      <c r="F89" s="36">
        <v>958054000000</v>
      </c>
      <c r="G89" s="36">
        <v>0</v>
      </c>
      <c r="H89" s="36">
        <v>958054000000</v>
      </c>
      <c r="I89" s="36">
        <v>0</v>
      </c>
      <c r="J89" s="36">
        <v>0</v>
      </c>
      <c r="K89" s="37">
        <v>0</v>
      </c>
      <c r="L89" s="36">
        <v>0</v>
      </c>
      <c r="M89" s="36">
        <v>0</v>
      </c>
      <c r="N89" s="37">
        <v>0</v>
      </c>
      <c r="O89" s="1"/>
    </row>
    <row r="90" spans="1:15" x14ac:dyDescent="0.2">
      <c r="A90" s="29" t="s">
        <v>347</v>
      </c>
      <c r="B90" s="30" t="s">
        <v>348</v>
      </c>
      <c r="C90" s="36">
        <v>986050000000</v>
      </c>
      <c r="D90" s="36">
        <v>0</v>
      </c>
      <c r="E90" s="36">
        <v>-27996000000</v>
      </c>
      <c r="F90" s="36">
        <v>958054000000</v>
      </c>
      <c r="G90" s="36">
        <v>0</v>
      </c>
      <c r="H90" s="36">
        <v>958054000000</v>
      </c>
      <c r="I90" s="36">
        <v>0</v>
      </c>
      <c r="J90" s="36">
        <v>0</v>
      </c>
      <c r="K90" s="37">
        <v>0</v>
      </c>
      <c r="L90" s="36">
        <v>0</v>
      </c>
      <c r="M90" s="36">
        <v>0</v>
      </c>
      <c r="N90" s="37">
        <v>0</v>
      </c>
      <c r="O90" s="1"/>
    </row>
    <row r="91" spans="1:15" x14ac:dyDescent="0.2">
      <c r="A91" s="29" t="s">
        <v>349</v>
      </c>
      <c r="B91" s="30" t="s">
        <v>346</v>
      </c>
      <c r="C91" s="36">
        <v>986050000000</v>
      </c>
      <c r="D91" s="36">
        <v>0</v>
      </c>
      <c r="E91" s="36">
        <v>-27996000000</v>
      </c>
      <c r="F91" s="36">
        <v>958054000000</v>
      </c>
      <c r="G91" s="36">
        <v>0</v>
      </c>
      <c r="H91" s="36">
        <v>958054000000</v>
      </c>
      <c r="I91" s="36">
        <v>0</v>
      </c>
      <c r="J91" s="36">
        <v>0</v>
      </c>
      <c r="K91" s="37">
        <v>0</v>
      </c>
      <c r="L91" s="36">
        <v>0</v>
      </c>
      <c r="M91" s="36">
        <v>0</v>
      </c>
      <c r="N91" s="37">
        <v>0</v>
      </c>
      <c r="O91" s="1"/>
    </row>
    <row r="92" spans="1:15" x14ac:dyDescent="0.2">
      <c r="A92" s="29" t="s">
        <v>77</v>
      </c>
      <c r="B92" s="30" t="s">
        <v>182</v>
      </c>
      <c r="C92" s="36">
        <v>97122556000</v>
      </c>
      <c r="D92" s="36">
        <v>0</v>
      </c>
      <c r="E92" s="36">
        <v>15740735000</v>
      </c>
      <c r="F92" s="36">
        <v>112863291000</v>
      </c>
      <c r="G92" s="36">
        <v>0</v>
      </c>
      <c r="H92" s="36">
        <v>112863291000</v>
      </c>
      <c r="I92" s="36">
        <v>644465784</v>
      </c>
      <c r="J92" s="36">
        <v>76030607981</v>
      </c>
      <c r="K92" s="37" t="s">
        <v>498</v>
      </c>
      <c r="L92" s="36">
        <v>6899600174</v>
      </c>
      <c r="M92" s="36">
        <v>23535851891</v>
      </c>
      <c r="N92" s="37" t="s">
        <v>499</v>
      </c>
      <c r="O92" s="1"/>
    </row>
    <row r="93" spans="1:15" x14ac:dyDescent="0.2">
      <c r="A93" s="29" t="s">
        <v>78</v>
      </c>
      <c r="B93" s="30" t="s">
        <v>183</v>
      </c>
      <c r="C93" s="36">
        <v>97122556000</v>
      </c>
      <c r="D93" s="36">
        <v>0</v>
      </c>
      <c r="E93" s="36">
        <v>15740735000</v>
      </c>
      <c r="F93" s="36">
        <v>112863291000</v>
      </c>
      <c r="G93" s="36">
        <v>0</v>
      </c>
      <c r="H93" s="36">
        <v>112863291000</v>
      </c>
      <c r="I93" s="36">
        <v>644465784</v>
      </c>
      <c r="J93" s="36">
        <v>76030607981</v>
      </c>
      <c r="K93" s="37" t="s">
        <v>498</v>
      </c>
      <c r="L93" s="36">
        <v>6899600174</v>
      </c>
      <c r="M93" s="36">
        <v>23535851891</v>
      </c>
      <c r="N93" s="37" t="s">
        <v>499</v>
      </c>
      <c r="O93" s="1"/>
    </row>
    <row r="94" spans="1:15" x14ac:dyDescent="0.2">
      <c r="A94" s="29" t="s">
        <v>79</v>
      </c>
      <c r="B94" s="30" t="s">
        <v>184</v>
      </c>
      <c r="C94" s="36">
        <v>97122556000</v>
      </c>
      <c r="D94" s="36">
        <v>0</v>
      </c>
      <c r="E94" s="36">
        <v>15740735000</v>
      </c>
      <c r="F94" s="36">
        <v>112863291000</v>
      </c>
      <c r="G94" s="36">
        <v>0</v>
      </c>
      <c r="H94" s="36">
        <v>112863291000</v>
      </c>
      <c r="I94" s="36">
        <v>644465784</v>
      </c>
      <c r="J94" s="36">
        <v>76030607981</v>
      </c>
      <c r="K94" s="37" t="s">
        <v>498</v>
      </c>
      <c r="L94" s="36">
        <v>6899600174</v>
      </c>
      <c r="M94" s="36">
        <v>23535851891</v>
      </c>
      <c r="N94" s="37" t="s">
        <v>499</v>
      </c>
      <c r="O94" s="1"/>
    </row>
    <row r="95" spans="1:15" x14ac:dyDescent="0.2">
      <c r="A95" s="29" t="s">
        <v>80</v>
      </c>
      <c r="B95" s="30" t="s">
        <v>350</v>
      </c>
      <c r="C95" s="36">
        <v>97122556000</v>
      </c>
      <c r="D95" s="36">
        <v>0</v>
      </c>
      <c r="E95" s="36">
        <v>15740735000</v>
      </c>
      <c r="F95" s="36">
        <v>112863291000</v>
      </c>
      <c r="G95" s="36">
        <v>0</v>
      </c>
      <c r="H95" s="36">
        <v>112863291000</v>
      </c>
      <c r="I95" s="36">
        <v>644465784</v>
      </c>
      <c r="J95" s="36">
        <v>76030607981</v>
      </c>
      <c r="K95" s="37" t="s">
        <v>498</v>
      </c>
      <c r="L95" s="36">
        <v>6899600174</v>
      </c>
      <c r="M95" s="36">
        <v>23535851891</v>
      </c>
      <c r="N95" s="37" t="s">
        <v>499</v>
      </c>
      <c r="O95" s="1"/>
    </row>
    <row r="96" spans="1:15" s="33" customFormat="1" x14ac:dyDescent="0.2">
      <c r="A96" s="25" t="s">
        <v>81</v>
      </c>
      <c r="B96" s="26" t="s">
        <v>172</v>
      </c>
      <c r="C96" s="34">
        <v>396315933000</v>
      </c>
      <c r="D96" s="34">
        <v>0</v>
      </c>
      <c r="E96" s="34">
        <v>30000000000</v>
      </c>
      <c r="F96" s="34">
        <v>426315933000</v>
      </c>
      <c r="G96" s="34">
        <v>0</v>
      </c>
      <c r="H96" s="34">
        <v>426315933000</v>
      </c>
      <c r="I96" s="34">
        <v>5590278554</v>
      </c>
      <c r="J96" s="34">
        <v>71339858635</v>
      </c>
      <c r="K96" s="35" t="s">
        <v>500</v>
      </c>
      <c r="L96" s="34">
        <v>11300575216</v>
      </c>
      <c r="M96" s="34">
        <v>69978503197</v>
      </c>
      <c r="N96" s="35" t="s">
        <v>501</v>
      </c>
    </row>
  </sheetData>
  <mergeCells count="20"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  <mergeCell ref="D1:G1"/>
    <mergeCell ref="D2:G2"/>
    <mergeCell ref="D3:G3"/>
    <mergeCell ref="A7:B7"/>
    <mergeCell ref="C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baseColWidth="10" defaultRowHeight="12" x14ac:dyDescent="0.2"/>
  <cols>
    <col min="1" max="1" width="15.710937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8" bestFit="1" customWidth="1"/>
    <col min="10" max="10" width="17.7109375" style="1" bestFit="1" customWidth="1"/>
    <col min="11" max="16384" width="11.42578125" style="1"/>
  </cols>
  <sheetData>
    <row r="2" spans="1:10" x14ac:dyDescent="0.2">
      <c r="C2" s="45" t="s">
        <v>82</v>
      </c>
      <c r="D2" s="45"/>
      <c r="E2" s="45"/>
      <c r="F2" s="45"/>
    </row>
    <row r="3" spans="1:10" x14ac:dyDescent="0.2">
      <c r="C3" s="45" t="s">
        <v>386</v>
      </c>
      <c r="D3" s="45"/>
      <c r="E3" s="45"/>
      <c r="F3" s="45"/>
    </row>
    <row r="4" spans="1:10" x14ac:dyDescent="0.2">
      <c r="C4" s="45" t="s">
        <v>387</v>
      </c>
      <c r="D4" s="45"/>
      <c r="E4" s="45"/>
      <c r="F4" s="45"/>
      <c r="G4" s="2"/>
    </row>
    <row r="5" spans="1:10" x14ac:dyDescent="0.2">
      <c r="C5" s="45"/>
      <c r="D5" s="45"/>
      <c r="E5" s="45"/>
      <c r="F5" s="45"/>
      <c r="G5" s="2"/>
    </row>
    <row r="6" spans="1:10" x14ac:dyDescent="0.2">
      <c r="C6" s="21"/>
      <c r="D6" s="21"/>
      <c r="E6" s="21"/>
      <c r="F6" s="21"/>
      <c r="G6" s="2"/>
    </row>
    <row r="7" spans="1:10" x14ac:dyDescent="0.2">
      <c r="A7" s="3" t="s">
        <v>84</v>
      </c>
      <c r="B7" s="4" t="s">
        <v>85</v>
      </c>
      <c r="C7" s="22"/>
      <c r="D7" s="22"/>
      <c r="E7" s="22"/>
      <c r="F7" s="22"/>
      <c r="G7" s="22"/>
      <c r="H7" s="22"/>
      <c r="I7" s="15" t="s">
        <v>86</v>
      </c>
      <c r="J7" s="13" t="s">
        <v>413</v>
      </c>
    </row>
    <row r="8" spans="1:10" x14ac:dyDescent="0.2">
      <c r="A8" s="8" t="s">
        <v>87</v>
      </c>
      <c r="B8" s="9" t="s">
        <v>88</v>
      </c>
      <c r="C8" s="23"/>
      <c r="D8" s="23"/>
      <c r="E8" s="23"/>
      <c r="F8" s="23"/>
      <c r="G8" s="23"/>
      <c r="H8" s="23"/>
      <c r="I8" s="16" t="s">
        <v>89</v>
      </c>
      <c r="J8" s="14">
        <v>2018</v>
      </c>
    </row>
    <row r="9" spans="1:10" ht="15" customHeight="1" x14ac:dyDescent="0.2">
      <c r="A9" s="49" t="s">
        <v>322</v>
      </c>
      <c r="B9" s="47" t="s">
        <v>251</v>
      </c>
      <c r="C9" s="47" t="s">
        <v>252</v>
      </c>
      <c r="D9" s="47" t="s">
        <v>253</v>
      </c>
      <c r="E9" s="47" t="s">
        <v>254</v>
      </c>
      <c r="F9" s="47" t="s">
        <v>255</v>
      </c>
      <c r="G9" s="48" t="s">
        <v>94</v>
      </c>
      <c r="H9" s="48"/>
      <c r="I9" s="52" t="s">
        <v>258</v>
      </c>
      <c r="J9" s="52" t="s">
        <v>259</v>
      </c>
    </row>
    <row r="10" spans="1:10" ht="28.5" customHeight="1" x14ac:dyDescent="0.2">
      <c r="A10" s="49"/>
      <c r="B10" s="47"/>
      <c r="C10" s="47"/>
      <c r="D10" s="47"/>
      <c r="E10" s="47"/>
      <c r="F10" s="47"/>
      <c r="G10" s="20" t="s">
        <v>256</v>
      </c>
      <c r="H10" s="20" t="s">
        <v>257</v>
      </c>
      <c r="I10" s="52"/>
      <c r="J10" s="52"/>
    </row>
    <row r="11" spans="1:10" s="33" customFormat="1" x14ac:dyDescent="0.2">
      <c r="A11" s="26" t="s">
        <v>0</v>
      </c>
      <c r="B11" s="26" t="s">
        <v>109</v>
      </c>
      <c r="C11" s="39">
        <v>677003682020.99988</v>
      </c>
      <c r="D11" s="39">
        <f>+VLOOKUP(A11,[1]Sheet1!$A$2:$M$63,7,0)</f>
        <v>645001</v>
      </c>
      <c r="E11" s="39">
        <f>+VLOOKUP(A11,[1]Sheet1!$A$2:$M$63,8,0)</f>
        <v>1115862103</v>
      </c>
      <c r="F11" s="39">
        <f>+C11-E11</f>
        <v>675887819917.99988</v>
      </c>
      <c r="G11" s="39">
        <f>+VLOOKUP(A11,[1]Sheet1!$A$2:$M$63,10,0)</f>
        <v>49769159699</v>
      </c>
      <c r="H11" s="39">
        <f>+VLOOKUP(A11,[1]Sheet1!$A$2:$M$63,11,0)</f>
        <v>178132790121</v>
      </c>
      <c r="I11" s="40">
        <f>+H11/F11*100</f>
        <v>26.355378048181343</v>
      </c>
      <c r="J11" s="41">
        <f>+F11-H11</f>
        <v>497755029796.99988</v>
      </c>
    </row>
    <row r="12" spans="1:10" s="33" customFormat="1" x14ac:dyDescent="0.2">
      <c r="A12" s="26" t="s">
        <v>260</v>
      </c>
      <c r="B12" s="26" t="s">
        <v>110</v>
      </c>
      <c r="C12" s="39">
        <v>4325593550</v>
      </c>
      <c r="D12" s="39">
        <f>+VLOOKUP(A12,[1]Sheet1!$A$2:$M$63,7,0)</f>
        <v>0</v>
      </c>
      <c r="E12" s="39">
        <f>+VLOOKUP(A12,[1]Sheet1!$A$2:$M$63,8,0)</f>
        <v>223650411</v>
      </c>
      <c r="F12" s="39">
        <f t="shared" ref="F12:F72" si="0">+C12-E12</f>
        <v>4101943139</v>
      </c>
      <c r="G12" s="39">
        <f>+VLOOKUP(A12,[1]Sheet1!$A$2:$M$63,10,0)</f>
        <v>368931808</v>
      </c>
      <c r="H12" s="39">
        <f>+VLOOKUP(A12,[1]Sheet1!$A$2:$M$63,11,0)</f>
        <v>2368450150</v>
      </c>
      <c r="I12" s="40">
        <f t="shared" ref="I12:I72" si="1">+H12/F12*100</f>
        <v>57.739711881462043</v>
      </c>
      <c r="J12" s="41">
        <f>+F12-H12</f>
        <v>1733492989</v>
      </c>
    </row>
    <row r="13" spans="1:10" s="33" customFormat="1" x14ac:dyDescent="0.2">
      <c r="A13" s="26" t="s">
        <v>261</v>
      </c>
      <c r="B13" s="26" t="s">
        <v>111</v>
      </c>
      <c r="C13" s="39">
        <v>1975434</v>
      </c>
      <c r="D13" s="39">
        <f>+VLOOKUP(A13,[1]Sheet1!$A$2:$M$63,7,0)</f>
        <v>0</v>
      </c>
      <c r="E13" s="39">
        <f>+VLOOKUP(A13,[1]Sheet1!$A$2:$M$63,8,0)</f>
        <v>1475434</v>
      </c>
      <c r="F13" s="39">
        <f t="shared" si="0"/>
        <v>500000</v>
      </c>
      <c r="G13" s="39">
        <f>+VLOOKUP(A13,[1]Sheet1!$A$2:$M$63,10,0)</f>
        <v>0</v>
      </c>
      <c r="H13" s="39">
        <f>+VLOOKUP(A13,[1]Sheet1!$A$2:$M$63,11,0)</f>
        <v>500000</v>
      </c>
      <c r="I13" s="40">
        <f t="shared" si="1"/>
        <v>100</v>
      </c>
      <c r="J13" s="41">
        <f t="shared" ref="J13:J72" si="2">+F13-H13</f>
        <v>0</v>
      </c>
    </row>
    <row r="14" spans="1:10" x14ac:dyDescent="0.2">
      <c r="A14" s="30" t="s">
        <v>262</v>
      </c>
      <c r="B14" s="30" t="s">
        <v>127</v>
      </c>
      <c r="C14" s="42">
        <v>1975434</v>
      </c>
      <c r="D14" s="39">
        <f>+VLOOKUP(A14,[1]Sheet1!$A$2:$M$63,7,0)</f>
        <v>0</v>
      </c>
      <c r="E14" s="42">
        <f>+VLOOKUP(A14,[1]Sheet1!$A$2:$M$63,8,0)</f>
        <v>1475434</v>
      </c>
      <c r="F14" s="42">
        <f t="shared" si="0"/>
        <v>500000</v>
      </c>
      <c r="G14" s="42">
        <f>+VLOOKUP(A14,[1]Sheet1!$A$2:$M$63,10,0)</f>
        <v>0</v>
      </c>
      <c r="H14" s="42">
        <f>+VLOOKUP(A14,[1]Sheet1!$A$2:$M$63,11,0)</f>
        <v>500000</v>
      </c>
      <c r="I14" s="43">
        <f t="shared" si="1"/>
        <v>100</v>
      </c>
      <c r="J14" s="44">
        <f t="shared" si="2"/>
        <v>0</v>
      </c>
    </row>
    <row r="15" spans="1:10" x14ac:dyDescent="0.2">
      <c r="A15" s="30" t="s">
        <v>263</v>
      </c>
      <c r="B15" s="30" t="s">
        <v>294</v>
      </c>
      <c r="C15" s="42">
        <v>1975434</v>
      </c>
      <c r="D15" s="39">
        <f>+VLOOKUP(A15,[1]Sheet1!$A$2:$M$63,7,0)</f>
        <v>0</v>
      </c>
      <c r="E15" s="42">
        <f>+VLOOKUP(A15,[1]Sheet1!$A$2:$M$63,8,0)</f>
        <v>1475434</v>
      </c>
      <c r="F15" s="42">
        <f t="shared" si="0"/>
        <v>500000</v>
      </c>
      <c r="G15" s="42">
        <f>+VLOOKUP(A15,[1]Sheet1!$A$2:$M$63,10,0)</f>
        <v>0</v>
      </c>
      <c r="H15" s="42">
        <f>+VLOOKUP(A15,[1]Sheet1!$A$2:$M$63,11,0)</f>
        <v>500000</v>
      </c>
      <c r="I15" s="43">
        <f t="shared" si="1"/>
        <v>100</v>
      </c>
      <c r="J15" s="44">
        <f t="shared" si="2"/>
        <v>0</v>
      </c>
    </row>
    <row r="16" spans="1:10" x14ac:dyDescent="0.2">
      <c r="A16" s="30" t="s">
        <v>264</v>
      </c>
      <c r="B16" s="30" t="s">
        <v>295</v>
      </c>
      <c r="C16" s="42">
        <v>1975434</v>
      </c>
      <c r="D16" s="39">
        <f>+VLOOKUP(A16,[1]Sheet1!$A$2:$M$63,7,0)</f>
        <v>0</v>
      </c>
      <c r="E16" s="42">
        <f>+VLOOKUP(A16,[1]Sheet1!$A$2:$M$63,8,0)</f>
        <v>1475434</v>
      </c>
      <c r="F16" s="42">
        <f t="shared" si="0"/>
        <v>500000</v>
      </c>
      <c r="G16" s="42">
        <f>+VLOOKUP(A16,[1]Sheet1!$A$2:$M$63,10,0)</f>
        <v>0</v>
      </c>
      <c r="H16" s="42">
        <f>+VLOOKUP(A16,[1]Sheet1!$A$2:$M$63,11,0)</f>
        <v>500000</v>
      </c>
      <c r="I16" s="43">
        <f t="shared" si="1"/>
        <v>100</v>
      </c>
      <c r="J16" s="44">
        <f t="shared" si="2"/>
        <v>0</v>
      </c>
    </row>
    <row r="17" spans="1:10" x14ac:dyDescent="0.2">
      <c r="A17" s="30" t="s">
        <v>353</v>
      </c>
      <c r="B17" s="30" t="s">
        <v>295</v>
      </c>
      <c r="C17" s="42">
        <v>500000</v>
      </c>
      <c r="D17" s="39">
        <f>+VLOOKUP(A17,[1]Sheet1!$A$2:$M$63,7,0)</f>
        <v>0</v>
      </c>
      <c r="E17" s="42">
        <f>+VLOOKUP(A17,[1]Sheet1!$A$2:$M$63,8,0)</f>
        <v>0</v>
      </c>
      <c r="F17" s="42">
        <f t="shared" si="0"/>
        <v>500000</v>
      </c>
      <c r="G17" s="42">
        <f>+VLOOKUP(A17,[1]Sheet1!$A$2:$M$63,10,0)</f>
        <v>0</v>
      </c>
      <c r="H17" s="42">
        <f>+VLOOKUP(A17,[1]Sheet1!$A$2:$M$63,11,0)</f>
        <v>500000</v>
      </c>
      <c r="I17" s="43">
        <f t="shared" si="1"/>
        <v>100</v>
      </c>
      <c r="J17" s="44">
        <f t="shared" si="2"/>
        <v>0</v>
      </c>
    </row>
    <row r="18" spans="1:10" x14ac:dyDescent="0.2">
      <c r="A18" s="30" t="s">
        <v>354</v>
      </c>
      <c r="B18" s="30" t="s">
        <v>295</v>
      </c>
      <c r="C18" s="42">
        <v>1475434</v>
      </c>
      <c r="D18" s="39">
        <f>+VLOOKUP(A18,[1]Sheet1!$A$2:$M$63,7,0)</f>
        <v>0</v>
      </c>
      <c r="E18" s="42">
        <f>+VLOOKUP(A18,[1]Sheet1!$A$2:$M$63,8,0)</f>
        <v>1475434</v>
      </c>
      <c r="F18" s="42">
        <f t="shared" si="0"/>
        <v>0</v>
      </c>
      <c r="G18" s="42">
        <f>+VLOOKUP(A18,[1]Sheet1!$A$2:$M$63,10,0)</f>
        <v>0</v>
      </c>
      <c r="H18" s="42">
        <f>+VLOOKUP(A18,[1]Sheet1!$A$2:$M$63,11,0)</f>
        <v>0</v>
      </c>
      <c r="I18" s="43">
        <v>0</v>
      </c>
      <c r="J18" s="44">
        <f t="shared" si="2"/>
        <v>0</v>
      </c>
    </row>
    <row r="19" spans="1:10" s="33" customFormat="1" x14ac:dyDescent="0.2">
      <c r="A19" s="26" t="s">
        <v>265</v>
      </c>
      <c r="B19" s="26" t="s">
        <v>145</v>
      </c>
      <c r="C19" s="39">
        <v>4323618116</v>
      </c>
      <c r="D19" s="39">
        <f>+VLOOKUP(A19,[1]Sheet1!$A$2:$M$63,7,0)</f>
        <v>0</v>
      </c>
      <c r="E19" s="39">
        <f>+VLOOKUP(A19,[1]Sheet1!$A$2:$M$63,8,0)</f>
        <v>222174977</v>
      </c>
      <c r="F19" s="39">
        <f t="shared" si="0"/>
        <v>4101443139</v>
      </c>
      <c r="G19" s="39">
        <f>+VLOOKUP(A19,[1]Sheet1!$A$2:$M$63,10,0)</f>
        <v>368931808</v>
      </c>
      <c r="H19" s="39">
        <f>+VLOOKUP(A19,[1]Sheet1!$A$2:$M$63,11,0)</f>
        <v>2367950150</v>
      </c>
      <c r="I19" s="40">
        <f t="shared" si="1"/>
        <v>57.734560001174259</v>
      </c>
      <c r="J19" s="41">
        <f t="shared" si="2"/>
        <v>1733492989</v>
      </c>
    </row>
    <row r="20" spans="1:10" x14ac:dyDescent="0.2">
      <c r="A20" s="30" t="s">
        <v>266</v>
      </c>
      <c r="B20" s="30" t="s">
        <v>296</v>
      </c>
      <c r="C20" s="42">
        <v>683707020</v>
      </c>
      <c r="D20" s="39">
        <f>+VLOOKUP(A20,[1]Sheet1!$A$2:$M$63,7,0)</f>
        <v>0</v>
      </c>
      <c r="E20" s="42">
        <f>+VLOOKUP(A20,[1]Sheet1!$A$2:$M$63,8,0)</f>
        <v>8</v>
      </c>
      <c r="F20" s="42">
        <f t="shared" si="0"/>
        <v>683707012</v>
      </c>
      <c r="G20" s="42">
        <f>+VLOOKUP(A20,[1]Sheet1!$A$2:$M$63,10,0)</f>
        <v>42160793</v>
      </c>
      <c r="H20" s="42">
        <f>+VLOOKUP(A20,[1]Sheet1!$A$2:$M$63,11,0)</f>
        <v>463748735</v>
      </c>
      <c r="I20" s="43">
        <f t="shared" si="1"/>
        <v>67.828576694486202</v>
      </c>
      <c r="J20" s="44">
        <f t="shared" si="2"/>
        <v>219958277</v>
      </c>
    </row>
    <row r="21" spans="1:10" x14ac:dyDescent="0.2">
      <c r="A21" s="30" t="s">
        <v>267</v>
      </c>
      <c r="B21" s="30" t="s">
        <v>297</v>
      </c>
      <c r="C21" s="42">
        <v>639658744</v>
      </c>
      <c r="D21" s="39">
        <f>+VLOOKUP(A21,[1]Sheet1!$A$2:$M$63,7,0)</f>
        <v>0</v>
      </c>
      <c r="E21" s="42">
        <f>+VLOOKUP(A21,[1]Sheet1!$A$2:$M$63,8,0)</f>
        <v>7</v>
      </c>
      <c r="F21" s="42">
        <f t="shared" si="0"/>
        <v>639658737</v>
      </c>
      <c r="G21" s="42">
        <f>+VLOOKUP(A21,[1]Sheet1!$A$2:$M$63,10,0)</f>
        <v>41120793</v>
      </c>
      <c r="H21" s="42">
        <f>+VLOOKUP(A21,[1]Sheet1!$A$2:$M$63,11,0)</f>
        <v>422357894</v>
      </c>
      <c r="I21" s="43">
        <f t="shared" si="1"/>
        <v>66.02862895000213</v>
      </c>
      <c r="J21" s="44">
        <f t="shared" si="2"/>
        <v>217300843</v>
      </c>
    </row>
    <row r="22" spans="1:10" x14ac:dyDescent="0.2">
      <c r="A22" s="30" t="s">
        <v>355</v>
      </c>
      <c r="B22" s="30" t="s">
        <v>297</v>
      </c>
      <c r="C22" s="42">
        <v>639658744</v>
      </c>
      <c r="D22" s="39">
        <f>+VLOOKUP(A22,[1]Sheet1!$A$2:$M$63,7,0)</f>
        <v>0</v>
      </c>
      <c r="E22" s="42">
        <f>+VLOOKUP(A22,[1]Sheet1!$A$2:$M$63,8,0)</f>
        <v>7</v>
      </c>
      <c r="F22" s="42">
        <f t="shared" si="0"/>
        <v>639658737</v>
      </c>
      <c r="G22" s="42">
        <f>+VLOOKUP(A22,[1]Sheet1!$A$2:$M$63,10,0)</f>
        <v>41120793</v>
      </c>
      <c r="H22" s="42">
        <f>+VLOOKUP(A22,[1]Sheet1!$A$2:$M$63,11,0)</f>
        <v>422357894</v>
      </c>
      <c r="I22" s="43">
        <f t="shared" si="1"/>
        <v>66.02862895000213</v>
      </c>
      <c r="J22" s="44">
        <f t="shared" si="2"/>
        <v>217300843</v>
      </c>
    </row>
    <row r="23" spans="1:10" x14ac:dyDescent="0.2">
      <c r="A23" s="30" t="s">
        <v>356</v>
      </c>
      <c r="B23" s="30" t="s">
        <v>297</v>
      </c>
      <c r="C23" s="42">
        <v>639658744</v>
      </c>
      <c r="D23" s="39">
        <f>+VLOOKUP(A23,[1]Sheet1!$A$2:$M$63,7,0)</f>
        <v>0</v>
      </c>
      <c r="E23" s="42">
        <f>+VLOOKUP(A23,[1]Sheet1!$A$2:$M$63,8,0)</f>
        <v>7</v>
      </c>
      <c r="F23" s="42">
        <f t="shared" si="0"/>
        <v>639658737</v>
      </c>
      <c r="G23" s="42">
        <f>+VLOOKUP(A23,[1]Sheet1!$A$2:$M$63,10,0)</f>
        <v>41120793</v>
      </c>
      <c r="H23" s="42">
        <f>+VLOOKUP(A23,[1]Sheet1!$A$2:$M$63,11,0)</f>
        <v>422357894</v>
      </c>
      <c r="I23" s="43">
        <f t="shared" si="1"/>
        <v>66.02862895000213</v>
      </c>
      <c r="J23" s="44">
        <f t="shared" si="2"/>
        <v>217300843</v>
      </c>
    </row>
    <row r="24" spans="1:10" x14ac:dyDescent="0.2">
      <c r="A24" s="30" t="s">
        <v>268</v>
      </c>
      <c r="B24" s="30" t="s">
        <v>298</v>
      </c>
      <c r="C24" s="42">
        <v>42294167</v>
      </c>
      <c r="D24" s="39">
        <f>+VLOOKUP(A24,[1]Sheet1!$A$2:$M$63,7,0)</f>
        <v>0</v>
      </c>
      <c r="E24" s="42">
        <f>+VLOOKUP(A24,[1]Sheet1!$A$2:$M$63,8,0)</f>
        <v>0</v>
      </c>
      <c r="F24" s="42">
        <f t="shared" si="0"/>
        <v>42294167</v>
      </c>
      <c r="G24" s="42">
        <f>+VLOOKUP(A24,[1]Sheet1!$A$2:$M$63,10,0)</f>
        <v>1040000</v>
      </c>
      <c r="H24" s="42">
        <f>+VLOOKUP(A24,[1]Sheet1!$A$2:$M$63,11,0)</f>
        <v>39643601</v>
      </c>
      <c r="I24" s="43">
        <f t="shared" si="1"/>
        <v>93.733022333788966</v>
      </c>
      <c r="J24" s="44">
        <f t="shared" si="2"/>
        <v>2650566</v>
      </c>
    </row>
    <row r="25" spans="1:10" x14ac:dyDescent="0.2">
      <c r="A25" s="30" t="s">
        <v>357</v>
      </c>
      <c r="B25" s="30" t="s">
        <v>298</v>
      </c>
      <c r="C25" s="42">
        <v>42294167</v>
      </c>
      <c r="D25" s="39">
        <f>+VLOOKUP(A25,[1]Sheet1!$A$2:$M$63,7,0)</f>
        <v>0</v>
      </c>
      <c r="E25" s="42">
        <f>+VLOOKUP(A25,[1]Sheet1!$A$2:$M$63,8,0)</f>
        <v>0</v>
      </c>
      <c r="F25" s="42">
        <f t="shared" si="0"/>
        <v>42294167</v>
      </c>
      <c r="G25" s="42">
        <f>+VLOOKUP(A25,[1]Sheet1!$A$2:$M$63,10,0)</f>
        <v>1040000</v>
      </c>
      <c r="H25" s="42">
        <f>+VLOOKUP(A25,[1]Sheet1!$A$2:$M$63,11,0)</f>
        <v>39643601</v>
      </c>
      <c r="I25" s="43">
        <f t="shared" si="1"/>
        <v>93.733022333788966</v>
      </c>
      <c r="J25" s="44">
        <f t="shared" si="2"/>
        <v>2650566</v>
      </c>
    </row>
    <row r="26" spans="1:10" x14ac:dyDescent="0.2">
      <c r="A26" s="30" t="s">
        <v>358</v>
      </c>
      <c r="B26" s="30" t="s">
        <v>298</v>
      </c>
      <c r="C26" s="42">
        <v>42294167</v>
      </c>
      <c r="D26" s="39">
        <f>+VLOOKUP(A26,[1]Sheet1!$A$2:$M$63,7,0)</f>
        <v>0</v>
      </c>
      <c r="E26" s="42">
        <f>+VLOOKUP(A26,[1]Sheet1!$A$2:$M$63,8,0)</f>
        <v>0</v>
      </c>
      <c r="F26" s="42">
        <f t="shared" si="0"/>
        <v>42294167</v>
      </c>
      <c r="G26" s="42">
        <f>+VLOOKUP(A26,[1]Sheet1!$A$2:$M$63,10,0)</f>
        <v>1040000</v>
      </c>
      <c r="H26" s="42">
        <f>+VLOOKUP(A26,[1]Sheet1!$A$2:$M$63,11,0)</f>
        <v>39643601</v>
      </c>
      <c r="I26" s="43">
        <f t="shared" si="1"/>
        <v>93.733022333788966</v>
      </c>
      <c r="J26" s="44">
        <f t="shared" si="2"/>
        <v>2650566</v>
      </c>
    </row>
    <row r="27" spans="1:10" x14ac:dyDescent="0.2">
      <c r="A27" s="30" t="s">
        <v>269</v>
      </c>
      <c r="B27" s="30" t="s">
        <v>299</v>
      </c>
      <c r="C27" s="42">
        <v>1754109</v>
      </c>
      <c r="D27" s="39">
        <f>+VLOOKUP(A27,[1]Sheet1!$A$2:$M$63,7,0)</f>
        <v>0</v>
      </c>
      <c r="E27" s="42">
        <f>+VLOOKUP(A27,[1]Sheet1!$A$2:$M$63,8,0)</f>
        <v>1</v>
      </c>
      <c r="F27" s="42">
        <f t="shared" si="0"/>
        <v>1754108</v>
      </c>
      <c r="G27" s="42">
        <f>+VLOOKUP(A27,[1]Sheet1!$A$2:$M$63,10,0)</f>
        <v>0</v>
      </c>
      <c r="H27" s="42">
        <f>+VLOOKUP(A27,[1]Sheet1!$A$2:$M$63,11,0)</f>
        <v>1747240</v>
      </c>
      <c r="I27" s="43">
        <f t="shared" si="1"/>
        <v>99.608461964713683</v>
      </c>
      <c r="J27" s="44">
        <f t="shared" si="2"/>
        <v>6868</v>
      </c>
    </row>
    <row r="28" spans="1:10" x14ac:dyDescent="0.2">
      <c r="A28" s="30" t="s">
        <v>359</v>
      </c>
      <c r="B28" s="30" t="s">
        <v>299</v>
      </c>
      <c r="C28" s="42">
        <v>1754109</v>
      </c>
      <c r="D28" s="39">
        <f>+VLOOKUP(A28,[1]Sheet1!$A$2:$M$63,7,0)</f>
        <v>0</v>
      </c>
      <c r="E28" s="42">
        <f>+VLOOKUP(A28,[1]Sheet1!$A$2:$M$63,8,0)</f>
        <v>1</v>
      </c>
      <c r="F28" s="42">
        <f t="shared" si="0"/>
        <v>1754108</v>
      </c>
      <c r="G28" s="42">
        <f>+VLOOKUP(A28,[1]Sheet1!$A$2:$M$63,10,0)</f>
        <v>0</v>
      </c>
      <c r="H28" s="42">
        <f>+VLOOKUP(A28,[1]Sheet1!$A$2:$M$63,11,0)</f>
        <v>1747240</v>
      </c>
      <c r="I28" s="43">
        <f t="shared" si="1"/>
        <v>99.608461964713683</v>
      </c>
      <c r="J28" s="44">
        <f t="shared" si="2"/>
        <v>6868</v>
      </c>
    </row>
    <row r="29" spans="1:10" x14ac:dyDescent="0.2">
      <c r="A29" s="30" t="s">
        <v>360</v>
      </c>
      <c r="B29" s="30" t="s">
        <v>299</v>
      </c>
      <c r="C29" s="42">
        <v>1754109</v>
      </c>
      <c r="D29" s="39">
        <f>+VLOOKUP(A29,[1]Sheet1!$A$2:$M$63,7,0)</f>
        <v>0</v>
      </c>
      <c r="E29" s="42">
        <f>+VLOOKUP(A29,[1]Sheet1!$A$2:$M$63,8,0)</f>
        <v>1</v>
      </c>
      <c r="F29" s="42">
        <f t="shared" si="0"/>
        <v>1754108</v>
      </c>
      <c r="G29" s="42">
        <f>+VLOOKUP(A29,[1]Sheet1!$A$2:$M$63,10,0)</f>
        <v>0</v>
      </c>
      <c r="H29" s="42">
        <f>+VLOOKUP(A29,[1]Sheet1!$A$2:$M$63,11,0)</f>
        <v>1747240</v>
      </c>
      <c r="I29" s="43">
        <f t="shared" si="1"/>
        <v>99.608461964713683</v>
      </c>
      <c r="J29" s="44">
        <f t="shared" si="2"/>
        <v>6868</v>
      </c>
    </row>
    <row r="30" spans="1:10" x14ac:dyDescent="0.2">
      <c r="A30" s="30" t="s">
        <v>270</v>
      </c>
      <c r="B30" s="30" t="s">
        <v>300</v>
      </c>
      <c r="C30" s="42">
        <v>3173489393</v>
      </c>
      <c r="D30" s="39">
        <f>+VLOOKUP(A30,[1]Sheet1!$A$2:$M$63,7,0)</f>
        <v>0</v>
      </c>
      <c r="E30" s="42">
        <f>+VLOOKUP(A30,[1]Sheet1!$A$2:$M$63,8,0)</f>
        <v>3101000</v>
      </c>
      <c r="F30" s="42">
        <f t="shared" si="0"/>
        <v>3170388393</v>
      </c>
      <c r="G30" s="42">
        <f>+VLOOKUP(A30,[1]Sheet1!$A$2:$M$63,10,0)</f>
        <v>326771015</v>
      </c>
      <c r="H30" s="42">
        <f>+VLOOKUP(A30,[1]Sheet1!$A$2:$M$63,11,0)</f>
        <v>1904201415</v>
      </c>
      <c r="I30" s="43">
        <f t="shared" si="1"/>
        <v>60.062086374159897</v>
      </c>
      <c r="J30" s="44">
        <f t="shared" si="2"/>
        <v>1266186978</v>
      </c>
    </row>
    <row r="31" spans="1:10" x14ac:dyDescent="0.2">
      <c r="A31" s="30" t="s">
        <v>271</v>
      </c>
      <c r="B31" s="30" t="s">
        <v>301</v>
      </c>
      <c r="C31" s="42">
        <v>60309201</v>
      </c>
      <c r="D31" s="39">
        <f>+VLOOKUP(A31,[1]Sheet1!$A$2:$M$63,7,0)</f>
        <v>0</v>
      </c>
      <c r="E31" s="42">
        <f>+VLOOKUP(A31,[1]Sheet1!$A$2:$M$63,8,0)</f>
        <v>0</v>
      </c>
      <c r="F31" s="42">
        <f t="shared" si="0"/>
        <v>60309201</v>
      </c>
      <c r="G31" s="42">
        <f>+VLOOKUP(A31,[1]Sheet1!$A$2:$M$63,10,0)</f>
        <v>0</v>
      </c>
      <c r="H31" s="42">
        <f>+VLOOKUP(A31,[1]Sheet1!$A$2:$M$63,11,0)</f>
        <v>60309200</v>
      </c>
      <c r="I31" s="43">
        <f t="shared" si="1"/>
        <v>99.999998341878211</v>
      </c>
      <c r="J31" s="44">
        <f>+F31-H31</f>
        <v>1</v>
      </c>
    </row>
    <row r="32" spans="1:10" x14ac:dyDescent="0.2">
      <c r="A32" s="30" t="s">
        <v>361</v>
      </c>
      <c r="B32" s="30" t="s">
        <v>301</v>
      </c>
      <c r="C32" s="42">
        <v>60309201</v>
      </c>
      <c r="D32" s="39">
        <f>+VLOOKUP(A32,[1]Sheet1!$A$2:$M$63,7,0)</f>
        <v>0</v>
      </c>
      <c r="E32" s="42">
        <f>+VLOOKUP(A32,[1]Sheet1!$A$2:$M$63,8,0)</f>
        <v>0</v>
      </c>
      <c r="F32" s="42">
        <f t="shared" si="0"/>
        <v>60309201</v>
      </c>
      <c r="G32" s="42">
        <f>+VLOOKUP(A32,[1]Sheet1!$A$2:$M$63,10,0)</f>
        <v>0</v>
      </c>
      <c r="H32" s="42">
        <f>+VLOOKUP(A32,[1]Sheet1!$A$2:$M$63,11,0)</f>
        <v>60309200</v>
      </c>
      <c r="I32" s="43">
        <f t="shared" si="1"/>
        <v>99.999998341878211</v>
      </c>
      <c r="J32" s="44">
        <f t="shared" si="2"/>
        <v>1</v>
      </c>
    </row>
    <row r="33" spans="1:10" x14ac:dyDescent="0.2">
      <c r="A33" s="30" t="s">
        <v>362</v>
      </c>
      <c r="B33" s="30" t="s">
        <v>301</v>
      </c>
      <c r="C33" s="42">
        <v>60309201</v>
      </c>
      <c r="D33" s="39">
        <f>+VLOOKUP(A33,[1]Sheet1!$A$2:$M$63,7,0)</f>
        <v>0</v>
      </c>
      <c r="E33" s="42">
        <f>+VLOOKUP(A33,[1]Sheet1!$A$2:$M$63,8,0)</f>
        <v>0</v>
      </c>
      <c r="F33" s="42">
        <f t="shared" si="0"/>
        <v>60309201</v>
      </c>
      <c r="G33" s="42">
        <f>+VLOOKUP(A33,[1]Sheet1!$A$2:$M$63,10,0)</f>
        <v>0</v>
      </c>
      <c r="H33" s="42">
        <f>+VLOOKUP(A33,[1]Sheet1!$A$2:$M$63,11,0)</f>
        <v>60309200</v>
      </c>
      <c r="I33" s="43">
        <f t="shared" si="1"/>
        <v>99.999998341878211</v>
      </c>
      <c r="J33" s="44">
        <f t="shared" si="2"/>
        <v>1</v>
      </c>
    </row>
    <row r="34" spans="1:10" x14ac:dyDescent="0.2">
      <c r="A34" s="30" t="s">
        <v>272</v>
      </c>
      <c r="B34" s="30" t="s">
        <v>302</v>
      </c>
      <c r="C34" s="42">
        <v>324811485</v>
      </c>
      <c r="D34" s="39">
        <f>+VLOOKUP(A34,[1]Sheet1!$A$2:$M$63,7,0)</f>
        <v>0</v>
      </c>
      <c r="E34" s="42">
        <f>+VLOOKUP(A34,[1]Sheet1!$A$2:$M$63,8,0)</f>
        <v>0</v>
      </c>
      <c r="F34" s="42">
        <f t="shared" si="0"/>
        <v>324811485</v>
      </c>
      <c r="G34" s="42">
        <f>+VLOOKUP(A34,[1]Sheet1!$A$2:$M$63,10,0)</f>
        <v>2491250</v>
      </c>
      <c r="H34" s="42">
        <f>+VLOOKUP(A34,[1]Sheet1!$A$2:$M$63,11,0)</f>
        <v>324811485</v>
      </c>
      <c r="I34" s="43">
        <f t="shared" si="1"/>
        <v>100</v>
      </c>
      <c r="J34" s="44">
        <f t="shared" si="2"/>
        <v>0</v>
      </c>
    </row>
    <row r="35" spans="1:10" x14ac:dyDescent="0.2">
      <c r="A35" s="30" t="s">
        <v>363</v>
      </c>
      <c r="B35" s="30" t="s">
        <v>302</v>
      </c>
      <c r="C35" s="42">
        <v>324811485</v>
      </c>
      <c r="D35" s="39">
        <f>+VLOOKUP(A35,[1]Sheet1!$A$2:$M$63,7,0)</f>
        <v>0</v>
      </c>
      <c r="E35" s="42">
        <f>+VLOOKUP(A35,[1]Sheet1!$A$2:$M$63,8,0)</f>
        <v>0</v>
      </c>
      <c r="F35" s="42">
        <f t="shared" si="0"/>
        <v>324811485</v>
      </c>
      <c r="G35" s="42">
        <f>+VLOOKUP(A35,[1]Sheet1!$A$2:$M$63,10,0)</f>
        <v>2491250</v>
      </c>
      <c r="H35" s="42">
        <f>+VLOOKUP(A35,[1]Sheet1!$A$2:$M$63,11,0)</f>
        <v>324811485</v>
      </c>
      <c r="I35" s="43">
        <f t="shared" si="1"/>
        <v>100</v>
      </c>
      <c r="J35" s="44">
        <f t="shared" si="2"/>
        <v>0</v>
      </c>
    </row>
    <row r="36" spans="1:10" x14ac:dyDescent="0.2">
      <c r="A36" s="30" t="s">
        <v>364</v>
      </c>
      <c r="B36" s="30" t="s">
        <v>302</v>
      </c>
      <c r="C36" s="42">
        <v>324811485</v>
      </c>
      <c r="D36" s="39">
        <f>+VLOOKUP(A36,[1]Sheet1!$A$2:$M$63,7,0)</f>
        <v>0</v>
      </c>
      <c r="E36" s="42">
        <f>+VLOOKUP(A36,[1]Sheet1!$A$2:$M$63,8,0)</f>
        <v>0</v>
      </c>
      <c r="F36" s="42">
        <f t="shared" si="0"/>
        <v>324811485</v>
      </c>
      <c r="G36" s="42">
        <f>+VLOOKUP(A36,[1]Sheet1!$A$2:$M$63,10,0)</f>
        <v>2491250</v>
      </c>
      <c r="H36" s="42">
        <f>+VLOOKUP(A36,[1]Sheet1!$A$2:$M$63,11,0)</f>
        <v>324811485</v>
      </c>
      <c r="I36" s="43">
        <f t="shared" si="1"/>
        <v>100</v>
      </c>
      <c r="J36" s="44">
        <f t="shared" si="2"/>
        <v>0</v>
      </c>
    </row>
    <row r="37" spans="1:10" x14ac:dyDescent="0.2">
      <c r="A37" s="30" t="s">
        <v>273</v>
      </c>
      <c r="B37" s="30" t="s">
        <v>303</v>
      </c>
      <c r="C37" s="42">
        <v>38132477</v>
      </c>
      <c r="D37" s="39">
        <f>+VLOOKUP(A37,[1]Sheet1!$A$2:$M$63,7,0)</f>
        <v>0</v>
      </c>
      <c r="E37" s="42">
        <f>+VLOOKUP(A37,[1]Sheet1!$A$2:$M$63,8,0)</f>
        <v>0</v>
      </c>
      <c r="F37" s="42">
        <f t="shared" si="0"/>
        <v>38132477</v>
      </c>
      <c r="G37" s="42">
        <f>+VLOOKUP(A37,[1]Sheet1!$A$2:$M$63,10,0)</f>
        <v>5461772</v>
      </c>
      <c r="H37" s="42">
        <f>+VLOOKUP(A37,[1]Sheet1!$A$2:$M$63,11,0)</f>
        <v>30736060</v>
      </c>
      <c r="I37" s="43">
        <f t="shared" si="1"/>
        <v>80.603365996916494</v>
      </c>
      <c r="J37" s="44">
        <f t="shared" si="2"/>
        <v>7396417</v>
      </c>
    </row>
    <row r="38" spans="1:10" x14ac:dyDescent="0.2">
      <c r="A38" s="30" t="s">
        <v>365</v>
      </c>
      <c r="B38" s="30" t="s">
        <v>303</v>
      </c>
      <c r="C38" s="42">
        <v>38132477</v>
      </c>
      <c r="D38" s="39">
        <f>+VLOOKUP(A38,[1]Sheet1!$A$2:$M$63,7,0)</f>
        <v>0</v>
      </c>
      <c r="E38" s="42">
        <f>+VLOOKUP(A38,[1]Sheet1!$A$2:$M$63,8,0)</f>
        <v>0</v>
      </c>
      <c r="F38" s="42">
        <f t="shared" si="0"/>
        <v>38132477</v>
      </c>
      <c r="G38" s="42">
        <f>+VLOOKUP(A38,[1]Sheet1!$A$2:$M$63,10,0)</f>
        <v>5461772</v>
      </c>
      <c r="H38" s="42">
        <f>+VLOOKUP(A38,[1]Sheet1!$A$2:$M$63,11,0)</f>
        <v>30736060</v>
      </c>
      <c r="I38" s="43">
        <f t="shared" si="1"/>
        <v>80.603365996916494</v>
      </c>
      <c r="J38" s="44">
        <f t="shared" si="2"/>
        <v>7396417</v>
      </c>
    </row>
    <row r="39" spans="1:10" x14ac:dyDescent="0.2">
      <c r="A39" s="30" t="s">
        <v>366</v>
      </c>
      <c r="B39" s="30" t="s">
        <v>303</v>
      </c>
      <c r="C39" s="42">
        <v>38132477</v>
      </c>
      <c r="D39" s="39">
        <f>+VLOOKUP(A39,[1]Sheet1!$A$2:$M$63,7,0)</f>
        <v>0</v>
      </c>
      <c r="E39" s="42">
        <f>+VLOOKUP(A39,[1]Sheet1!$A$2:$M$63,8,0)</f>
        <v>0</v>
      </c>
      <c r="F39" s="42">
        <f t="shared" si="0"/>
        <v>38132477</v>
      </c>
      <c r="G39" s="42">
        <f>+VLOOKUP(A39,[1]Sheet1!$A$2:$M$63,10,0)</f>
        <v>5461772</v>
      </c>
      <c r="H39" s="42">
        <f>+VLOOKUP(A39,[1]Sheet1!$A$2:$M$63,11,0)</f>
        <v>30736060</v>
      </c>
      <c r="I39" s="43">
        <v>0</v>
      </c>
      <c r="J39" s="44">
        <f t="shared" si="2"/>
        <v>7396417</v>
      </c>
    </row>
    <row r="40" spans="1:10" x14ac:dyDescent="0.2">
      <c r="A40" s="30" t="s">
        <v>274</v>
      </c>
      <c r="B40" s="30" t="s">
        <v>304</v>
      </c>
      <c r="C40" s="42">
        <v>2649242953</v>
      </c>
      <c r="D40" s="39">
        <f>+VLOOKUP(A40,[1]Sheet1!$A$2:$M$63,7,0)</f>
        <v>0</v>
      </c>
      <c r="E40" s="42">
        <f>+VLOOKUP(A40,[1]Sheet1!$A$2:$M$63,8,0)</f>
        <v>585600</v>
      </c>
      <c r="F40" s="42">
        <f t="shared" si="0"/>
        <v>2648657353</v>
      </c>
      <c r="G40" s="42">
        <f>+VLOOKUP(A40,[1]Sheet1!$A$2:$M$63,10,0)</f>
        <v>313562493</v>
      </c>
      <c r="H40" s="42">
        <f>+VLOOKUP(A40,[1]Sheet1!$A$2:$M$63,11,0)</f>
        <v>1457483670</v>
      </c>
      <c r="I40" s="43">
        <f t="shared" si="1"/>
        <v>55.027263845554884</v>
      </c>
      <c r="J40" s="44">
        <f t="shared" si="2"/>
        <v>1191173683</v>
      </c>
    </row>
    <row r="41" spans="1:10" x14ac:dyDescent="0.2">
      <c r="A41" s="30" t="s">
        <v>275</v>
      </c>
      <c r="B41" s="30" t="s">
        <v>305</v>
      </c>
      <c r="C41" s="42">
        <v>2649242953</v>
      </c>
      <c r="D41" s="39">
        <f>+VLOOKUP(A41,[1]Sheet1!$A$2:$M$63,7,0)</f>
        <v>0</v>
      </c>
      <c r="E41" s="42">
        <f>+VLOOKUP(A41,[1]Sheet1!$A$2:$M$63,8,0)</f>
        <v>585600</v>
      </c>
      <c r="F41" s="42">
        <f t="shared" si="0"/>
        <v>2648657353</v>
      </c>
      <c r="G41" s="42">
        <f>+VLOOKUP(A41,[1]Sheet1!$A$2:$M$63,10,0)</f>
        <v>313562493</v>
      </c>
      <c r="H41" s="42">
        <f>+VLOOKUP(A41,[1]Sheet1!$A$2:$M$63,11,0)</f>
        <v>1457483670</v>
      </c>
      <c r="I41" s="43">
        <f t="shared" si="1"/>
        <v>55.027263845554884</v>
      </c>
      <c r="J41" s="44">
        <f t="shared" si="2"/>
        <v>1191173683</v>
      </c>
    </row>
    <row r="42" spans="1:10" x14ac:dyDescent="0.2">
      <c r="A42" s="30" t="s">
        <v>367</v>
      </c>
      <c r="B42" s="30" t="s">
        <v>305</v>
      </c>
      <c r="C42" s="42">
        <v>2649242953</v>
      </c>
      <c r="D42" s="39">
        <f>+VLOOKUP(A42,[1]Sheet1!$A$2:$M$63,7,0)</f>
        <v>0</v>
      </c>
      <c r="E42" s="42">
        <f>+VLOOKUP(A42,[1]Sheet1!$A$2:$M$63,8,0)</f>
        <v>585600</v>
      </c>
      <c r="F42" s="42">
        <f t="shared" si="0"/>
        <v>2648657353</v>
      </c>
      <c r="G42" s="42">
        <f>+VLOOKUP(A42,[1]Sheet1!$A$2:$M$63,10,0)</f>
        <v>313562493</v>
      </c>
      <c r="H42" s="42">
        <f>+VLOOKUP(A42,[1]Sheet1!$A$2:$M$63,11,0)</f>
        <v>1457483670</v>
      </c>
      <c r="I42" s="43">
        <f t="shared" si="1"/>
        <v>55.027263845554884</v>
      </c>
      <c r="J42" s="44">
        <f t="shared" si="2"/>
        <v>1191173683</v>
      </c>
    </row>
    <row r="43" spans="1:10" x14ac:dyDescent="0.2">
      <c r="A43" s="30" t="s">
        <v>276</v>
      </c>
      <c r="B43" s="30" t="s">
        <v>306</v>
      </c>
      <c r="C43" s="42">
        <v>100993277</v>
      </c>
      <c r="D43" s="39">
        <f>+VLOOKUP(A43,[1]Sheet1!$A$2:$M$63,7,0)</f>
        <v>0</v>
      </c>
      <c r="E43" s="42">
        <f>+VLOOKUP(A43,[1]Sheet1!$A$2:$M$63,8,0)</f>
        <v>2515400</v>
      </c>
      <c r="F43" s="42">
        <f t="shared" si="0"/>
        <v>98477877</v>
      </c>
      <c r="G43" s="42">
        <f>+VLOOKUP(A43,[1]Sheet1!$A$2:$M$63,10,0)</f>
        <v>5255500</v>
      </c>
      <c r="H43" s="42">
        <f>+VLOOKUP(A43,[1]Sheet1!$A$2:$M$63,11,0)</f>
        <v>30861000</v>
      </c>
      <c r="I43" s="43">
        <f t="shared" si="1"/>
        <v>31.338002950652559</v>
      </c>
      <c r="J43" s="44">
        <f t="shared" si="2"/>
        <v>67616877</v>
      </c>
    </row>
    <row r="44" spans="1:10" x14ac:dyDescent="0.2">
      <c r="A44" s="30" t="s">
        <v>368</v>
      </c>
      <c r="B44" s="30" t="s">
        <v>306</v>
      </c>
      <c r="C44" s="42">
        <v>100993277</v>
      </c>
      <c r="D44" s="39">
        <f>+VLOOKUP(A44,[1]Sheet1!$A$2:$M$63,7,0)</f>
        <v>0</v>
      </c>
      <c r="E44" s="42">
        <f>+VLOOKUP(A44,[1]Sheet1!$A$2:$M$63,8,0)</f>
        <v>2515400</v>
      </c>
      <c r="F44" s="42">
        <f t="shared" si="0"/>
        <v>98477877</v>
      </c>
      <c r="G44" s="42">
        <f>+VLOOKUP(A44,[1]Sheet1!$A$2:$M$63,10,0)</f>
        <v>5255500</v>
      </c>
      <c r="H44" s="42">
        <f>+VLOOKUP(A44,[1]Sheet1!$A$2:$M$63,11,0)</f>
        <v>30861000</v>
      </c>
      <c r="I44" s="43">
        <f t="shared" si="1"/>
        <v>31.338002950652559</v>
      </c>
      <c r="J44" s="44">
        <f t="shared" si="2"/>
        <v>67616877</v>
      </c>
    </row>
    <row r="45" spans="1:10" x14ac:dyDescent="0.2">
      <c r="A45" s="30" t="s">
        <v>369</v>
      </c>
      <c r="B45" s="30" t="s">
        <v>306</v>
      </c>
      <c r="C45" s="42">
        <v>100993277</v>
      </c>
      <c r="D45" s="39">
        <f>+VLOOKUP(A45,[1]Sheet1!$A$2:$M$63,7,0)</f>
        <v>0</v>
      </c>
      <c r="E45" s="42">
        <f>+VLOOKUP(A45,[1]Sheet1!$A$2:$M$63,8,0)</f>
        <v>2515400</v>
      </c>
      <c r="F45" s="42">
        <f t="shared" si="0"/>
        <v>98477877</v>
      </c>
      <c r="G45" s="42">
        <f>+VLOOKUP(A45,[1]Sheet1!$A$2:$M$63,10,0)</f>
        <v>5255500</v>
      </c>
      <c r="H45" s="42">
        <f>+VLOOKUP(A45,[1]Sheet1!$A$2:$M$63,11,0)</f>
        <v>30861000</v>
      </c>
      <c r="I45" s="43">
        <f t="shared" si="1"/>
        <v>31.338002950652559</v>
      </c>
      <c r="J45" s="44">
        <f t="shared" si="2"/>
        <v>67616877</v>
      </c>
    </row>
    <row r="46" spans="1:10" x14ac:dyDescent="0.2">
      <c r="A46" s="30" t="s">
        <v>370</v>
      </c>
      <c r="B46" s="30" t="s">
        <v>371</v>
      </c>
      <c r="C46" s="42">
        <v>466421703</v>
      </c>
      <c r="D46" s="39">
        <f>+VLOOKUP(A46,[1]Sheet1!$A$2:$M$63,7,0)</f>
        <v>0</v>
      </c>
      <c r="E46" s="42">
        <f>+VLOOKUP(A46,[1]Sheet1!$A$2:$M$63,8,0)</f>
        <v>219073969</v>
      </c>
      <c r="F46" s="42">
        <f t="shared" si="0"/>
        <v>247347734</v>
      </c>
      <c r="G46" s="42">
        <f>+VLOOKUP(A46,[1]Sheet1!$A$2:$M$63,10,0)</f>
        <v>0</v>
      </c>
      <c r="H46" s="42">
        <f>+VLOOKUP(A46,[1]Sheet1!$A$2:$M$63,11,0)</f>
        <v>0</v>
      </c>
      <c r="I46" s="43">
        <f t="shared" si="1"/>
        <v>0</v>
      </c>
      <c r="J46" s="44">
        <f t="shared" si="2"/>
        <v>247347734</v>
      </c>
    </row>
    <row r="47" spans="1:10" x14ac:dyDescent="0.2">
      <c r="A47" s="30" t="s">
        <v>372</v>
      </c>
      <c r="B47" s="30" t="s">
        <v>373</v>
      </c>
      <c r="C47" s="42">
        <v>247347734</v>
      </c>
      <c r="D47" s="39">
        <f>+VLOOKUP(A47,[1]Sheet1!$A$2:$M$63,7,0)</f>
        <v>0</v>
      </c>
      <c r="E47" s="42">
        <f>+VLOOKUP(A47,[1]Sheet1!$A$2:$M$63,8,0)</f>
        <v>0</v>
      </c>
      <c r="F47" s="42">
        <f t="shared" si="0"/>
        <v>247347734</v>
      </c>
      <c r="G47" s="42">
        <f>+VLOOKUP(A47,[1]Sheet1!$A$2:$M$63,10,0)</f>
        <v>0</v>
      </c>
      <c r="H47" s="42">
        <f>+VLOOKUP(A47,[1]Sheet1!$A$2:$M$63,11,0)</f>
        <v>0</v>
      </c>
      <c r="I47" s="43">
        <f t="shared" si="1"/>
        <v>0</v>
      </c>
      <c r="J47" s="44">
        <f t="shared" si="2"/>
        <v>247347734</v>
      </c>
    </row>
    <row r="48" spans="1:10" x14ac:dyDescent="0.2">
      <c r="A48" s="30" t="s">
        <v>374</v>
      </c>
      <c r="B48" s="30" t="s">
        <v>375</v>
      </c>
      <c r="C48" s="42">
        <v>247347734</v>
      </c>
      <c r="D48" s="39">
        <f>+VLOOKUP(A48,[1]Sheet1!$A$2:$M$63,7,0)</f>
        <v>0</v>
      </c>
      <c r="E48" s="42">
        <f>+VLOOKUP(A48,[1]Sheet1!$A$2:$M$63,8,0)</f>
        <v>0</v>
      </c>
      <c r="F48" s="42">
        <f t="shared" si="0"/>
        <v>247347734</v>
      </c>
      <c r="G48" s="42">
        <f>+VLOOKUP(A48,[1]Sheet1!$A$2:$M$63,10,0)</f>
        <v>0</v>
      </c>
      <c r="H48" s="42">
        <f>+VLOOKUP(A48,[1]Sheet1!$A$2:$M$63,11,0)</f>
        <v>0</v>
      </c>
      <c r="I48" s="43">
        <f t="shared" si="1"/>
        <v>0</v>
      </c>
      <c r="J48" s="44">
        <f t="shared" si="2"/>
        <v>247347734</v>
      </c>
    </row>
    <row r="49" spans="1:10" x14ac:dyDescent="0.2">
      <c r="A49" s="30" t="s">
        <v>376</v>
      </c>
      <c r="B49" s="30" t="s">
        <v>375</v>
      </c>
      <c r="C49" s="42">
        <v>247347734</v>
      </c>
      <c r="D49" s="39">
        <f>+VLOOKUP(A49,[1]Sheet1!$A$2:$M$63,7,0)</f>
        <v>0</v>
      </c>
      <c r="E49" s="42">
        <f>+VLOOKUP(A49,[1]Sheet1!$A$2:$M$63,8,0)</f>
        <v>0</v>
      </c>
      <c r="F49" s="42">
        <f t="shared" si="0"/>
        <v>247347734</v>
      </c>
      <c r="G49" s="42">
        <f>+VLOOKUP(A49,[1]Sheet1!$A$2:$M$63,10,0)</f>
        <v>0</v>
      </c>
      <c r="H49" s="42">
        <f>+VLOOKUP(A49,[1]Sheet1!$A$2:$M$63,11,0)</f>
        <v>0</v>
      </c>
      <c r="I49" s="43">
        <f t="shared" si="1"/>
        <v>0</v>
      </c>
      <c r="J49" s="44">
        <f t="shared" si="2"/>
        <v>247347734</v>
      </c>
    </row>
    <row r="50" spans="1:10" x14ac:dyDescent="0.2">
      <c r="A50" s="30" t="s">
        <v>377</v>
      </c>
      <c r="B50" s="30" t="s">
        <v>378</v>
      </c>
      <c r="C50" s="42">
        <v>218468962</v>
      </c>
      <c r="D50" s="39">
        <f>+VLOOKUP(A50,[1]Sheet1!$A$2:$M$63,7,0)</f>
        <v>0</v>
      </c>
      <c r="E50" s="42">
        <f>+VLOOKUP(A50,[1]Sheet1!$A$2:$M$63,8,0)</f>
        <v>218468962</v>
      </c>
      <c r="F50" s="42">
        <f t="shared" si="0"/>
        <v>0</v>
      </c>
      <c r="G50" s="42">
        <f>+VLOOKUP(A50,[1]Sheet1!$A$2:$M$63,10,0)</f>
        <v>0</v>
      </c>
      <c r="H50" s="42">
        <f>+VLOOKUP(A50,[1]Sheet1!$A$2:$M$63,11,0)</f>
        <v>0</v>
      </c>
      <c r="I50" s="43">
        <v>0</v>
      </c>
      <c r="J50" s="44">
        <f t="shared" si="2"/>
        <v>0</v>
      </c>
    </row>
    <row r="51" spans="1:10" x14ac:dyDescent="0.2">
      <c r="A51" s="30" t="s">
        <v>379</v>
      </c>
      <c r="B51" s="30" t="s">
        <v>378</v>
      </c>
      <c r="C51" s="42">
        <v>218468962</v>
      </c>
      <c r="D51" s="39">
        <f>+VLOOKUP(A51,[1]Sheet1!$A$2:$M$63,7,0)</f>
        <v>0</v>
      </c>
      <c r="E51" s="42">
        <f>+VLOOKUP(A51,[1]Sheet1!$A$2:$M$63,8,0)</f>
        <v>218468962</v>
      </c>
      <c r="F51" s="42">
        <f t="shared" si="0"/>
        <v>0</v>
      </c>
      <c r="G51" s="42">
        <f>+VLOOKUP(A51,[1]Sheet1!$A$2:$M$63,10,0)</f>
        <v>0</v>
      </c>
      <c r="H51" s="42">
        <f>+VLOOKUP(A51,[1]Sheet1!$A$2:$M$63,11,0)</f>
        <v>0</v>
      </c>
      <c r="I51" s="43">
        <v>0</v>
      </c>
      <c r="J51" s="44">
        <f t="shared" si="2"/>
        <v>0</v>
      </c>
    </row>
    <row r="52" spans="1:10" x14ac:dyDescent="0.2">
      <c r="A52" s="30" t="s">
        <v>380</v>
      </c>
      <c r="B52" s="30" t="s">
        <v>378</v>
      </c>
      <c r="C52" s="42">
        <v>218468962</v>
      </c>
      <c r="D52" s="39">
        <f>+VLOOKUP(A52,[1]Sheet1!$A$2:$M$63,7,0)</f>
        <v>0</v>
      </c>
      <c r="E52" s="42">
        <f>+VLOOKUP(A52,[1]Sheet1!$A$2:$M$63,8,0)</f>
        <v>218468962</v>
      </c>
      <c r="F52" s="42">
        <f t="shared" si="0"/>
        <v>0</v>
      </c>
      <c r="G52" s="42">
        <f>+VLOOKUP(A52,[1]Sheet1!$A$2:$M$63,10,0)</f>
        <v>0</v>
      </c>
      <c r="H52" s="42">
        <f>+VLOOKUP(A52,[1]Sheet1!$A$2:$M$63,11,0)</f>
        <v>0</v>
      </c>
      <c r="I52" s="43">
        <v>0</v>
      </c>
      <c r="J52" s="44">
        <f t="shared" si="2"/>
        <v>0</v>
      </c>
    </row>
    <row r="53" spans="1:10" x14ac:dyDescent="0.2">
      <c r="A53" s="30" t="s">
        <v>381</v>
      </c>
      <c r="B53" s="30" t="s">
        <v>382</v>
      </c>
      <c r="C53" s="42">
        <v>605007</v>
      </c>
      <c r="D53" s="39">
        <f>+VLOOKUP(A53,[1]Sheet1!$A$2:$M$63,7,0)</f>
        <v>0</v>
      </c>
      <c r="E53" s="42">
        <f>+VLOOKUP(A53,[1]Sheet1!$A$2:$M$63,8,0)</f>
        <v>605007</v>
      </c>
      <c r="F53" s="42">
        <f t="shared" si="0"/>
        <v>0</v>
      </c>
      <c r="G53" s="42">
        <f>+VLOOKUP(A53,[1]Sheet1!$A$2:$M$63,10,0)</f>
        <v>0</v>
      </c>
      <c r="H53" s="42">
        <f>+VLOOKUP(A53,[1]Sheet1!$A$2:$M$63,11,0)</f>
        <v>0</v>
      </c>
      <c r="I53" s="43">
        <v>0</v>
      </c>
      <c r="J53" s="44">
        <f t="shared" si="2"/>
        <v>0</v>
      </c>
    </row>
    <row r="54" spans="1:10" x14ac:dyDescent="0.2">
      <c r="A54" s="30" t="s">
        <v>383</v>
      </c>
      <c r="B54" s="30" t="s">
        <v>382</v>
      </c>
      <c r="C54" s="42">
        <v>605007</v>
      </c>
      <c r="D54" s="39">
        <f>+VLOOKUP(A54,[1]Sheet1!$A$2:$M$63,7,0)</f>
        <v>0</v>
      </c>
      <c r="E54" s="42">
        <f>+VLOOKUP(A54,[1]Sheet1!$A$2:$M$63,8,0)</f>
        <v>605007</v>
      </c>
      <c r="F54" s="42">
        <f t="shared" si="0"/>
        <v>0</v>
      </c>
      <c r="G54" s="42">
        <f>+VLOOKUP(A54,[1]Sheet1!$A$2:$M$63,10,0)</f>
        <v>0</v>
      </c>
      <c r="H54" s="42">
        <f>+VLOOKUP(A54,[1]Sheet1!$A$2:$M$63,11,0)</f>
        <v>0</v>
      </c>
      <c r="I54" s="43">
        <v>0</v>
      </c>
      <c r="J54" s="44">
        <f t="shared" si="2"/>
        <v>0</v>
      </c>
    </row>
    <row r="55" spans="1:10" x14ac:dyDescent="0.2">
      <c r="A55" s="30" t="s">
        <v>384</v>
      </c>
      <c r="B55" s="30" t="s">
        <v>382</v>
      </c>
      <c r="C55" s="42">
        <v>605007</v>
      </c>
      <c r="D55" s="39">
        <f>+VLOOKUP(A55,[1]Sheet1!$A$2:$M$63,7,0)</f>
        <v>0</v>
      </c>
      <c r="E55" s="42">
        <f>+VLOOKUP(A55,[1]Sheet1!$A$2:$M$63,8,0)</f>
        <v>605007</v>
      </c>
      <c r="F55" s="42">
        <f t="shared" si="0"/>
        <v>0</v>
      </c>
      <c r="G55" s="42">
        <f>+VLOOKUP(A55,[1]Sheet1!$A$2:$M$63,10,0)</f>
        <v>0</v>
      </c>
      <c r="H55" s="42">
        <f>+VLOOKUP(A55,[1]Sheet1!$A$2:$M$63,11,0)</f>
        <v>0</v>
      </c>
      <c r="I55" s="43">
        <v>0</v>
      </c>
      <c r="J55" s="44">
        <f t="shared" si="2"/>
        <v>0</v>
      </c>
    </row>
    <row r="56" spans="1:10" s="33" customFormat="1" x14ac:dyDescent="0.2">
      <c r="A56" s="26" t="s">
        <v>277</v>
      </c>
      <c r="B56" s="26" t="s">
        <v>307</v>
      </c>
      <c r="C56" s="39">
        <v>672678088471.00012</v>
      </c>
      <c r="D56" s="39">
        <f>+VLOOKUP(A56,[1]Sheet1!$A$2:$M$63,7,0)</f>
        <v>645001</v>
      </c>
      <c r="E56" s="39">
        <f>+VLOOKUP(A56,[1]Sheet1!$A$2:$M$63,8,0)</f>
        <v>892211692</v>
      </c>
      <c r="F56" s="39">
        <f t="shared" si="0"/>
        <v>671785876779.00012</v>
      </c>
      <c r="G56" s="39">
        <f>+VLOOKUP(A56,[1]Sheet1!$A$2:$M$63,10,0)</f>
        <v>49400227891</v>
      </c>
      <c r="H56" s="39">
        <f>+VLOOKUP(A56,[1]Sheet1!$A$2:$M$63,11,0)</f>
        <v>175764339971</v>
      </c>
      <c r="I56" s="40">
        <f t="shared" si="1"/>
        <v>26.163744437994762</v>
      </c>
      <c r="J56" s="41">
        <f t="shared" si="2"/>
        <v>496021536808.00012</v>
      </c>
    </row>
    <row r="57" spans="1:10" s="33" customFormat="1" x14ac:dyDescent="0.2">
      <c r="A57" s="26" t="s">
        <v>278</v>
      </c>
      <c r="B57" s="26" t="s">
        <v>174</v>
      </c>
      <c r="C57" s="39">
        <v>672678088471.00012</v>
      </c>
      <c r="D57" s="39">
        <f>+VLOOKUP(A57,[1]Sheet1!$A$2:$M$63,7,0)</f>
        <v>645001</v>
      </c>
      <c r="E57" s="39">
        <f>+VLOOKUP(A57,[1]Sheet1!$A$2:$M$63,8,0)</f>
        <v>892211692</v>
      </c>
      <c r="F57" s="39">
        <f t="shared" si="0"/>
        <v>671785876779.00012</v>
      </c>
      <c r="G57" s="39">
        <f>+VLOOKUP(A57,[1]Sheet1!$A$2:$M$63,10,0)</f>
        <v>49400227891</v>
      </c>
      <c r="H57" s="39">
        <f>+VLOOKUP(A57,[1]Sheet1!$A$2:$M$63,11,0)</f>
        <v>175764339971</v>
      </c>
      <c r="I57" s="40">
        <f t="shared" si="1"/>
        <v>26.163744437994762</v>
      </c>
      <c r="J57" s="41">
        <f t="shared" si="2"/>
        <v>496021536808.00012</v>
      </c>
    </row>
    <row r="58" spans="1:10" x14ac:dyDescent="0.2">
      <c r="A58" s="30" t="s">
        <v>279</v>
      </c>
      <c r="B58" s="30" t="s">
        <v>308</v>
      </c>
      <c r="C58" s="42">
        <v>672678088471.00012</v>
      </c>
      <c r="D58" s="39">
        <f>+VLOOKUP(A58,[1]Sheet1!$A$2:$M$63,7,0)</f>
        <v>645001</v>
      </c>
      <c r="E58" s="42">
        <f>+VLOOKUP(A58,[1]Sheet1!$A$2:$M$63,8,0)</f>
        <v>892211692</v>
      </c>
      <c r="F58" s="42">
        <f t="shared" si="0"/>
        <v>671785876779.00012</v>
      </c>
      <c r="G58" s="42">
        <f>+VLOOKUP(A58,[1]Sheet1!$A$2:$M$63,10,0)</f>
        <v>49400227891</v>
      </c>
      <c r="H58" s="42">
        <f>+VLOOKUP(A58,[1]Sheet1!$A$2:$M$63,11,0)</f>
        <v>175764339971</v>
      </c>
      <c r="I58" s="43">
        <f t="shared" si="1"/>
        <v>26.163744437994762</v>
      </c>
      <c r="J58" s="44">
        <f t="shared" si="2"/>
        <v>496021536808.00012</v>
      </c>
    </row>
    <row r="59" spans="1:10" x14ac:dyDescent="0.2">
      <c r="A59" s="30" t="s">
        <v>280</v>
      </c>
      <c r="B59" s="30" t="s">
        <v>309</v>
      </c>
      <c r="C59" s="42">
        <v>651901069535.00012</v>
      </c>
      <c r="D59" s="39">
        <f>+VLOOKUP(A59,[1]Sheet1!$A$2:$M$63,7,0)</f>
        <v>0</v>
      </c>
      <c r="E59" s="42">
        <f>+VLOOKUP(A59,[1]Sheet1!$A$2:$M$63,8,0)</f>
        <v>0</v>
      </c>
      <c r="F59" s="42">
        <f t="shared" si="0"/>
        <v>651901069535.00012</v>
      </c>
      <c r="G59" s="42">
        <f>+VLOOKUP(A59,[1]Sheet1!$A$2:$M$63,10,0)</f>
        <v>47285522499</v>
      </c>
      <c r="H59" s="42">
        <f>+VLOOKUP(A59,[1]Sheet1!$A$2:$M$63,11,0)</f>
        <v>167116426237</v>
      </c>
      <c r="I59" s="43">
        <f t="shared" si="1"/>
        <v>25.635243451311386</v>
      </c>
      <c r="J59" s="44">
        <f t="shared" si="2"/>
        <v>484784643298.00012</v>
      </c>
    </row>
    <row r="60" spans="1:10" x14ac:dyDescent="0.2">
      <c r="A60" s="30" t="s">
        <v>281</v>
      </c>
      <c r="B60" s="30" t="s">
        <v>310</v>
      </c>
      <c r="C60" s="42">
        <v>651901069535.00012</v>
      </c>
      <c r="D60" s="39">
        <f>+VLOOKUP(A60,[1]Sheet1!$A$2:$M$63,7,0)</f>
        <v>0</v>
      </c>
      <c r="E60" s="42">
        <f>+VLOOKUP(A60,[1]Sheet1!$A$2:$M$63,8,0)</f>
        <v>0</v>
      </c>
      <c r="F60" s="42">
        <f t="shared" si="0"/>
        <v>651901069535.00012</v>
      </c>
      <c r="G60" s="42">
        <f>+VLOOKUP(A60,[1]Sheet1!$A$2:$M$63,10,0)</f>
        <v>47285522499</v>
      </c>
      <c r="H60" s="42">
        <f>+VLOOKUP(A60,[1]Sheet1!$A$2:$M$63,11,0)</f>
        <v>167116426237</v>
      </c>
      <c r="I60" s="43">
        <f t="shared" si="1"/>
        <v>25.635243451311386</v>
      </c>
      <c r="J60" s="44">
        <f t="shared" si="2"/>
        <v>484784643298.00012</v>
      </c>
    </row>
    <row r="61" spans="1:10" x14ac:dyDescent="0.2">
      <c r="A61" s="30" t="s">
        <v>282</v>
      </c>
      <c r="B61" s="30" t="s">
        <v>311</v>
      </c>
      <c r="C61" s="42">
        <v>25574912593</v>
      </c>
      <c r="D61" s="39">
        <f>+VLOOKUP(A61,[1]Sheet1!$A$2:$M$63,7,0)</f>
        <v>0</v>
      </c>
      <c r="E61" s="42">
        <f>+VLOOKUP(A61,[1]Sheet1!$A$2:$M$63,8,0)</f>
        <v>0</v>
      </c>
      <c r="F61" s="42">
        <f t="shared" si="0"/>
        <v>25574912593</v>
      </c>
      <c r="G61" s="42">
        <f>+VLOOKUP(A61,[1]Sheet1!$A$2:$M$63,10,0)</f>
        <v>2828717577</v>
      </c>
      <c r="H61" s="42">
        <f>+VLOOKUP(A61,[1]Sheet1!$A$2:$M$63,11,0)</f>
        <v>7793390213</v>
      </c>
      <c r="I61" s="43">
        <f t="shared" si="1"/>
        <v>30.472793150945492</v>
      </c>
      <c r="J61" s="44">
        <f t="shared" si="2"/>
        <v>17781522380</v>
      </c>
    </row>
    <row r="62" spans="1:10" x14ac:dyDescent="0.2">
      <c r="A62" s="30" t="s">
        <v>283</v>
      </c>
      <c r="B62" s="30" t="s">
        <v>312</v>
      </c>
      <c r="C62" s="42">
        <v>25574912593</v>
      </c>
      <c r="D62" s="39">
        <f>+VLOOKUP(A62,[1]Sheet1!$A$2:$M$63,7,0)</f>
        <v>0</v>
      </c>
      <c r="E62" s="42">
        <f>+VLOOKUP(A62,[1]Sheet1!$A$2:$M$63,8,0)</f>
        <v>0</v>
      </c>
      <c r="F62" s="42">
        <f t="shared" si="0"/>
        <v>25574912593</v>
      </c>
      <c r="G62" s="42">
        <f>+VLOOKUP(A62,[1]Sheet1!$A$2:$M$63,10,0)</f>
        <v>2828717577</v>
      </c>
      <c r="H62" s="42">
        <f>+VLOOKUP(A62,[1]Sheet1!$A$2:$M$63,11,0)</f>
        <v>7793390213</v>
      </c>
      <c r="I62" s="43">
        <f t="shared" si="1"/>
        <v>30.472793150945492</v>
      </c>
      <c r="J62" s="44">
        <f t="shared" si="2"/>
        <v>17781522380</v>
      </c>
    </row>
    <row r="63" spans="1:10" x14ac:dyDescent="0.2">
      <c r="A63" s="30" t="s">
        <v>284</v>
      </c>
      <c r="B63" s="30" t="s">
        <v>313</v>
      </c>
      <c r="C63" s="42">
        <v>161166176330</v>
      </c>
      <c r="D63" s="39">
        <f>+VLOOKUP(A63,[1]Sheet1!$A$2:$M$63,7,0)</f>
        <v>0</v>
      </c>
      <c r="E63" s="42">
        <f>+VLOOKUP(A63,[1]Sheet1!$A$2:$M$63,8,0)</f>
        <v>0</v>
      </c>
      <c r="F63" s="42">
        <f t="shared" si="0"/>
        <v>161166176330</v>
      </c>
      <c r="G63" s="42">
        <f>+VLOOKUP(A63,[1]Sheet1!$A$2:$M$63,10,0)</f>
        <v>1144165996</v>
      </c>
      <c r="H63" s="42">
        <f>+VLOOKUP(A63,[1]Sheet1!$A$2:$M$63,11,0)</f>
        <v>8291786353</v>
      </c>
      <c r="I63" s="43">
        <f t="shared" si="1"/>
        <v>5.144867578183363</v>
      </c>
      <c r="J63" s="44">
        <f t="shared" si="2"/>
        <v>152874389977</v>
      </c>
    </row>
    <row r="64" spans="1:10" x14ac:dyDescent="0.2">
      <c r="A64" s="30" t="s">
        <v>285</v>
      </c>
      <c r="B64" s="30" t="s">
        <v>314</v>
      </c>
      <c r="C64" s="42">
        <v>161166176330</v>
      </c>
      <c r="D64" s="39">
        <f>+VLOOKUP(A64,[1]Sheet1!$A$2:$M$63,7,0)</f>
        <v>0</v>
      </c>
      <c r="E64" s="42">
        <f>+VLOOKUP(A64,[1]Sheet1!$A$2:$M$63,8,0)</f>
        <v>0</v>
      </c>
      <c r="F64" s="42">
        <f t="shared" si="0"/>
        <v>161166176330</v>
      </c>
      <c r="G64" s="42">
        <f>+VLOOKUP(A64,[1]Sheet1!$A$2:$M$63,10,0)</f>
        <v>1144165996</v>
      </c>
      <c r="H64" s="42">
        <f>+VLOOKUP(A64,[1]Sheet1!$A$2:$M$63,11,0)</f>
        <v>8291786353</v>
      </c>
      <c r="I64" s="43">
        <f t="shared" si="1"/>
        <v>5.144867578183363</v>
      </c>
      <c r="J64" s="44">
        <f t="shared" si="2"/>
        <v>152874389977</v>
      </c>
    </row>
    <row r="65" spans="1:10" x14ac:dyDescent="0.2">
      <c r="A65" s="30" t="s">
        <v>286</v>
      </c>
      <c r="B65" s="30" t="s">
        <v>315</v>
      </c>
      <c r="C65" s="42">
        <v>352786390732</v>
      </c>
      <c r="D65" s="39">
        <f>+VLOOKUP(A65,[1]Sheet1!$A$2:$M$63,7,0)</f>
        <v>0</v>
      </c>
      <c r="E65" s="42">
        <f>+VLOOKUP(A65,[1]Sheet1!$A$2:$M$63,8,0)</f>
        <v>0</v>
      </c>
      <c r="F65" s="42">
        <f t="shared" si="0"/>
        <v>352786390732</v>
      </c>
      <c r="G65" s="42">
        <f>+VLOOKUP(A65,[1]Sheet1!$A$2:$M$63,10,0)</f>
        <v>35654453121</v>
      </c>
      <c r="H65" s="42">
        <f>+VLOOKUP(A65,[1]Sheet1!$A$2:$M$63,11,0)</f>
        <v>125271274515</v>
      </c>
      <c r="I65" s="43">
        <f t="shared" si="1"/>
        <v>35.509100635960863</v>
      </c>
      <c r="J65" s="44">
        <f t="shared" si="2"/>
        <v>227515116217</v>
      </c>
    </row>
    <row r="66" spans="1:10" x14ac:dyDescent="0.2">
      <c r="A66" s="30" t="s">
        <v>287</v>
      </c>
      <c r="B66" s="30" t="s">
        <v>316</v>
      </c>
      <c r="C66" s="42">
        <v>352786390732</v>
      </c>
      <c r="D66" s="39">
        <f>+VLOOKUP(A66,[1]Sheet1!$A$2:$M$63,7,0)</f>
        <v>0</v>
      </c>
      <c r="E66" s="42">
        <f>+VLOOKUP(A66,[1]Sheet1!$A$2:$M$63,8,0)</f>
        <v>0</v>
      </c>
      <c r="F66" s="42">
        <f t="shared" si="0"/>
        <v>352786390732</v>
      </c>
      <c r="G66" s="42">
        <f>+VLOOKUP(A66,[1]Sheet1!$A$2:$M$63,10,0)</f>
        <v>35654453121</v>
      </c>
      <c r="H66" s="42">
        <f>+VLOOKUP(A66,[1]Sheet1!$A$2:$M$63,11,0)</f>
        <v>125271274515</v>
      </c>
      <c r="I66" s="43">
        <f t="shared" si="1"/>
        <v>35.509100635960863</v>
      </c>
      <c r="J66" s="44">
        <f t="shared" si="2"/>
        <v>227515116217</v>
      </c>
    </row>
    <row r="67" spans="1:10" x14ac:dyDescent="0.2">
      <c r="A67" s="30" t="s">
        <v>288</v>
      </c>
      <c r="B67" s="30" t="s">
        <v>317</v>
      </c>
      <c r="C67" s="42">
        <v>112373589880</v>
      </c>
      <c r="D67" s="39">
        <f>+VLOOKUP(A67,[1]Sheet1!$A$2:$M$63,7,0)</f>
        <v>0</v>
      </c>
      <c r="E67" s="42">
        <f>+VLOOKUP(A67,[1]Sheet1!$A$2:$M$63,8,0)</f>
        <v>0</v>
      </c>
      <c r="F67" s="42">
        <f t="shared" si="0"/>
        <v>112373589880</v>
      </c>
      <c r="G67" s="42">
        <f>+VLOOKUP(A67,[1]Sheet1!$A$2:$M$63,10,0)</f>
        <v>7658185805</v>
      </c>
      <c r="H67" s="42">
        <f>+VLOOKUP(A67,[1]Sheet1!$A$2:$M$63,11,0)</f>
        <v>25759975156</v>
      </c>
      <c r="I67" s="43">
        <f t="shared" si="1"/>
        <v>22.923513597374807</v>
      </c>
      <c r="J67" s="44">
        <f t="shared" si="2"/>
        <v>86613614724</v>
      </c>
    </row>
    <row r="68" spans="1:10" x14ac:dyDescent="0.2">
      <c r="A68" s="30" t="s">
        <v>289</v>
      </c>
      <c r="B68" s="30" t="s">
        <v>316</v>
      </c>
      <c r="C68" s="42">
        <v>112373589880</v>
      </c>
      <c r="D68" s="39">
        <f>+VLOOKUP(A68,[1]Sheet1!$A$2:$M$63,7,0)</f>
        <v>0</v>
      </c>
      <c r="E68" s="42">
        <f>+VLOOKUP(A68,[1]Sheet1!$A$2:$M$63,8,0)</f>
        <v>0</v>
      </c>
      <c r="F68" s="42">
        <f t="shared" si="0"/>
        <v>112373589880</v>
      </c>
      <c r="G68" s="42">
        <f>+VLOOKUP(A68,[1]Sheet1!$A$2:$M$63,10,0)</f>
        <v>7658185805</v>
      </c>
      <c r="H68" s="42">
        <f>+VLOOKUP(A68,[1]Sheet1!$A$2:$M$63,11,0)</f>
        <v>25759975156</v>
      </c>
      <c r="I68" s="43">
        <f t="shared" si="1"/>
        <v>22.923513597374807</v>
      </c>
      <c r="J68" s="44">
        <f t="shared" si="2"/>
        <v>86613614724</v>
      </c>
    </row>
    <row r="69" spans="1:10" x14ac:dyDescent="0.2">
      <c r="A69" s="30" t="s">
        <v>290</v>
      </c>
      <c r="B69" s="30" t="s">
        <v>318</v>
      </c>
      <c r="C69" s="42">
        <v>20777018936</v>
      </c>
      <c r="D69" s="39">
        <f>+VLOOKUP(A69,[1]Sheet1!$A$2:$M$63,7,0)</f>
        <v>645001</v>
      </c>
      <c r="E69" s="42">
        <f>+VLOOKUP(A69,[1]Sheet1!$A$2:$M$63,8,0)</f>
        <v>892211692</v>
      </c>
      <c r="F69" s="42">
        <f t="shared" si="0"/>
        <v>19884807244</v>
      </c>
      <c r="G69" s="42">
        <f>+VLOOKUP(A69,[1]Sheet1!$A$2:$M$63,10,0)</f>
        <v>2114705392</v>
      </c>
      <c r="H69" s="42">
        <f>+VLOOKUP(A69,[1]Sheet1!$A$2:$M$63,11,0)</f>
        <v>8647913734</v>
      </c>
      <c r="I69" s="43">
        <f t="shared" si="1"/>
        <v>43.490055638378912</v>
      </c>
      <c r="J69" s="44">
        <f t="shared" si="2"/>
        <v>11236893510</v>
      </c>
    </row>
    <row r="70" spans="1:10" x14ac:dyDescent="0.2">
      <c r="A70" s="30" t="s">
        <v>291</v>
      </c>
      <c r="B70" s="30" t="s">
        <v>319</v>
      </c>
      <c r="C70" s="42">
        <v>20777018936</v>
      </c>
      <c r="D70" s="39">
        <f>+VLOOKUP(A70,[1]Sheet1!$A$2:$M$63,7,0)</f>
        <v>645001</v>
      </c>
      <c r="E70" s="42">
        <f>+VLOOKUP(A70,[1]Sheet1!$A$2:$M$63,8,0)</f>
        <v>892211692</v>
      </c>
      <c r="F70" s="42">
        <f t="shared" si="0"/>
        <v>19884807244</v>
      </c>
      <c r="G70" s="42">
        <f>+VLOOKUP(A70,[1]Sheet1!$A$2:$M$63,10,0)</f>
        <v>2114705392</v>
      </c>
      <c r="H70" s="42">
        <f>+VLOOKUP(A70,[1]Sheet1!$A$2:$M$63,11,0)</f>
        <v>8647913734</v>
      </c>
      <c r="I70" s="43">
        <f t="shared" si="1"/>
        <v>43.490055638378912</v>
      </c>
      <c r="J70" s="44">
        <f t="shared" si="2"/>
        <v>11236893510</v>
      </c>
    </row>
    <row r="71" spans="1:10" x14ac:dyDescent="0.2">
      <c r="A71" s="30" t="s">
        <v>292</v>
      </c>
      <c r="B71" s="30" t="s">
        <v>320</v>
      </c>
      <c r="C71" s="42">
        <v>20777018936</v>
      </c>
      <c r="D71" s="39">
        <f>+VLOOKUP(A71,[1]Sheet1!$A$2:$M$63,7,0)</f>
        <v>645001</v>
      </c>
      <c r="E71" s="42">
        <f>+VLOOKUP(A71,[1]Sheet1!$A$2:$M$63,8,0)</f>
        <v>892211692</v>
      </c>
      <c r="F71" s="42">
        <f t="shared" si="0"/>
        <v>19884807244</v>
      </c>
      <c r="G71" s="42">
        <f>+VLOOKUP(A71,[1]Sheet1!$A$2:$M$63,10,0)</f>
        <v>2114705392</v>
      </c>
      <c r="H71" s="42">
        <f>+VLOOKUP(A71,[1]Sheet1!$A$2:$M$63,11,0)</f>
        <v>8647913734</v>
      </c>
      <c r="I71" s="43">
        <f t="shared" si="1"/>
        <v>43.490055638378912</v>
      </c>
      <c r="J71" s="44">
        <f t="shared" si="2"/>
        <v>11236893510</v>
      </c>
    </row>
    <row r="72" spans="1:10" x14ac:dyDescent="0.2">
      <c r="A72" s="30" t="s">
        <v>293</v>
      </c>
      <c r="B72" s="30" t="s">
        <v>321</v>
      </c>
      <c r="C72" s="42">
        <v>20777018936</v>
      </c>
      <c r="D72" s="39">
        <f>+VLOOKUP(A72,[1]Sheet1!$A$2:$M$63,7,0)</f>
        <v>645001</v>
      </c>
      <c r="E72" s="42">
        <f>+VLOOKUP(A72,[1]Sheet1!$A$2:$M$63,8,0)</f>
        <v>892211692</v>
      </c>
      <c r="F72" s="42">
        <f t="shared" si="0"/>
        <v>19884807244</v>
      </c>
      <c r="G72" s="42">
        <f>+VLOOKUP(A72,[1]Sheet1!$A$2:$M$63,10,0)</f>
        <v>2114705392</v>
      </c>
      <c r="H72" s="42">
        <f>+VLOOKUP(A72,[1]Sheet1!$A$2:$M$63,11,0)</f>
        <v>8647913734</v>
      </c>
      <c r="I72" s="43">
        <f t="shared" si="1"/>
        <v>43.490055638378912</v>
      </c>
      <c r="J72" s="44">
        <f t="shared" si="2"/>
        <v>11236893510</v>
      </c>
    </row>
  </sheetData>
  <mergeCells count="13">
    <mergeCell ref="J9:J10"/>
    <mergeCell ref="F9:F10"/>
    <mergeCell ref="E9:E10"/>
    <mergeCell ref="C9:C10"/>
    <mergeCell ref="D9:D10"/>
    <mergeCell ref="I9:I10"/>
    <mergeCell ref="G9:H9"/>
    <mergeCell ref="A9:A10"/>
    <mergeCell ref="B9:B10"/>
    <mergeCell ref="C2:F2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MAY 2018</vt:lpstr>
      <vt:lpstr>EJEC GASTOS MAYO 2018</vt:lpstr>
      <vt:lpstr>EJEC RESERVAS MAY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2018-06-13T16:52:35Z</dcterms:modified>
</cp:coreProperties>
</file>