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8-1424\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4" r:id="rId10"/>
  </sheets>
  <calcPr calcId="162913"/>
</workbook>
</file>

<file path=xl/calcChain.xml><?xml version="1.0" encoding="utf-8"?>
<calcChain xmlns="http://schemas.openxmlformats.org/spreadsheetml/2006/main">
  <c r="D23" i="14" l="1"/>
  <c r="D25" i="14"/>
  <c r="D22" i="12" l="1"/>
  <c r="D20" i="12"/>
  <c r="I36" i="4" l="1"/>
  <c r="I9" i="11"/>
  <c r="D16" i="11" s="1"/>
  <c r="D14" i="11"/>
  <c r="I33" i="4" l="1"/>
  <c r="D64" i="4" s="1"/>
  <c r="D26" i="10"/>
  <c r="I19" i="10"/>
  <c r="D24" i="10"/>
  <c r="D18" i="9" l="1"/>
  <c r="D16" i="9"/>
  <c r="D17" i="8" l="1"/>
  <c r="D19" i="8"/>
  <c r="D15" i="7" l="1"/>
  <c r="D17" i="7"/>
  <c r="D15" i="6" l="1"/>
  <c r="D17" i="6"/>
  <c r="D17" i="5" l="1"/>
  <c r="D62" i="4" l="1"/>
</calcChain>
</file>

<file path=xl/sharedStrings.xml><?xml version="1.0" encoding="utf-8"?>
<sst xmlns="http://schemas.openxmlformats.org/spreadsheetml/2006/main" count="462" uniqueCount="178">
  <si>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</si>
  <si>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</si>
  <si>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</si>
  <si>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</si>
  <si>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</si>
  <si>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</si>
  <si>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</si>
  <si>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</si>
  <si>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</si>
  <si>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</si>
  <si>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</si>
  <si>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</si>
  <si>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</si>
  <si>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</si>
  <si>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</si>
  <si>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AÑO 2018</t>
  </si>
  <si>
    <t>IDU-LP-SGI-036-2017</t>
  </si>
  <si>
    <t xml:space="preserve">EJECUCIÓN A MONTO AGOTABLE DE LAS OBRAS DE MANTENIMIENTO, REHABILITACIÓN Y RECONSTRUCCIÓN DE ESPACIO PÚBLICO, LA RED DE CICLORRUTAS, EN BOGOTÁ D.C. GRUPO 4. </t>
  </si>
  <si>
    <t>CONSORCIO CICLOESPACIOS</t>
  </si>
  <si>
    <t>IDU-CMA-SGI-083-2017</t>
  </si>
  <si>
    <t xml:space="preserve">INTERVENTORÍA TÉCNICA, ADMINISTRATIVA, LEGAL, FINANCIERA, SOCIAL, AMBIENTAL Y DE SEGURIDAD Y SALUD EN EL TRABAJO PARA REALIZAR LA EJECUCIÓN A MONTO AGOTABLE DE LAS OBRAS DE MANTENIMIENTO, REHABILITACIÓN Y RECONSTRUCCIÓN DE ESPACIO PÚBLICO, LA RED DE CICLORRUTAS, EN BOGOTÁ D.C. GRUPO 4. </t>
  </si>
  <si>
    <t>MAB INGENIERIA DE VALOR S.A.</t>
  </si>
  <si>
    <t>PROCESOS DE SELECCIÓN ADJUDICADOS FEBRERO</t>
  </si>
  <si>
    <t>IDU-MC10%-DTAF-001-2018</t>
  </si>
  <si>
    <t>REALIZAR, A PRECIO UNITARIO FIJO, EL MANTENIMIENTO PREVENTIVO Y SUMINISTRO E INSTALACIÓN DE TELA DE CERRAMIENTO Y DE LAS CAÑUELAS PERIMETRALES DEL SITIO DE ALMACENAMIENTO TRANSITORIO DE PAVIMENTO ASFÁLTICO FRESADO (SATPAF), DEL INSTITUTO DE DESARROLLO URBANO-IDU</t>
  </si>
  <si>
    <t>INGENIEROS COLOMBIANOS DE MANTENIMIENTO S.A.S.</t>
  </si>
  <si>
    <t>IDU-MC10%-DTAF-002-2018</t>
  </si>
  <si>
    <t>COMPRA DE CERTIFICADOS DIGITALES DE FUNCIÓN PÚBLICA</t>
  </si>
  <si>
    <t>SOCIEDAD CAMERAL DE CERTIFICACION DIGITAL CERTICAMARA S.A.</t>
  </si>
  <si>
    <t>IDU-MC10%-DTAF-003-2018</t>
  </si>
  <si>
    <t>ADQUIRIR A PRECIOS UNITARIOS Y A MONTO AGOTABLE ELEMENTOS PARA CONSULTORIO MEDICO, SALA DE ESTABILIZACION Y BOTIQUINES DE LAS SEDES DEL INSTITUTO DE DESARROLLO URBANO-IDU</t>
  </si>
  <si>
    <t xml:space="preserve">PRODUCTORA Y COMERCIALIZADORA ODONTOLOGICA NEW STETIC S.A. </t>
  </si>
  <si>
    <t>PROCESOS DE SELECCIÓN ADJUDICADOS MARZO</t>
  </si>
  <si>
    <t>IDU-MC10%-DTAF-004-2018</t>
  </si>
  <si>
    <t>PROCESOS DE SELECCIÓN ADJUDICADOS ABRIL</t>
  </si>
  <si>
    <t>ADQUIRIR A PRECIOS UNITARIOS Y A MONTO AGOTABLE ELEMENTOS DE PROTECCION PERSONAL (EPP) PARA FUNCIONARIOS DE PLANTA DEL INSTITUTO DE DESARROLLO URBANO - IDU QUE SALEN A OBRA.</t>
  </si>
  <si>
    <t>INVERSION Y HOGAR S.A.S. (INVERHOGAR S.A.S)</t>
  </si>
  <si>
    <t>IDU-MC10%-SGGC-008-2018</t>
  </si>
  <si>
    <t>SERVICIO DE MONITOREO DE INFORMACIÓN QUE SE PUBLICA EN LOS DIFERENTES MEDIOS DE COMUNICACIÓN, RELACIONADA CON LA ENTIDAD Y EN GENERAL DEL SECTOR MOVILIDAD-ADMINISTRACIÓN DISTRITAL</t>
  </si>
  <si>
    <t>COMPETENCIA PLUS S.A.S</t>
  </si>
  <si>
    <t>IDU-MC10%-DTAF-007-2018</t>
  </si>
  <si>
    <t>PRESTAR EL SERVICIO DE ACTUALIZACIÓN Y MANTENIMIENTO PREVENTIVO Y CORRECTIVO, CON SUMINISTRO DE REPUESTOS REQUERIDOS, DE LOS SISTEMAS BIOMÉTRICOS MARCA SUPREMA, DE CONTROL DE ACCESO A LAS SEDES DEL IDU, UBICADOS EN LA CALLE 22 # 6-27 Y CALLE 20 # 9-20</t>
  </si>
  <si>
    <t>SAUTECH LIMITADA</t>
  </si>
  <si>
    <t>IDU-MC10%-DTAF-006-2018</t>
  </si>
  <si>
    <t>SUMINISTRAR A PRECIOS UNITARIOS Y A MONTO AGOTABLE MATERIALES PARA ADECUACIONES Y/O MANTENIMIENTO LOCATIVO Y EL CABLEADO ESTRUCTURADO EN LAS SEDES DONDE FUNCIONA EL INSTITUTO DE DESARROLLO URBANO IDU EN BOGOTÁ</t>
  </si>
  <si>
    <t xml:space="preserve">COMERCIALIZADORA ELECTROCON S.A.S. </t>
  </si>
  <si>
    <t>IDU-MC10%-DTAF-005-2018</t>
  </si>
  <si>
    <t>PRESTAR LOS SERVICIOS DE MANTENIMIENTO PREVENTIVO Y CORRECTIVO DE LA SOLUCIÓN DE TURNOS DIGITALES DIGITALBOX CON SUMINISTRO A MONTO AGOTABLE DE INSUMOS Y/O PARTES</t>
  </si>
  <si>
    <t>INGENIERIA Y SOLUCIONES EN CONTROL AUTOMATIZACION Y DISEÑO S A S. - ISCAD</t>
  </si>
  <si>
    <t>PROCESOS DE SELECCIÓN ADJUDICADOS MAYO</t>
  </si>
  <si>
    <t>IDU-SASI-DTAF-002-2018</t>
  </si>
  <si>
    <t>SUMINISTRAR BAJO EL SISTEMA DE PROVEEDURÍA INTEGRAL (OUTSOURCING) A PRECIOS FIJOS UNITARIOS Y A MONTO AGOTABLE ELEMENTOS DE PAPELERÍA, ÚTILES DE OFICINA, CONSUMIBLES DE IMPRESIÓN Y DISPOSITIVOS DE ALMACENAMIENTO INFORMÁTICO, REQUERIDOS PARA EL DESARROLLO DE LAS FUNCIONES DE LAS DIFERENTES DEPENDENCIAS DEL INSTITUTO DE DESARROLLO URBANO – IDU., QUE NO SE ENCUENTREN INCLUIDOS EN LOS ACUERDOS MARCO DE PRECIOS: SUMINISTRO PAPELERÍA Y ÚTILES DE OFICINA CCE-432-1-AMP-2016 Y CONSUMIBLES DE IMPRESIÓN CCE-538-1-AMP-2017.</t>
  </si>
  <si>
    <t xml:space="preserve">UNIPLES S.A </t>
  </si>
  <si>
    <t>IDU-MC10%-DTAF-009-2018</t>
  </si>
  <si>
    <t>PRESTAR EL SERVICIO DE MANTENIMIENTO PREVENTIVO Y CORRECTIVO A PRECIOS UNITARIOS FIJOS DE LAS PLANTAS ELÉCTRICAS DE PROPIEDAD DEL INSTITUTO DE DESARROLLO URBANO – IDU, INCLUIDO EL SUMINISTRO DE INSUMOS Y REPUESTOS.</t>
  </si>
  <si>
    <t>EMISOL S.A.S.</t>
  </si>
  <si>
    <t>IDU-MC10%-DTAF-011-2018</t>
  </si>
  <si>
    <t>SUMINISTRAR E INSTALAR CUATRO (4) BOMBAS ELÉCTRICAS DE PRESIÓN, UN (1) TANQUE HIDROACUMULADOR DE 300 LITROS, EL SERVICIO DE MANTENIMIENTO PREVENTIVO Y CORRECTIVO CON SUMINISTRO DE REPUESTOS Y ASISTENCIA TÉCNICA DE EMERGENCIA A SEIS (6) BOMBAS DE AGUA POTABLE Y RESIDUAL, ASÍ COMO EL LAVADO Y DESINFECCIÓN DE DOS (2) TANQUES DE AGUA POTABLE DE LA SEDE IDU UBICADA EN LA CALLE 22 N° 6-27</t>
  </si>
  <si>
    <t>CRUZ O MANTENIMIENTOS ECOLOGICOS Y PRODUCTIVOS SAS</t>
  </si>
  <si>
    <t>IDU-SAMC-DTAF-001-2018</t>
  </si>
  <si>
    <t>PRESTAR SERVICIO DE MENSAJERÍA INTERNA, EXTERNA Y EXPRESA, A PRECIOS UNITARIOS FIJOS Y A MONTO AGOTABLE DEL INSTITUTO DE DESARROLLO URBANO – IDU.</t>
  </si>
  <si>
    <t>REDEX S.A.S.</t>
  </si>
  <si>
    <t>PROCESOS DE SELECCIÓN ADJUDICADOS JUNIO</t>
  </si>
  <si>
    <t>IDU-SASI-DTAF-001-2018</t>
  </si>
  <si>
    <t>CONTRATAR A PRECIO UNITARIOS FIJOS Y A MONTO AGOTABLE EL SERVICIO INTEGRAL DE FOTOCOPIADO</t>
  </si>
  <si>
    <t>SYRTECT  LTDA</t>
  </si>
  <si>
    <t>IDU-SASI-DTAF-003-2018</t>
  </si>
  <si>
    <t>SERVICIOS DE MANTENIMIENTO PREVENTIVO Y CORRECTIVO CON SUMINISTROS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t>
  </si>
  <si>
    <t>GLOBAL TECHNOLOGY SERVICES GTS S.A.</t>
  </si>
  <si>
    <t>IDU-MC10%-DTAF-014-2018</t>
  </si>
  <si>
    <t>ADQUISICIÓN E IMPLEMENTACIÓN DE UNA SOLUCIÓN DE VIDEOCONFERENCIA PARA EL INSTITUTO DE DESARROLLO URBANO IDU.</t>
  </si>
  <si>
    <t>GLOBAL WIDE AREA NETWORK S.A.S</t>
  </si>
  <si>
    <t>IDU-MC10%-DTAF-012-2018</t>
  </si>
  <si>
    <t>PRESTAR A PRECIOS UNITARIOS FIJOS LA ADECUACIÓN E IMPERMEABILIZACIÓN DE LAS TERRAZAS DE LA SEDE DEL IDU UBICADA EN LA CALLE 22 N° 6 – 27, ASÍ COMO EL MANTENIMIENTO GENERAL DE LAS CUBIERTAS EN TODAS LAS SEDES DE LA ENTIDAD UBICADAS EN BOGOTÁ D.C.</t>
  </si>
  <si>
    <t>AMBIENTALMENTE INGENIERÍA S.A.S.</t>
  </si>
  <si>
    <t>IDU-MC10%-DTAF-013-2018</t>
  </si>
  <si>
    <t>PRESTAR A PRECIOS UNITARIOS FIJOS Y A MONTO AGOTABLE LOS SERVICIOS DE DIAGNÓSTICO, MANTENIMIENTO CORRECTIVO Y PREVENTIVO MULTIMARCA, INCLUYENDO MANO DE OBRA Y/O SUMINISTRO DE REPUESTOS ORIGINALES, ELEMENTOS Y LUBRICANTES PARA VEHÍCULOS IDU.</t>
  </si>
  <si>
    <t>HYUNDAUTOS SAS</t>
  </si>
  <si>
    <t>IDU-MC10%-DTAF-015-2018</t>
  </si>
  <si>
    <t>ADQUISICIÓN, INSTALACIÓN E IMPLEMENTACIÓN DE CERTIFICADOS DIGITALES DE SITIOS SEGUROS SLL</t>
  </si>
  <si>
    <t>GESTIÓN DE SEGURIDAD ELECTRÓNICA S.A.</t>
  </si>
  <si>
    <t>IDU-MC10%-DTAF-010-2018</t>
  </si>
  <si>
    <t>ADQUIRIR UN POOL DE DIRECCIONES IPV6</t>
  </si>
  <si>
    <t>DELTA IT SOLUTIONS SA</t>
  </si>
  <si>
    <t>IDU-SAMC-DTAF-004-2018</t>
  </si>
  <si>
    <t>ADQUIRIR LA RENOVACIÓN, ACTUALIZACIÓN, SOPORTE Y MANTENIMIENTO DEL LICENCIAMIENTO PARA LA PLATAFORMA DE SEGURIDAD PERIMETRAL DEL IDU</t>
  </si>
  <si>
    <t xml:space="preserve">OPENLINK SISTEMAS DE REDES DE DATOS S.A.S. </t>
  </si>
  <si>
    <t>IDU-SASI-DTAF-004-2018</t>
  </si>
  <si>
    <t>PRESTAR EL SERVICIO DE MANTENIMIENTO PREVENTIVO Y CORRECTIVO PARA LAS PLATAFORMAS DE PROCESAMIENTO, ALMACENAMIENTO Y COMUNICACIONES DEDICADAS AL IDU, INCLUIDA LA BOLSA DE REPUESTOS Y MANO DE OBRA ESPECIALIZADA.</t>
  </si>
  <si>
    <t>SOLUCIONES INTEGRALES SI S.A.S</t>
  </si>
  <si>
    <t>IDU-SASI-DTAF-005-2018</t>
  </si>
  <si>
    <t>ADQUISICIÓN DE EQUIPOS DE TECNOLOGÍA PARA USUARIO FINAL (PLOTTERS)</t>
  </si>
  <si>
    <t>UNIPLES S.A</t>
  </si>
  <si>
    <t>IDU-CMA-SGI-001-2018</t>
  </si>
  <si>
    <t>INTERVENTORÍA TÉCNICA, ADMINISTRATIVA, LEGAL, FINANCIERA, SOCIAL, AMBIENTAL Y DE SEGURIDAD Y SALUD EN EL TRABAJO PARA LAS OBRAS PENDIENTES POR EJECUTAR DURANTE LA ETAPA DE CONSTRUCCIÓN DEL CONTRATO DE OBRA IDU-136-2007. ADEMÁS, RECIBO FINAL DE LAS OBRAS, BALANCE FINANCIERO, TÉCNICO, DE OBRA IDU-136-2007</t>
  </si>
  <si>
    <t>MAB INGENIERÍA DE VALOR S.A.</t>
  </si>
  <si>
    <t>IDU-LP-SGI-002-2018</t>
  </si>
  <si>
    <t>ESTUDIOS, DISEÑOS Y CONSTRUCCIÓN DE LAS OBRAS COMPLEMENTARIAS PARA EL MEJORAMIENTO DE LA CAPACIDAD DE ESTACIONES DEL SISTEMA TRANSMILENIO, EN BOGOTÁ D.C. GRUPO 1 Y GRUPO 2</t>
  </si>
  <si>
    <t xml:space="preserve">G1: UNION TEMPORAL ESTACIONES BOGOTA (HB ESTRUCTURAS METALICAS S.A.S.; FAWCETT S.A.S.)
G2: MIROAL INGENIERIA S.A.S. </t>
  </si>
  <si>
    <t>G1:  $ 9.143'217.543
G2: $11.374'123.800</t>
  </si>
  <si>
    <t>IDU-SAMC-DTAF-006-2018</t>
  </si>
  <si>
    <t xml:space="preserve">PRESTAR LOS SERVICIOS DE ORGANIZACIÓN, ADMINISTRACIÓN, EJECUCIÓN Y DEMÁS ACCIONES NECESARIAS PARA LA REALIZACIÓN DE EVENTOS Y REUNIONES QUE REQUIERA EL INSTITUTO DE DESARROLLO URBANO – IDU A PRECIO UNITARIO Y MONTO AGOTABLE </t>
  </si>
  <si>
    <t>CESAR AUGUSTO CALDERON RODRÍGUEZ</t>
  </si>
  <si>
    <t>PROCESOS DE SELECCIÓN ADJUDICADOS JULIO</t>
  </si>
  <si>
    <t>IDU-MC10%-DTAF-017-2018</t>
  </si>
  <si>
    <t>ADQUIRIR A PRECIOS UNITARIOS Y A MONTO AGOTABLE ELEMENTOS DE ERGONOMÍA PARA LA PREVENCIÓN DEL RIESGO BIOMECÁNICO DE LOS FUNCIONARIOS QUE SE ENCUENTRAN EN EL PROGRAMA DE VIGILANCIA EPIDEMIOLÓGICA DE RIESGO BIOMECÁNICO DEL INSTITUTO DE DESARROLLO URBANO</t>
  </si>
  <si>
    <t>GRUPO LOS LAGOS S.A.S.</t>
  </si>
  <si>
    <t>IDU-CMA-SGI-054-2017</t>
  </si>
  <si>
    <t>INTERVENTORÍA TÉCNICA, ADMINISTRATIVA, LEGAL, FINANCIERA, SOCIAL, AMBIENTAL Y DE SEGURIDAD Y SALUD EN EL TRABAJO PARA REALIZAR LOS ESTUDIOS, DISEÑOS Y CONSTRUCCIÓN DE LAS OBRAS COMPLEMENTARIAS PARA EL MEJORAMIENTO DE LA CAPACIDAD DE ESTACIONES DEL SISTEMA TRANSMILENIO, EN BOGOTÁ D.C. GRUPOS 1 Y 2.</t>
  </si>
  <si>
    <t>G1: HMV CONSULTORIA SAS
G2: INTERDISEÑOS INTERNACIONAL SAS</t>
  </si>
  <si>
    <t>G1:  $ 1.079'610.118
G2: $ 1.559'456.806</t>
  </si>
  <si>
    <t>IDU-SAMC-DTAF-003-2018</t>
  </si>
  <si>
    <t xml:space="preserve">CONTRATAR LOS SERVICIOS DE DESARROLLO, IMPLEMENTACIÓN, PUESTA EN MARCHA DE UNA HERRAMIENTA MÓVIL QUE PERMITA LA RECOLECCIÓN Y EDICIÓN DE INFORMACIÓN GEOGRÁFICA Y ALFANUMÉRICA EN CAMPO Y UNA APLICACIÓN WEB PARA SU ADMINISTRACIÓN  </t>
  </si>
  <si>
    <t>ITO SOFTWARE S.A.S.</t>
  </si>
  <si>
    <t>PROCESOS DE SELECCIÓN ADJUDICADOS AGOSTO</t>
  </si>
  <si>
    <t>IDU-SASI-DTAF-006-2018</t>
  </si>
  <si>
    <t>ADQUIRIR LA RENOVACIÓN DEL SOPORTE Y GARANTÍA DEL EQUIPO BIG-IP F5</t>
  </si>
  <si>
    <t>IDU-MC10%-DTAF-020-2018</t>
  </si>
  <si>
    <t>PRESTAR SERVICIO DE MANTENIMIENTO CORRECTIVO Y PREVENTIVO CON EL SUMINISTRO DE REPUESTOS A TODO COSTO PARA EL SISTEMA DE AIRE ACONDICIONADO Y VENTILACIÓN MECÁNICA DE LAS SEDES DEL IDU.</t>
  </si>
  <si>
    <t>EXPERTOS INGENIEROS S.A.S.</t>
  </si>
  <si>
    <t>IDU-MC10%-DTAF-021-2018</t>
  </si>
  <si>
    <t>CONTRATAR A PRECIO UNITARIO FIJO EL SUMINISTRO E INSTALACIÓN DE VIDRIO TEMPLADO PARA LA ADECUACIÓN DE DIFERENTES ÁREAS DEL INSTITUTO DE DESARROLLO URBANO – IDU, CONFORME A LAS ESPECIFICACIONES TÉCNICAS.</t>
  </si>
  <si>
    <t>JUAN DAVID ECHEVERRY PAEZ</t>
  </si>
  <si>
    <t>IDU-MC10%-SGGC-018-2018</t>
  </si>
  <si>
    <t>PRESTACIÓN DE SERVICIOS PARA REALIZAR LA AUDITORÍA DE RENOVACIÓN DE CERTIFICACIÓN DEL SGC BAJO LA NORMA ISO 9001:2015 Y AUDITORÍA DE SEGUIMIENTO 1 AL SGA CON TRANSICIÓN A LA NORMA ISO 14001:2015</t>
  </si>
  <si>
    <t>BVQI COLOMBIA LTDA</t>
  </si>
  <si>
    <t>IDU-MC10%-DTAF-019-2018</t>
  </si>
  <si>
    <t>PRESTAR EL SERVICIO DE MANTENIMIENTO PREVENTIVO Y CORRECTIVO, INCLUIDO EL SUMINISTRO DE INSUMOS Y/O REPUESTOS DE LOS PURIFICADORES DE AGUA UBICADOS EN EL INSTITUTO DE DESARROLLO URBANO – IDU.</t>
  </si>
  <si>
    <t xml:space="preserve">SERVICIOS Y DISEÑOS MECATRONICOS S.A.S </t>
  </si>
  <si>
    <t>IDU-SASI-DTAF-008-2018</t>
  </si>
  <si>
    <t xml:space="preserve">PRESTAR EL SERVICIO DE MANTENIMIENTO PREVENTIVO Y CORRECTIVO POR DEMANDA CON BOLSA DE PARTES Y ELEMENTOS NUEVOS QUE SOPORTEN LA OPERACIÓN Y LOS EQUIPOS DE USUARIO FINAL DEL INSTITUTO DE DESARROLLO URBANO </t>
  </si>
  <si>
    <t>T&amp;S COMP TECNOLOGIA Y SERVICIOS S.A.S</t>
  </si>
  <si>
    <t>IDU-SASI-DTAF-007-2018</t>
  </si>
  <si>
    <t>AMPLIACIÓN DE GARANTÍA PARA LA PLATAFORMA DE ALMACENAMIENTO HPE 3PAR 720D</t>
  </si>
  <si>
    <t>GLOBAL TECHNOLOGY SERVICES GTS S.A</t>
  </si>
  <si>
    <t>IDU-SAMC-DTDP-013-2018</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</si>
  <si>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</si>
  <si>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 xml:space="preserve">SEGURIDAD Y VIGILANCIA ÉXITO DE COLOMBIA LTDA </t>
  </si>
  <si>
    <t>IDU-LP-SGGC-001-2018</t>
  </si>
  <si>
    <t>PRESTACIÓN DE SERVICIOS PARA EL PROCESAMIENTO TÉCNICO DOCUMENTAL Y DIGITALIZACIÓN DE DOCUMENTOS DE LA SERIE CONTRATOS EN EL SISTEMA DE INFORMACIÓN DE GESTIÓN DOCUMENTAL DEL INSTITUTO DE DESARROLLO URBANO - IDU</t>
  </si>
  <si>
    <t>DATA TOOLS S.A</t>
  </si>
  <si>
    <t>IDU-CMA-SGDU-008-2018</t>
  </si>
  <si>
    <t>FACTIBILIDAD, ESTUDIOS Y DISEÑOS DE LOS ACCESOS VIALES Y ALAMEDAS MARÍA PAZ- CORABASTOS; TRAMO 1: AV. DE LOS MUISCAS ENTRE AV. CIUDAD DE CALI Y AV. LAS AMÉRICAS, TRAMO 2: ESPACIO PÚBLICO PEATONAL CALLE 40B SUR ENTRE KRA 94C Y AV. AGOBERTO MEJÍ Y TRAMO 3: ESPACIO PÚBLICO PEATONAL CARRERA 80D BIS ENTRE CALLE 42ª SUR Y AV. CIUDAD DE VILLAVICENCIO, EN LA LOCALIDAD DE KENNEDY EN BOGOTÁ D.C.</t>
  </si>
  <si>
    <t>GRUPO EMPRESARIAL DE INFRAESTRUCTURA COLOMBIANO - GEICOL S.A.S.</t>
  </si>
  <si>
    <t>IDU-CMA-DTP-009-2018</t>
  </si>
  <si>
    <t>FACTIBILIDAD, ESTUDIOS Y DISEÑOS EN CUMPLIMIENTO DE LA ACCIÓN POPULAR 2013-00399 PARA LA INTERVENCIÓN DE LA MALLA VIAL Y DEL ESPACIO PÚBLICO ASOCIADO A LA VÍA QUE SE ENCUENTRA ENTRE LA CALLE 44 SUR CON CARRERA 3 C ESTE Y CALLE 46 D SUR CON CARRERA 4 ESTE EN BOGOTÁ, D.C</t>
  </si>
  <si>
    <t>CONSULTORA VERA Y ASOCIADOS C LTDA</t>
  </si>
  <si>
    <t>IDU-LP-SGGC-003-2018</t>
  </si>
  <si>
    <t>PRESTAR EL SERVICIO INTEGRAL DE VIGILANCIA Y SEGURIDAD PRIVADA PARA SALVAGUARDAR LOS BIENES DEL IDU Y/O AQUELLOS QUE SE ENCUENTREN A SU CARGO Y DEBA CUSTODIAR EN BOGOTÁ D.C., DE ACUERDO CON LA DESCRIPCIÓN, ESPECIFICACIONES Y DEMÁS CONDICIONES ESTABLECIDAS EN LOS ESTUDIOS PREVIOS Y PLIEGOS DE CONDICIONES:</t>
  </si>
  <si>
    <t>COMPAÑÍA ANDINA DE SEGURIDAD PRIVADA LIMITADA – ANDISEG LTDA</t>
  </si>
  <si>
    <t>IDU-CMA-SGDU-011-2018</t>
  </si>
  <si>
    <t>INTERVENTORÍA PARA LA FACTIBILIDAD, ESTUDIOS Y DISEÑOS DE LOS ACCESOS VIALES Y ALAMEDAS MARÍA PAZ- CORABASTOS; TRAMO 1: AV. DE LOS MUISCAS ENTRE AV. CIUDAD DE CALI Y AV. LAS AMÉRICAS, TRAMO 2: ESPACIO PÚBLICO PEATONAL CALLE 40B SUR ENTRE KRA 94C Y AV. AGOBERTO MEJÍ Y TRAMO 3: ESPACIO PÚBLICO PEATONAL CARRERA 80D BIS ENTRE CALLE 42ª SUR Y AV. CIUDAD DE VILLAVICENCIO, EN LA LOCALIDAD DE KENNEDY EN BOGOTÁ D.C.</t>
  </si>
  <si>
    <t>CONSORCIO ECG-PROES (ECG COLOMBIA S.A.S; PROES COLOMBIA S.A.S)</t>
  </si>
  <si>
    <t>IDU-CMA-DTP-010-2018</t>
  </si>
  <si>
    <t>INTERVENTORÍA DE LA FACTIBILIDAD, ESTUDIOS Y DISEÑOS PARA LA INTERVENCIÓN DE LA MALLA VIAL Y DEL ESPACIO PÚBLICO ASOCIADO A LA VÍA QUE SE ENCUENTRA ENTRE LA CALLE 44 SUR CON CARRERA 3 C ESTE Y CALLE 46 D SUR CON CARRERA 4 ESTE EN BOGOTÁ D.C.</t>
  </si>
  <si>
    <t>JAM INGENIERÍA Y MEDIO AMBIENTE S.A.S.</t>
  </si>
  <si>
    <t>IDU-SASI-DTAF-009-2018</t>
  </si>
  <si>
    <t>ADQUIRIR UNA SOLUCIÓN DE FIREWALL DE APLICACIONES WEB</t>
  </si>
  <si>
    <t>OPENLINK S.A.</t>
  </si>
  <si>
    <t>IDU-SAMC-DTAF-012-2018</t>
  </si>
  <si>
    <t>CONTRATAR LOS SERVICIOS DE MANTENIMIENTO Y PERSONALIZACIÓN PARA LOS SISTEMAS DE INFORMACIÓN IMPLEMENTADOS EN PLATAFORMA DELPHI, JAVA Y PHP, DE ACUERDO CON LAS ESPECIFICACIONES TÉCNICAS SEÑALADAS.</t>
  </si>
  <si>
    <t xml:space="preserve">ADA S.A. </t>
  </si>
  <si>
    <t>IDU-CMA-DTAF-019-2018</t>
  </si>
  <si>
    <t>ELABORAR Y FORMULAR EL SISTEMA INTEGRADO DE CONSERVACIÓN -SIC- PARA LA GESTIÓN DOCUMENTAL DEL INSTITUTO DE DESARROLLO URBANO – IDU.</t>
  </si>
  <si>
    <t>TANDEM S.A.S.</t>
  </si>
  <si>
    <t>IDU-CMA-SGDU-012-2018</t>
  </si>
  <si>
    <t>FACTIBILIDAD Y ESTUDIOS Y DISEÑOS DE LA TRONCAL AVENIDA JORGE GAITÁN CORTÉS ENTRE CALLE 8 SUR Y AVENIDA VILLAVICENCIO, BOGOTÁ D.C.</t>
  </si>
  <si>
    <t>CONSORCIO GINPRO-SAS</t>
  </si>
  <si>
    <t>IDU-CMA-SGDU-020-2018</t>
  </si>
  <si>
    <t>FACTIBILIDAD, ESTUDIOS Y DISEÑOS PARA LAS OBRAS REQUERIDAS EN SITIOS INESTABLES EN BOGOTÁ D.C.</t>
  </si>
  <si>
    <t>CONSORCIO JAM – IGR- IDU: (EDGAR EDUARDO RODRIGUEZ GRANADOS; JAM INGENIERIA Y MEDIO AMBIENTE S.A.S.)</t>
  </si>
  <si>
    <t>IDU-SASI-SGGC-010-2018</t>
  </si>
  <si>
    <t>ADQUISICIÓN DE LICENCIAS NUEVA Y RENOVACIÓN, SOPORTE, ACTUALIZACIÓN Y MANTENIMIENTO (SAM) DE SOFTWARE ESPECIALIZADO PARA PROCESOS DE INGENIERÍA EN INFRAESTRUCTURA CIVIL Y DE MOVILIDAD DEL IDU.</t>
  </si>
  <si>
    <t xml:space="preserve">COMPUTADORES Y SOLUCIONES CAD DE COLOMBIA S.A.S. </t>
  </si>
  <si>
    <t>IDU-CMA-DTP-022-2018</t>
  </si>
  <si>
    <t>INTERVENTORÍA PARA FACTIBILIDAD, ESTUDIOS Y DISEÑOS PARA LAS OBRAS REQUERIDAS EN SITIOS INESTABLES EN BOGOTÁ D.C.</t>
  </si>
  <si>
    <t>GEOCING S.A.S.</t>
  </si>
  <si>
    <t>PROCESOS DE SELECCIÓN ADJUDICADOS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</si>
</sst>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164" fontId="6" fillId="0" borderId="0" applyFont="0" applyFill="0" applyBorder="0" applyAlignment="0" applyProtection="0"/>
    <xf numFmtId="42" fontId="6" fillId="0" borderId="0" applyFont="0" applyFill="0" applyBorder="0" applyAlignment="0" applyProtection="0"/>
  </cellStyleXfs>
  <cellXfs count="55">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xf numFmtId="42" fontId="0" fillId="0" borderId="0" xfId="2" applyFont="1"/>
  </cellXfs>
  <cellStyles count="3">
    <cellStyle name="Moneda" xfId="1" builtinId="4"/>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58</xdr:row>
      <xdr:rowOff>0</xdr:rowOff>
    </xdr:from>
    <xdr:to>
      <xdr:col>7</xdr:col>
      <xdr:colOff>0</xdr:colOff>
      <xdr:row>58</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19</xdr:row>
      <xdr:rowOff>0</xdr:rowOff>
    </xdr:from>
    <xdr:to>
      <xdr:col>7</xdr:col>
      <xdr:colOff>0</xdr:colOff>
      <xdr:row>19</xdr:row>
      <xdr:rowOff>0</xdr:rowOff>
    </xdr:to>
    <xdr:sp macro="" textlink="">
      <xdr:nvSpPr>
        <xdr:cNvPr id="3" name="AutoShape 155"/>
        <xdr:cNvSpPr>
          <a:spLocks noChangeArrowheads="1"/>
        </xdr:cNvSpPr>
      </xdr:nvSpPr>
      <xdr:spPr bwMode="auto">
        <a:xfrm>
          <a:off x="15859125" y="9324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13</xdr:row>
      <xdr:rowOff>0</xdr:rowOff>
    </xdr:from>
    <xdr:to>
      <xdr:col>7</xdr:col>
      <xdr:colOff>0</xdr:colOff>
      <xdr:row>13</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12</xdr:row>
      <xdr:rowOff>0</xdr:rowOff>
    </xdr:from>
    <xdr:to>
      <xdr:col>7</xdr:col>
      <xdr:colOff>0</xdr:colOff>
      <xdr:row>12</xdr:row>
      <xdr:rowOff>0</xdr:rowOff>
    </xdr:to>
    <xdr:sp macro="" textlink="">
      <xdr:nvSpPr>
        <xdr:cNvPr id="3" name="AutoShape 155"/>
        <xdr:cNvSpPr>
          <a:spLocks noChangeArrowheads="1"/>
        </xdr:cNvSpPr>
      </xdr:nvSpPr>
      <xdr:spPr bwMode="auto">
        <a:xfrm>
          <a:off x="15859125" y="6753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5895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16</xdr:row>
      <xdr:rowOff>0</xdr:rowOff>
    </xdr:from>
    <xdr:to>
      <xdr:col>7</xdr:col>
      <xdr:colOff>0</xdr:colOff>
      <xdr:row>16</xdr:row>
      <xdr:rowOff>0</xdr:rowOff>
    </xdr:to>
    <xdr:sp macro="" textlink="">
      <xdr:nvSpPr>
        <xdr:cNvPr id="3" name="AutoShape 155"/>
        <xdr:cNvSpPr>
          <a:spLocks noChangeArrowheads="1"/>
        </xdr:cNvSpPr>
      </xdr:nvSpPr>
      <xdr:spPr bwMode="auto">
        <a:xfrm>
          <a:off x="15859125" y="4181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zoomScale="85" zoomScaleNormal="85" workbookViewId="0">
      <pane xSplit="8" ySplit="7" topLeftCell="I8" activePane="bottomRight" state="frozen"/>
      <selection pane="topRight" activeCell="I1" sqref="I1"/>
      <selection pane="bottomLeft" activeCell="A8" sqref="A8"/>
      <selection pane="bottomRight"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v>3</v>
      </c>
      <c r="B10" s="37" t="s">
        <v>23</v>
      </c>
      <c r="C10" s="38" t="s">
        <v>24</v>
      </c>
      <c r="D10" s="51" t="s">
        <v>25</v>
      </c>
      <c r="E10" s="39">
        <v>43173</v>
      </c>
      <c r="F10" s="36"/>
      <c r="G10" s="52">
        <v>29852934</v>
      </c>
      <c r="H10" s="16"/>
      <c r="I10" s="50"/>
    </row>
    <row r="11" spans="1:9" s="15" customFormat="1" ht="67.5" customHeight="1" x14ac:dyDescent="0.25">
      <c r="A11" s="42">
        <v>4</v>
      </c>
      <c r="B11" s="43" t="s">
        <v>26</v>
      </c>
      <c r="C11" s="44" t="s">
        <v>27</v>
      </c>
      <c r="D11" s="48" t="s">
        <v>28</v>
      </c>
      <c r="E11" s="39">
        <v>43182</v>
      </c>
      <c r="F11" s="46"/>
      <c r="G11" s="49">
        <v>7750000</v>
      </c>
      <c r="H11" s="16"/>
      <c r="I11" s="50"/>
    </row>
    <row r="12" spans="1:9" s="15" customFormat="1" ht="67.5" customHeight="1" x14ac:dyDescent="0.25">
      <c r="A12" s="42">
        <v>5</v>
      </c>
      <c r="B12" s="43" t="s">
        <v>29</v>
      </c>
      <c r="C12" s="44" t="s">
        <v>30</v>
      </c>
      <c r="D12" s="48" t="s">
        <v>31</v>
      </c>
      <c r="E12" s="39">
        <v>43182</v>
      </c>
      <c r="F12" s="46"/>
      <c r="G12" s="47">
        <v>2999062</v>
      </c>
      <c r="H12" s="16"/>
      <c r="I12" s="50"/>
    </row>
    <row r="13" spans="1:9" s="15" customFormat="1" ht="67.5" customHeight="1" x14ac:dyDescent="0.25">
      <c r="A13" s="42">
        <v>6</v>
      </c>
      <c r="B13" s="37" t="s">
        <v>33</v>
      </c>
      <c r="C13" s="38" t="s">
        <v>35</v>
      </c>
      <c r="D13" s="51" t="s">
        <v>36</v>
      </c>
      <c r="E13" s="39">
        <v>43196</v>
      </c>
      <c r="F13" s="36"/>
      <c r="G13" s="52">
        <v>19988716</v>
      </c>
      <c r="H13" s="16"/>
      <c r="I13" s="50"/>
    </row>
    <row r="14" spans="1:9" s="15" customFormat="1" ht="67.5" customHeight="1" x14ac:dyDescent="0.25">
      <c r="A14" s="42">
        <v>7</v>
      </c>
      <c r="B14" s="43" t="s">
        <v>37</v>
      </c>
      <c r="C14" s="44" t="s">
        <v>38</v>
      </c>
      <c r="D14" s="48" t="s">
        <v>39</v>
      </c>
      <c r="E14" s="39">
        <v>43201</v>
      </c>
      <c r="F14" s="46"/>
      <c r="G14" s="49">
        <v>73450000</v>
      </c>
      <c r="H14" s="16"/>
      <c r="I14" s="50"/>
    </row>
    <row r="15" spans="1:9" s="15" customFormat="1" ht="67.5" customHeight="1" x14ac:dyDescent="0.25">
      <c r="A15" s="42">
        <v>8</v>
      </c>
      <c r="B15" s="43" t="s">
        <v>40</v>
      </c>
      <c r="C15" s="44" t="s">
        <v>41</v>
      </c>
      <c r="D15" s="48" t="s">
        <v>42</v>
      </c>
      <c r="E15" s="39">
        <v>43201</v>
      </c>
      <c r="F15" s="46"/>
      <c r="G15" s="47">
        <v>14364000</v>
      </c>
      <c r="H15" s="16"/>
      <c r="I15" s="50"/>
    </row>
    <row r="16" spans="1:9" s="15" customFormat="1" ht="67.5" customHeight="1" x14ac:dyDescent="0.25">
      <c r="A16" s="42">
        <v>9</v>
      </c>
      <c r="B16" s="43" t="s">
        <v>43</v>
      </c>
      <c r="C16" s="44" t="s">
        <v>44</v>
      </c>
      <c r="D16" s="45" t="s">
        <v>45</v>
      </c>
      <c r="E16" s="39">
        <v>43202</v>
      </c>
      <c r="F16" s="46"/>
      <c r="G16" s="47">
        <v>10000000</v>
      </c>
      <c r="H16" s="16"/>
      <c r="I16" s="50"/>
    </row>
    <row r="17" spans="1:9" s="15" customFormat="1" ht="67.5" customHeight="1" x14ac:dyDescent="0.25">
      <c r="A17" s="42">
        <v>10</v>
      </c>
      <c r="B17" s="43" t="s">
        <v>46</v>
      </c>
      <c r="C17" s="44" t="s">
        <v>47</v>
      </c>
      <c r="D17" s="48" t="s">
        <v>48</v>
      </c>
      <c r="E17" s="53">
        <v>43208</v>
      </c>
      <c r="F17" s="46"/>
      <c r="G17" s="47">
        <v>18102901</v>
      </c>
      <c r="H17" s="16"/>
      <c r="I17" s="50"/>
    </row>
    <row r="18" spans="1:9" s="15" customFormat="1" ht="67.5" customHeight="1" x14ac:dyDescent="0.25">
      <c r="A18" s="42">
        <v>11</v>
      </c>
      <c r="B18" s="37" t="s">
        <v>50</v>
      </c>
      <c r="C18" s="38" t="s">
        <v>51</v>
      </c>
      <c r="D18" s="51" t="s">
        <v>52</v>
      </c>
      <c r="E18" s="39">
        <v>43223</v>
      </c>
      <c r="F18" s="36"/>
      <c r="G18" s="52">
        <v>107753719</v>
      </c>
      <c r="H18" s="16"/>
      <c r="I18" s="50"/>
    </row>
    <row r="19" spans="1:9" s="15" customFormat="1" ht="67.5" customHeight="1" x14ac:dyDescent="0.25">
      <c r="A19" s="42">
        <v>12</v>
      </c>
      <c r="B19" s="43" t="s">
        <v>53</v>
      </c>
      <c r="C19" s="44" t="s">
        <v>54</v>
      </c>
      <c r="D19" s="48" t="s">
        <v>55</v>
      </c>
      <c r="E19" s="39">
        <v>43236</v>
      </c>
      <c r="F19" s="46"/>
      <c r="G19" s="49">
        <v>9067404</v>
      </c>
      <c r="H19" s="16"/>
      <c r="I19" s="50"/>
    </row>
    <row r="20" spans="1:9" s="15" customFormat="1" ht="67.5" customHeight="1" x14ac:dyDescent="0.25">
      <c r="A20" s="42">
        <v>13</v>
      </c>
      <c r="B20" s="43" t="s">
        <v>56</v>
      </c>
      <c r="C20" s="44" t="s">
        <v>57</v>
      </c>
      <c r="D20" s="48" t="s">
        <v>58</v>
      </c>
      <c r="E20" s="39">
        <v>43242</v>
      </c>
      <c r="F20" s="46"/>
      <c r="G20" s="47">
        <v>17612000</v>
      </c>
      <c r="H20" s="16"/>
      <c r="I20" s="50"/>
    </row>
    <row r="21" spans="1:9" s="15" customFormat="1" ht="67.5" customHeight="1" x14ac:dyDescent="0.25">
      <c r="A21" s="42">
        <v>14</v>
      </c>
      <c r="B21" s="43" t="s">
        <v>59</v>
      </c>
      <c r="C21" s="44" t="s">
        <v>60</v>
      </c>
      <c r="D21" s="45" t="s">
        <v>61</v>
      </c>
      <c r="E21" s="39">
        <v>43244</v>
      </c>
      <c r="F21" s="46"/>
      <c r="G21" s="47">
        <v>753999865</v>
      </c>
      <c r="H21" s="16"/>
      <c r="I21" s="50"/>
    </row>
    <row r="22" spans="1:9" s="15" customFormat="1" ht="67.5" customHeight="1" x14ac:dyDescent="0.25">
      <c r="A22" s="42">
        <v>15</v>
      </c>
      <c r="B22" s="37" t="s">
        <v>63</v>
      </c>
      <c r="C22" s="38" t="s">
        <v>64</v>
      </c>
      <c r="D22" s="51" t="s">
        <v>65</v>
      </c>
      <c r="E22" s="39">
        <v>43252</v>
      </c>
      <c r="F22" s="36"/>
      <c r="G22" s="52">
        <v>92969827</v>
      </c>
      <c r="H22" s="14" t="s">
        <v>9</v>
      </c>
      <c r="I22" s="50"/>
    </row>
    <row r="23" spans="1:9" s="15" customFormat="1" ht="67.5" customHeight="1" x14ac:dyDescent="0.25">
      <c r="A23" s="42">
        <v>16</v>
      </c>
      <c r="B23" s="43" t="s">
        <v>66</v>
      </c>
      <c r="C23" s="44" t="s">
        <v>67</v>
      </c>
      <c r="D23" s="48" t="s">
        <v>68</v>
      </c>
      <c r="E23" s="39">
        <v>43256</v>
      </c>
      <c r="F23" s="46"/>
      <c r="G23" s="49">
        <v>344976943</v>
      </c>
      <c r="H23" s="16"/>
      <c r="I23" s="50"/>
    </row>
    <row r="24" spans="1:9" s="15" customFormat="1" ht="67.5" customHeight="1" x14ac:dyDescent="0.25">
      <c r="A24" s="42">
        <v>17</v>
      </c>
      <c r="B24" s="43" t="s">
        <v>69</v>
      </c>
      <c r="C24" s="44" t="s">
        <v>70</v>
      </c>
      <c r="D24" s="48" t="s">
        <v>71</v>
      </c>
      <c r="E24" s="39">
        <v>43257</v>
      </c>
      <c r="F24" s="46"/>
      <c r="G24" s="47">
        <v>19608820</v>
      </c>
      <c r="H24" s="16"/>
    </row>
    <row r="25" spans="1:9" s="15" customFormat="1" ht="67.5" customHeight="1" x14ac:dyDescent="0.25">
      <c r="A25" s="42">
        <v>18</v>
      </c>
      <c r="B25" s="43" t="s">
        <v>72</v>
      </c>
      <c r="C25" s="44" t="s">
        <v>73</v>
      </c>
      <c r="D25" s="45" t="s">
        <v>74</v>
      </c>
      <c r="E25" s="39">
        <v>43257</v>
      </c>
      <c r="F25" s="46"/>
      <c r="G25" s="47">
        <v>77328933</v>
      </c>
      <c r="H25" s="16"/>
    </row>
    <row r="26" spans="1:9" s="15" customFormat="1" ht="67.5" customHeight="1" x14ac:dyDescent="0.25">
      <c r="A26" s="42">
        <v>19</v>
      </c>
      <c r="B26" s="43" t="s">
        <v>75</v>
      </c>
      <c r="C26" s="44" t="s">
        <v>76</v>
      </c>
      <c r="D26" s="45" t="s">
        <v>77</v>
      </c>
      <c r="E26" s="39">
        <v>43264</v>
      </c>
      <c r="F26" s="46"/>
      <c r="G26" s="47">
        <v>77827518</v>
      </c>
      <c r="H26" s="16"/>
    </row>
    <row r="27" spans="1:9" s="15" customFormat="1" ht="67.5" customHeight="1" x14ac:dyDescent="0.25">
      <c r="A27" s="42">
        <v>20</v>
      </c>
      <c r="B27" s="43" t="s">
        <v>78</v>
      </c>
      <c r="C27" s="44" t="s">
        <v>79</v>
      </c>
      <c r="D27" s="45" t="s">
        <v>80</v>
      </c>
      <c r="E27" s="39">
        <v>43264</v>
      </c>
      <c r="F27" s="46"/>
      <c r="G27" s="47">
        <v>6033300</v>
      </c>
      <c r="H27" s="16"/>
    </row>
    <row r="28" spans="1:9" s="15" customFormat="1" ht="67.5" customHeight="1" x14ac:dyDescent="0.25">
      <c r="A28" s="42">
        <v>21</v>
      </c>
      <c r="B28" s="43" t="s">
        <v>81</v>
      </c>
      <c r="C28" s="44" t="s">
        <v>82</v>
      </c>
      <c r="D28" s="45" t="s">
        <v>83</v>
      </c>
      <c r="E28" s="53">
        <v>43265</v>
      </c>
      <c r="F28" s="46"/>
      <c r="G28" s="47">
        <v>49385000</v>
      </c>
      <c r="H28" s="16"/>
    </row>
    <row r="29" spans="1:9" s="15" customFormat="1" ht="67.5" customHeight="1" x14ac:dyDescent="0.25">
      <c r="A29" s="42">
        <v>22</v>
      </c>
      <c r="B29" s="43" t="s">
        <v>84</v>
      </c>
      <c r="C29" s="44" t="s">
        <v>85</v>
      </c>
      <c r="D29" s="45" t="s">
        <v>86</v>
      </c>
      <c r="E29" s="53">
        <v>43263</v>
      </c>
      <c r="F29" s="46"/>
      <c r="G29" s="47">
        <v>525266000</v>
      </c>
      <c r="H29" s="16"/>
    </row>
    <row r="30" spans="1:9" s="15" customFormat="1" ht="67.5" customHeight="1" x14ac:dyDescent="0.25">
      <c r="A30" s="42">
        <v>23</v>
      </c>
      <c r="B30" s="43" t="s">
        <v>87</v>
      </c>
      <c r="C30" s="44" t="s">
        <v>88</v>
      </c>
      <c r="D30" s="45" t="s">
        <v>89</v>
      </c>
      <c r="E30" s="53">
        <v>43270</v>
      </c>
      <c r="F30" s="46"/>
      <c r="G30" s="47">
        <v>391291223</v>
      </c>
      <c r="H30" s="16"/>
    </row>
    <row r="31" spans="1:9" s="15" customFormat="1" ht="67.5" customHeight="1" x14ac:dyDescent="0.25">
      <c r="A31" s="42">
        <v>24</v>
      </c>
      <c r="B31" s="43" t="s">
        <v>90</v>
      </c>
      <c r="C31" s="44" t="s">
        <v>91</v>
      </c>
      <c r="D31" s="45" t="s">
        <v>92</v>
      </c>
      <c r="E31" s="53">
        <v>43276</v>
      </c>
      <c r="F31" s="46"/>
      <c r="G31" s="47">
        <v>78756818</v>
      </c>
      <c r="H31" s="16"/>
    </row>
    <row r="32" spans="1:9" s="15" customFormat="1" ht="67.5" customHeight="1" x14ac:dyDescent="0.25">
      <c r="A32" s="42">
        <v>25</v>
      </c>
      <c r="B32" s="43" t="s">
        <v>93</v>
      </c>
      <c r="C32" s="44" t="s">
        <v>94</v>
      </c>
      <c r="D32" s="45" t="s">
        <v>95</v>
      </c>
      <c r="E32" s="53">
        <v>43277</v>
      </c>
      <c r="F32" s="46"/>
      <c r="G32" s="47">
        <v>1234560204</v>
      </c>
      <c r="H32" s="16"/>
    </row>
    <row r="33" spans="1:9" s="15" customFormat="1" ht="67.5" customHeight="1" x14ac:dyDescent="0.25">
      <c r="A33" s="42">
        <v>26</v>
      </c>
      <c r="B33" s="43" t="s">
        <v>96</v>
      </c>
      <c r="C33" s="44" t="s">
        <v>97</v>
      </c>
      <c r="D33" s="48" t="s">
        <v>98</v>
      </c>
      <c r="E33" s="53">
        <v>43277</v>
      </c>
      <c r="F33" s="46"/>
      <c r="G33" s="49" t="s">
        <v>99</v>
      </c>
      <c r="H33" s="16"/>
      <c r="I33" s="50">
        <f>9143217543+11374123800</f>
        <v>20517341343</v>
      </c>
    </row>
    <row r="34" spans="1:9" s="15" customFormat="1" ht="67.5" customHeight="1" x14ac:dyDescent="0.25">
      <c r="A34" s="42">
        <v>27</v>
      </c>
      <c r="B34" s="43" t="s">
        <v>100</v>
      </c>
      <c r="C34" s="44" t="s">
        <v>101</v>
      </c>
      <c r="D34" s="45" t="s">
        <v>102</v>
      </c>
      <c r="E34" s="53">
        <v>43280</v>
      </c>
      <c r="F34" s="46"/>
      <c r="G34" s="47">
        <v>300000000</v>
      </c>
      <c r="H34" s="16"/>
    </row>
    <row r="35" spans="1:9" s="15" customFormat="1" ht="67.5" customHeight="1" x14ac:dyDescent="0.25">
      <c r="A35" s="42">
        <v>28</v>
      </c>
      <c r="B35" s="37" t="s">
        <v>104</v>
      </c>
      <c r="C35" s="38" t="s">
        <v>105</v>
      </c>
      <c r="D35" s="51" t="s">
        <v>106</v>
      </c>
      <c r="E35" s="39">
        <v>43287</v>
      </c>
      <c r="F35" s="36"/>
      <c r="G35" s="52">
        <v>13076791</v>
      </c>
      <c r="H35" s="14" t="s">
        <v>9</v>
      </c>
      <c r="I35" s="50"/>
    </row>
    <row r="36" spans="1:9" s="15" customFormat="1" ht="67.5" customHeight="1" x14ac:dyDescent="0.25">
      <c r="A36" s="42">
        <v>29</v>
      </c>
      <c r="B36" s="43" t="s">
        <v>107</v>
      </c>
      <c r="C36" s="44" t="s">
        <v>108</v>
      </c>
      <c r="D36" s="48" t="s">
        <v>109</v>
      </c>
      <c r="E36" s="39">
        <v>43291</v>
      </c>
      <c r="F36" s="46"/>
      <c r="G36" s="49" t="s">
        <v>110</v>
      </c>
      <c r="H36" s="16"/>
      <c r="I36" s="50">
        <f>1079610118+1559456806</f>
        <v>2639066924</v>
      </c>
    </row>
    <row r="37" spans="1:9" s="15" customFormat="1" ht="67.5" customHeight="1" x14ac:dyDescent="0.25">
      <c r="A37" s="42">
        <v>30</v>
      </c>
      <c r="B37" s="43" t="s">
        <v>111</v>
      </c>
      <c r="C37" s="44" t="s">
        <v>112</v>
      </c>
      <c r="D37" s="48" t="s">
        <v>113</v>
      </c>
      <c r="E37" s="39">
        <v>43291</v>
      </c>
      <c r="F37" s="46"/>
      <c r="G37" s="47">
        <v>138861135</v>
      </c>
      <c r="H37" s="16"/>
    </row>
    <row r="38" spans="1:9" s="15" customFormat="1" ht="67.5" customHeight="1" x14ac:dyDescent="0.25">
      <c r="A38" s="42">
        <v>31</v>
      </c>
      <c r="B38" s="37" t="s">
        <v>115</v>
      </c>
      <c r="C38" s="38" t="s">
        <v>116</v>
      </c>
      <c r="D38" s="51" t="s">
        <v>68</v>
      </c>
      <c r="E38" s="39">
        <v>43313</v>
      </c>
      <c r="F38" s="36"/>
      <c r="G38" s="52">
        <v>259420000</v>
      </c>
      <c r="H38" s="16"/>
    </row>
    <row r="39" spans="1:9" s="15" customFormat="1" ht="67.5" customHeight="1" x14ac:dyDescent="0.25">
      <c r="A39" s="42">
        <v>32</v>
      </c>
      <c r="B39" s="43" t="s">
        <v>117</v>
      </c>
      <c r="C39" s="44" t="s">
        <v>118</v>
      </c>
      <c r="D39" s="48" t="s">
        <v>119</v>
      </c>
      <c r="E39" s="39">
        <v>43314</v>
      </c>
      <c r="F39" s="46"/>
      <c r="G39" s="49">
        <v>44216500</v>
      </c>
      <c r="H39" s="16"/>
    </row>
    <row r="40" spans="1:9" s="15" customFormat="1" ht="67.5" customHeight="1" x14ac:dyDescent="0.25">
      <c r="A40" s="42">
        <v>33</v>
      </c>
      <c r="B40" s="43" t="s">
        <v>120</v>
      </c>
      <c r="C40" s="44" t="s">
        <v>121</v>
      </c>
      <c r="D40" s="48" t="s">
        <v>122</v>
      </c>
      <c r="E40" s="39">
        <v>43322</v>
      </c>
      <c r="F40" s="46"/>
      <c r="G40" s="47">
        <v>34344823</v>
      </c>
      <c r="H40" s="16"/>
    </row>
    <row r="41" spans="1:9" s="15" customFormat="1" ht="67.5" customHeight="1" x14ac:dyDescent="0.25">
      <c r="A41" s="42">
        <v>34</v>
      </c>
      <c r="B41" s="43" t="s">
        <v>123</v>
      </c>
      <c r="C41" s="44" t="s">
        <v>124</v>
      </c>
      <c r="D41" s="48" t="s">
        <v>125</v>
      </c>
      <c r="E41" s="53">
        <v>43325</v>
      </c>
      <c r="F41" s="46"/>
      <c r="G41" s="47">
        <v>18073125</v>
      </c>
      <c r="H41" s="16"/>
    </row>
    <row r="42" spans="1:9" s="15" customFormat="1" ht="67.5" customHeight="1" x14ac:dyDescent="0.25">
      <c r="A42" s="42">
        <v>35</v>
      </c>
      <c r="B42" s="43" t="s">
        <v>126</v>
      </c>
      <c r="C42" s="44" t="s">
        <v>127</v>
      </c>
      <c r="D42" s="48" t="s">
        <v>128</v>
      </c>
      <c r="E42" s="53">
        <v>43326</v>
      </c>
      <c r="F42" s="46"/>
      <c r="G42" s="47">
        <v>1414117</v>
      </c>
      <c r="H42" s="16"/>
    </row>
    <row r="43" spans="1:9" s="15" customFormat="1" ht="67.5" customHeight="1" x14ac:dyDescent="0.25">
      <c r="A43" s="42">
        <v>36</v>
      </c>
      <c r="B43" s="43" t="s">
        <v>129</v>
      </c>
      <c r="C43" s="44" t="s">
        <v>130</v>
      </c>
      <c r="D43" s="48" t="s">
        <v>131</v>
      </c>
      <c r="E43" s="53">
        <v>43329</v>
      </c>
      <c r="F43" s="46"/>
      <c r="G43" s="47">
        <v>81589268</v>
      </c>
      <c r="H43" s="16"/>
    </row>
    <row r="44" spans="1:9" s="15" customFormat="1" ht="67.5" customHeight="1" x14ac:dyDescent="0.25">
      <c r="A44" s="42">
        <v>37</v>
      </c>
      <c r="B44" s="43" t="s">
        <v>132</v>
      </c>
      <c r="C44" s="44" t="s">
        <v>133</v>
      </c>
      <c r="D44" s="48" t="s">
        <v>134</v>
      </c>
      <c r="E44" s="53">
        <v>43340</v>
      </c>
      <c r="F44" s="46"/>
      <c r="G44" s="47">
        <v>423530472</v>
      </c>
      <c r="H44" s="16"/>
    </row>
    <row r="45" spans="1:9" s="15" customFormat="1" ht="67.5" customHeight="1" x14ac:dyDescent="0.25">
      <c r="A45" s="42">
        <v>38</v>
      </c>
      <c r="B45" s="43" t="s">
        <v>135</v>
      </c>
      <c r="C45" s="44" t="s">
        <v>136</v>
      </c>
      <c r="D45" s="48" t="s">
        <v>137</v>
      </c>
      <c r="E45" s="53">
        <v>43343</v>
      </c>
      <c r="F45" s="46"/>
      <c r="G45" s="47">
        <v>762053180</v>
      </c>
      <c r="H45" s="16"/>
    </row>
    <row r="46" spans="1:9" s="15" customFormat="1" ht="67.5" customHeight="1" x14ac:dyDescent="0.25">
      <c r="A46" s="42">
        <v>39</v>
      </c>
      <c r="B46" s="43" t="s">
        <v>138</v>
      </c>
      <c r="C46" s="44" t="s">
        <v>139</v>
      </c>
      <c r="D46" s="48" t="s">
        <v>140</v>
      </c>
      <c r="E46" s="53">
        <v>43343</v>
      </c>
      <c r="F46" s="46"/>
      <c r="G46" s="47">
        <v>2753828499</v>
      </c>
      <c r="H46" s="16"/>
    </row>
    <row r="47" spans="1:9" s="15" customFormat="1" ht="67.5" customHeight="1" x14ac:dyDescent="0.25">
      <c r="A47" s="42">
        <v>40</v>
      </c>
      <c r="B47" s="37" t="s">
        <v>141</v>
      </c>
      <c r="C47" s="38" t="s">
        <v>142</v>
      </c>
      <c r="D47" s="51" t="s">
        <v>143</v>
      </c>
      <c r="E47" s="39">
        <v>43349</v>
      </c>
      <c r="F47" s="36"/>
      <c r="G47" s="52">
        <v>9143217543</v>
      </c>
      <c r="H47" s="16"/>
    </row>
    <row r="48" spans="1:9" s="15" customFormat="1" ht="67.5" customHeight="1" x14ac:dyDescent="0.25">
      <c r="A48" s="42">
        <v>41</v>
      </c>
      <c r="B48" s="43" t="s">
        <v>144</v>
      </c>
      <c r="C48" s="44" t="s">
        <v>145</v>
      </c>
      <c r="D48" s="48" t="s">
        <v>146</v>
      </c>
      <c r="E48" s="39">
        <v>43355</v>
      </c>
      <c r="F48" s="46"/>
      <c r="G48" s="49">
        <v>735068565</v>
      </c>
      <c r="H48" s="16"/>
    </row>
    <row r="49" spans="1:8" s="15" customFormat="1" ht="67.5" customHeight="1" x14ac:dyDescent="0.25">
      <c r="A49" s="42">
        <v>42</v>
      </c>
      <c r="B49" s="43" t="s">
        <v>147</v>
      </c>
      <c r="C49" s="44" t="s">
        <v>148</v>
      </c>
      <c r="D49" s="48" t="s">
        <v>149</v>
      </c>
      <c r="E49" s="39">
        <v>43357</v>
      </c>
      <c r="F49" s="46"/>
      <c r="G49" s="47">
        <v>2042485404</v>
      </c>
      <c r="H49" s="16"/>
    </row>
    <row r="50" spans="1:8" s="15" customFormat="1" ht="67.5" customHeight="1" x14ac:dyDescent="0.25">
      <c r="A50" s="42">
        <v>43</v>
      </c>
      <c r="B50" s="43" t="s">
        <v>150</v>
      </c>
      <c r="C50" s="44" t="s">
        <v>151</v>
      </c>
      <c r="D50" s="48" t="s">
        <v>152</v>
      </c>
      <c r="E50" s="39">
        <v>43360</v>
      </c>
      <c r="F50" s="46"/>
      <c r="G50" s="47">
        <v>892536000</v>
      </c>
      <c r="H50" s="16"/>
    </row>
    <row r="51" spans="1:8" s="15" customFormat="1" ht="67.5" customHeight="1" x14ac:dyDescent="0.25">
      <c r="A51" s="42">
        <v>44</v>
      </c>
      <c r="B51" s="43" t="s">
        <v>153</v>
      </c>
      <c r="C51" s="44" t="s">
        <v>154</v>
      </c>
      <c r="D51" s="48" t="s">
        <v>155</v>
      </c>
      <c r="E51" s="39">
        <v>43361</v>
      </c>
      <c r="F51" s="46"/>
      <c r="G51" s="47">
        <v>359873374</v>
      </c>
      <c r="H51" s="16"/>
    </row>
    <row r="52" spans="1:8" s="15" customFormat="1" ht="67.5" customHeight="1" x14ac:dyDescent="0.25">
      <c r="A52" s="42">
        <v>45</v>
      </c>
      <c r="B52" s="43" t="s">
        <v>156</v>
      </c>
      <c r="C52" s="44" t="s">
        <v>157</v>
      </c>
      <c r="D52" s="48" t="s">
        <v>158</v>
      </c>
      <c r="E52" s="39">
        <v>43361</v>
      </c>
      <c r="F52" s="46"/>
      <c r="G52" s="47">
        <v>617931300</v>
      </c>
      <c r="H52" s="16"/>
    </row>
    <row r="53" spans="1:8" s="15" customFormat="1" ht="67.5" customHeight="1" x14ac:dyDescent="0.25">
      <c r="A53" s="42">
        <v>46</v>
      </c>
      <c r="B53" s="43" t="s">
        <v>159</v>
      </c>
      <c r="C53" s="44" t="s">
        <v>160</v>
      </c>
      <c r="D53" s="48" t="s">
        <v>161</v>
      </c>
      <c r="E53" s="39">
        <v>43362</v>
      </c>
      <c r="F53" s="46"/>
      <c r="G53" s="47">
        <v>299890280</v>
      </c>
      <c r="H53" s="16"/>
    </row>
    <row r="54" spans="1:8" s="15" customFormat="1" ht="67.5" customHeight="1" x14ac:dyDescent="0.25">
      <c r="A54" s="42">
        <v>47</v>
      </c>
      <c r="B54" s="43" t="s">
        <v>162</v>
      </c>
      <c r="C54" s="44" t="s">
        <v>163</v>
      </c>
      <c r="D54" s="48" t="s">
        <v>164</v>
      </c>
      <c r="E54" s="39">
        <v>43362</v>
      </c>
      <c r="F54" s="46"/>
      <c r="G54" s="47">
        <v>392550679</v>
      </c>
      <c r="H54" s="16"/>
    </row>
    <row r="55" spans="1:8" s="15" customFormat="1" ht="67.5" customHeight="1" x14ac:dyDescent="0.25">
      <c r="A55" s="42">
        <v>48</v>
      </c>
      <c r="B55" s="43" t="s">
        <v>165</v>
      </c>
      <c r="C55" s="44" t="s">
        <v>166</v>
      </c>
      <c r="D55" s="48" t="s">
        <v>167</v>
      </c>
      <c r="E55" s="39">
        <v>43367</v>
      </c>
      <c r="F55" s="46"/>
      <c r="G55" s="47">
        <v>4743370519</v>
      </c>
      <c r="H55" s="16"/>
    </row>
    <row r="56" spans="1:8" s="15" customFormat="1" ht="67.5" customHeight="1" x14ac:dyDescent="0.25">
      <c r="A56" s="42">
        <v>49</v>
      </c>
      <c r="B56" s="43" t="s">
        <v>168</v>
      </c>
      <c r="C56" s="44" t="s">
        <v>169</v>
      </c>
      <c r="D56" s="48" t="s">
        <v>170</v>
      </c>
      <c r="E56" s="39">
        <v>43368</v>
      </c>
      <c r="F56" s="46"/>
      <c r="G56" s="47">
        <v>2529745782</v>
      </c>
      <c r="H56" s="16"/>
    </row>
    <row r="57" spans="1:8" s="15" customFormat="1" ht="67.5" customHeight="1" x14ac:dyDescent="0.25">
      <c r="A57" s="42">
        <v>50</v>
      </c>
      <c r="B57" s="43" t="s">
        <v>171</v>
      </c>
      <c r="C57" s="44" t="s">
        <v>172</v>
      </c>
      <c r="D57" s="48" t="s">
        <v>173</v>
      </c>
      <c r="E57" s="53">
        <v>43369</v>
      </c>
      <c r="F57" s="46"/>
      <c r="G57" s="47">
        <v>1153206170</v>
      </c>
      <c r="H57" s="16"/>
    </row>
    <row r="58" spans="1:8" s="15" customFormat="1" ht="67.5" customHeight="1" x14ac:dyDescent="0.25">
      <c r="A58" s="42">
        <v>51</v>
      </c>
      <c r="B58" s="43" t="s">
        <v>174</v>
      </c>
      <c r="C58" s="44" t="s">
        <v>175</v>
      </c>
      <c r="D58" s="48" t="s">
        <v>176</v>
      </c>
      <c r="E58" s="53">
        <v>43371</v>
      </c>
      <c r="F58" s="46"/>
      <c r="G58" s="47">
        <v>692883450</v>
      </c>
      <c r="H58" s="16"/>
    </row>
    <row r="59" spans="1:8" s="15" customFormat="1" ht="15.75" thickBot="1" x14ac:dyDescent="0.3">
      <c r="A59" s="30"/>
      <c r="B59" s="31"/>
      <c r="C59" s="32"/>
      <c r="D59" s="33"/>
      <c r="E59" s="34"/>
      <c r="F59" s="35"/>
      <c r="G59" s="41"/>
      <c r="H59" s="16"/>
    </row>
    <row r="60" spans="1:8" ht="15.75" thickTop="1" x14ac:dyDescent="0.25"/>
    <row r="62" spans="1:8" x14ac:dyDescent="0.25">
      <c r="C62" s="17" t="s">
        <v>10</v>
      </c>
      <c r="D62" s="18">
        <f>+COUNT(A8:A59)</f>
        <v>51</v>
      </c>
    </row>
    <row r="64" spans="1:8" s="22" customFormat="1" x14ac:dyDescent="0.25">
      <c r="A64" s="4"/>
      <c r="B64" s="5"/>
      <c r="C64" s="17" t="s">
        <v>11</v>
      </c>
      <c r="D64" s="20">
        <f>SUM(G8:G59)+I33+I36</f>
        <v>66724967371</v>
      </c>
      <c r="F64" s="8"/>
      <c r="G64" s="9"/>
      <c r="H64" s="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8" zoomScale="70" zoomScaleNormal="70" workbookViewId="0">
      <selection activeCell="B8" sqref="B8:G19"/>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177</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141</v>
      </c>
      <c r="C8" s="38" t="s">
        <v>142</v>
      </c>
      <c r="D8" s="51" t="s">
        <v>143</v>
      </c>
      <c r="E8" s="39">
        <v>43349</v>
      </c>
      <c r="F8" s="36"/>
      <c r="G8" s="52">
        <v>9143217543</v>
      </c>
      <c r="H8" s="14" t="s">
        <v>9</v>
      </c>
      <c r="I8" s="50"/>
    </row>
    <row r="9" spans="1:9" s="15" customFormat="1" ht="67.5" customHeight="1" x14ac:dyDescent="0.25">
      <c r="A9" s="42">
        <v>2</v>
      </c>
      <c r="B9" s="43" t="s">
        <v>144</v>
      </c>
      <c r="C9" s="44" t="s">
        <v>145</v>
      </c>
      <c r="D9" s="48" t="s">
        <v>146</v>
      </c>
      <c r="E9" s="39">
        <v>43355</v>
      </c>
      <c r="F9" s="46"/>
      <c r="G9" s="49">
        <v>735068565</v>
      </c>
      <c r="H9" s="16"/>
      <c r="I9" s="50"/>
    </row>
    <row r="10" spans="1:9" s="15" customFormat="1" ht="67.5" customHeight="1" x14ac:dyDescent="0.25">
      <c r="A10" s="42">
        <v>3</v>
      </c>
      <c r="B10" s="43" t="s">
        <v>147</v>
      </c>
      <c r="C10" s="44" t="s">
        <v>148</v>
      </c>
      <c r="D10" s="48" t="s">
        <v>149</v>
      </c>
      <c r="E10" s="39">
        <v>43357</v>
      </c>
      <c r="F10" s="46"/>
      <c r="G10" s="47">
        <v>2042485404</v>
      </c>
      <c r="H10" s="16"/>
    </row>
    <row r="11" spans="1:9" s="15" customFormat="1" ht="67.5" customHeight="1" x14ac:dyDescent="0.25">
      <c r="A11" s="42">
        <v>4</v>
      </c>
      <c r="B11" s="43" t="s">
        <v>150</v>
      </c>
      <c r="C11" s="44" t="s">
        <v>151</v>
      </c>
      <c r="D11" s="48" t="s">
        <v>152</v>
      </c>
      <c r="E11" s="39">
        <v>43360</v>
      </c>
      <c r="F11" s="46"/>
      <c r="G11" s="47">
        <v>892536000</v>
      </c>
      <c r="H11" s="16"/>
    </row>
    <row r="12" spans="1:9" s="15" customFormat="1" ht="67.5" customHeight="1" x14ac:dyDescent="0.25">
      <c r="A12" s="42">
        <v>5</v>
      </c>
      <c r="B12" s="43" t="s">
        <v>153</v>
      </c>
      <c r="C12" s="44" t="s">
        <v>154</v>
      </c>
      <c r="D12" s="48" t="s">
        <v>155</v>
      </c>
      <c r="E12" s="39">
        <v>43361</v>
      </c>
      <c r="F12" s="46"/>
      <c r="G12" s="47">
        <v>359873374</v>
      </c>
      <c r="H12" s="16"/>
    </row>
    <row r="13" spans="1:9" s="15" customFormat="1" ht="67.5" customHeight="1" x14ac:dyDescent="0.25">
      <c r="A13" s="42">
        <v>6</v>
      </c>
      <c r="B13" s="43" t="s">
        <v>156</v>
      </c>
      <c r="C13" s="44" t="s">
        <v>157</v>
      </c>
      <c r="D13" s="48" t="s">
        <v>158</v>
      </c>
      <c r="E13" s="39">
        <v>43361</v>
      </c>
      <c r="F13" s="46"/>
      <c r="G13" s="47">
        <v>617931300</v>
      </c>
      <c r="H13" s="16"/>
    </row>
    <row r="14" spans="1:9" s="15" customFormat="1" ht="67.5" customHeight="1" x14ac:dyDescent="0.25">
      <c r="A14" s="42">
        <v>7</v>
      </c>
      <c r="B14" s="43" t="s">
        <v>159</v>
      </c>
      <c r="C14" s="44" t="s">
        <v>160</v>
      </c>
      <c r="D14" s="48" t="s">
        <v>161</v>
      </c>
      <c r="E14" s="39">
        <v>43362</v>
      </c>
      <c r="F14" s="46"/>
      <c r="G14" s="47">
        <v>299890280</v>
      </c>
      <c r="H14" s="16"/>
    </row>
    <row r="15" spans="1:9" s="15" customFormat="1" ht="67.5" customHeight="1" x14ac:dyDescent="0.25">
      <c r="A15" s="42">
        <v>8</v>
      </c>
      <c r="B15" s="43" t="s">
        <v>162</v>
      </c>
      <c r="C15" s="44" t="s">
        <v>163</v>
      </c>
      <c r="D15" s="48" t="s">
        <v>164</v>
      </c>
      <c r="E15" s="39">
        <v>43362</v>
      </c>
      <c r="F15" s="46"/>
      <c r="G15" s="47">
        <v>392550679</v>
      </c>
      <c r="H15" s="16"/>
    </row>
    <row r="16" spans="1:9" s="15" customFormat="1" ht="67.5" customHeight="1" x14ac:dyDescent="0.25">
      <c r="A16" s="42">
        <v>9</v>
      </c>
      <c r="B16" s="43" t="s">
        <v>165</v>
      </c>
      <c r="C16" s="44" t="s">
        <v>166</v>
      </c>
      <c r="D16" s="48" t="s">
        <v>167</v>
      </c>
      <c r="E16" s="39">
        <v>43367</v>
      </c>
      <c r="F16" s="46"/>
      <c r="G16" s="47">
        <v>4743370519</v>
      </c>
      <c r="H16" s="16"/>
    </row>
    <row r="17" spans="1:8" s="15" customFormat="1" ht="67.5" customHeight="1" x14ac:dyDescent="0.25">
      <c r="A17" s="42">
        <v>10</v>
      </c>
      <c r="B17" s="43" t="s">
        <v>168</v>
      </c>
      <c r="C17" s="44" t="s">
        <v>169</v>
      </c>
      <c r="D17" s="48" t="s">
        <v>170</v>
      </c>
      <c r="E17" s="39">
        <v>43368</v>
      </c>
      <c r="F17" s="46"/>
      <c r="G17" s="47">
        <v>2529745782</v>
      </c>
      <c r="H17" s="16"/>
    </row>
    <row r="18" spans="1:8" s="15" customFormat="1" ht="67.5" customHeight="1" x14ac:dyDescent="0.25">
      <c r="A18" s="42">
        <v>11</v>
      </c>
      <c r="B18" s="43" t="s">
        <v>171</v>
      </c>
      <c r="C18" s="44" t="s">
        <v>172</v>
      </c>
      <c r="D18" s="48" t="s">
        <v>173</v>
      </c>
      <c r="E18" s="53">
        <v>43369</v>
      </c>
      <c r="F18" s="46"/>
      <c r="G18" s="47">
        <v>1153206170</v>
      </c>
      <c r="H18" s="16"/>
    </row>
    <row r="19" spans="1:8" s="15" customFormat="1" ht="67.5" customHeight="1" x14ac:dyDescent="0.25">
      <c r="A19" s="42">
        <v>12</v>
      </c>
      <c r="B19" s="43" t="s">
        <v>174</v>
      </c>
      <c r="C19" s="44" t="s">
        <v>175</v>
      </c>
      <c r="D19" s="48" t="s">
        <v>176</v>
      </c>
      <c r="E19" s="53">
        <v>43371</v>
      </c>
      <c r="F19" s="46"/>
      <c r="G19" s="47">
        <v>692883450</v>
      </c>
      <c r="H19" s="16"/>
    </row>
    <row r="20" spans="1:8" s="15" customFormat="1" ht="15.75" thickBot="1" x14ac:dyDescent="0.3">
      <c r="A20" s="30"/>
      <c r="B20" s="31"/>
      <c r="C20" s="32"/>
      <c r="D20" s="33"/>
      <c r="E20" s="34"/>
      <c r="F20" s="35"/>
      <c r="G20" s="41"/>
      <c r="H20" s="16"/>
    </row>
    <row r="21" spans="1:8" ht="15.75" thickTop="1" x14ac:dyDescent="0.25"/>
    <row r="23" spans="1:8" x14ac:dyDescent="0.25">
      <c r="C23" s="17" t="s">
        <v>10</v>
      </c>
      <c r="D23" s="18">
        <f>+COUNT(A8:A19)</f>
        <v>12</v>
      </c>
    </row>
    <row r="25" spans="1:8" s="22" customFormat="1" x14ac:dyDescent="0.25">
      <c r="A25" s="4"/>
      <c r="B25" s="5"/>
      <c r="C25" s="17" t="s">
        <v>11</v>
      </c>
      <c r="D25" s="20">
        <f>SUM(G8:H19)</f>
        <v>23602759066</v>
      </c>
      <c r="F25" s="8"/>
      <c r="G25" s="9"/>
      <c r="H25" s="2"/>
    </row>
    <row r="26" spans="1:8" x14ac:dyDescent="0.25">
      <c r="D26" s="54"/>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D22" sqref="D2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+COUNT(A8:A9)</f>
        <v>2</v>
      </c>
    </row>
    <row r="17" spans="1:8" s="22" customFormat="1" x14ac:dyDescent="0.25">
      <c r="A17" s="4"/>
      <c r="B17" s="5"/>
      <c r="C17" s="17" t="s">
        <v>11</v>
      </c>
      <c r="D17" s="20">
        <f>SUM(G8:G11)</f>
        <v>11172446941</v>
      </c>
      <c r="F17" s="8"/>
      <c r="G17" s="9"/>
      <c r="H17"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23</v>
      </c>
      <c r="C8" s="38" t="s">
        <v>24</v>
      </c>
      <c r="D8" s="51" t="s">
        <v>25</v>
      </c>
      <c r="E8" s="39">
        <v>43173</v>
      </c>
      <c r="F8" s="36"/>
      <c r="G8" s="52">
        <v>29852934</v>
      </c>
      <c r="H8" s="14" t="s">
        <v>9</v>
      </c>
      <c r="I8" s="50"/>
    </row>
    <row r="9" spans="1:9" s="15" customFormat="1" ht="67.5" customHeight="1" x14ac:dyDescent="0.25">
      <c r="A9" s="42">
        <v>2</v>
      </c>
      <c r="B9" s="43" t="s">
        <v>26</v>
      </c>
      <c r="C9" s="44" t="s">
        <v>27</v>
      </c>
      <c r="D9" s="48" t="s">
        <v>28</v>
      </c>
      <c r="E9" s="39">
        <v>43182</v>
      </c>
      <c r="F9" s="46"/>
      <c r="G9" s="49">
        <v>7750000</v>
      </c>
      <c r="H9" s="16"/>
      <c r="I9" s="50"/>
    </row>
    <row r="10" spans="1:9" s="15" customFormat="1" ht="67.5" customHeight="1" x14ac:dyDescent="0.25">
      <c r="A10" s="42">
        <v>3</v>
      </c>
      <c r="B10" s="43" t="s">
        <v>29</v>
      </c>
      <c r="C10" s="44" t="s">
        <v>30</v>
      </c>
      <c r="D10" s="48" t="s">
        <v>31</v>
      </c>
      <c r="E10" s="39">
        <v>43182</v>
      </c>
      <c r="F10" s="46"/>
      <c r="G10" s="47">
        <v>2999062</v>
      </c>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+COUNT(A8:A11)</f>
        <v>3</v>
      </c>
    </row>
    <row r="17" spans="1:8" s="22" customFormat="1" x14ac:dyDescent="0.25">
      <c r="A17" s="4"/>
      <c r="B17" s="5"/>
      <c r="C17" s="17" t="s">
        <v>11</v>
      </c>
      <c r="D17" s="20">
        <f>SUM(G8:G11)</f>
        <v>40601996</v>
      </c>
      <c r="F17" s="8"/>
      <c r="G17" s="9"/>
      <c r="H17"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70" zoomScaleNormal="70" workbookViewId="0">
      <selection activeCell="B8" sqref="B8:G1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33</v>
      </c>
      <c r="C8" s="38" t="s">
        <v>35</v>
      </c>
      <c r="D8" s="51" t="s">
        <v>36</v>
      </c>
      <c r="E8" s="39">
        <v>43196</v>
      </c>
      <c r="F8" s="36"/>
      <c r="G8" s="52">
        <v>19988716</v>
      </c>
      <c r="H8" s="14" t="s">
        <v>9</v>
      </c>
      <c r="I8" s="50"/>
    </row>
    <row r="9" spans="1:9" s="15" customFormat="1" ht="67.5" customHeight="1" x14ac:dyDescent="0.25">
      <c r="A9" s="42">
        <v>2</v>
      </c>
      <c r="B9" s="43" t="s">
        <v>37</v>
      </c>
      <c r="C9" s="44" t="s">
        <v>38</v>
      </c>
      <c r="D9" s="48" t="s">
        <v>39</v>
      </c>
      <c r="E9" s="39">
        <v>43201</v>
      </c>
      <c r="F9" s="46"/>
      <c r="G9" s="49">
        <v>73450000</v>
      </c>
      <c r="H9" s="16"/>
      <c r="I9" s="50"/>
    </row>
    <row r="10" spans="1:9" s="15" customFormat="1" ht="67.5" customHeight="1" x14ac:dyDescent="0.25">
      <c r="A10" s="42">
        <v>3</v>
      </c>
      <c r="B10" s="43" t="s">
        <v>40</v>
      </c>
      <c r="C10" s="44" t="s">
        <v>41</v>
      </c>
      <c r="D10" s="48" t="s">
        <v>42</v>
      </c>
      <c r="E10" s="39">
        <v>43201</v>
      </c>
      <c r="F10" s="46"/>
      <c r="G10" s="47">
        <v>14364000</v>
      </c>
      <c r="H10" s="16"/>
    </row>
    <row r="11" spans="1:9" s="15" customFormat="1" ht="67.5" customHeight="1" x14ac:dyDescent="0.25">
      <c r="A11" s="42">
        <v>4</v>
      </c>
      <c r="B11" s="43" t="s">
        <v>43</v>
      </c>
      <c r="C11" s="44" t="s">
        <v>44</v>
      </c>
      <c r="D11" s="45" t="s">
        <v>45</v>
      </c>
      <c r="E11" s="39">
        <v>43202</v>
      </c>
      <c r="F11" s="46"/>
      <c r="G11" s="47">
        <v>10000000</v>
      </c>
      <c r="H11" s="16"/>
    </row>
    <row r="12" spans="1:9" s="15" customFormat="1" ht="67.5" customHeight="1" x14ac:dyDescent="0.25">
      <c r="A12" s="42">
        <v>5</v>
      </c>
      <c r="B12" s="43" t="s">
        <v>46</v>
      </c>
      <c r="C12" s="44" t="s">
        <v>47</v>
      </c>
      <c r="D12" s="48" t="s">
        <v>48</v>
      </c>
      <c r="E12" s="53">
        <v>43208</v>
      </c>
      <c r="F12" s="46"/>
      <c r="G12" s="47">
        <v>18102901</v>
      </c>
      <c r="H12" s="16"/>
    </row>
    <row r="13" spans="1:9" s="15" customFormat="1" ht="67.5" customHeight="1" x14ac:dyDescent="0.25">
      <c r="A13" s="42"/>
      <c r="B13" s="43"/>
      <c r="C13" s="44"/>
      <c r="D13" s="45"/>
      <c r="E13" s="53"/>
      <c r="F13" s="46"/>
      <c r="G13" s="47"/>
      <c r="H13" s="16"/>
    </row>
    <row r="14" spans="1:9" s="15" customFormat="1" ht="15.75" thickBot="1" x14ac:dyDescent="0.3">
      <c r="A14" s="30"/>
      <c r="B14" s="31"/>
      <c r="C14" s="32"/>
      <c r="D14" s="33"/>
      <c r="E14" s="34"/>
      <c r="F14" s="35"/>
      <c r="G14" s="41"/>
      <c r="H14" s="16"/>
    </row>
    <row r="15" spans="1:9" ht="15.75" thickTop="1" x14ac:dyDescent="0.25"/>
    <row r="17" spans="1:8" x14ac:dyDescent="0.25">
      <c r="C17" s="17" t="s">
        <v>10</v>
      </c>
      <c r="D17" s="18">
        <f>+COUNT(A8:A13)</f>
        <v>5</v>
      </c>
    </row>
    <row r="19" spans="1:8" s="22" customFormat="1" x14ac:dyDescent="0.25">
      <c r="A19" s="4"/>
      <c r="B19" s="5"/>
      <c r="C19" s="17" t="s">
        <v>11</v>
      </c>
      <c r="D19" s="20">
        <f>SUM(G8:G11)</f>
        <v>117802716</v>
      </c>
      <c r="F19" s="8"/>
      <c r="G19" s="9"/>
      <c r="H19"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70" zoomScaleNormal="70" workbookViewId="0">
      <selection activeCell="B8" sqref="B8:G1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49</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50</v>
      </c>
      <c r="C8" s="38" t="s">
        <v>51</v>
      </c>
      <c r="D8" s="51" t="s">
        <v>52</v>
      </c>
      <c r="E8" s="39">
        <v>43223</v>
      </c>
      <c r="F8" s="36"/>
      <c r="G8" s="52">
        <v>107753719</v>
      </c>
      <c r="H8" s="14" t="s">
        <v>9</v>
      </c>
      <c r="I8" s="50"/>
    </row>
    <row r="9" spans="1:9" s="15" customFormat="1" ht="67.5" customHeight="1" x14ac:dyDescent="0.25">
      <c r="A9" s="42">
        <v>2</v>
      </c>
      <c r="B9" s="43" t="s">
        <v>53</v>
      </c>
      <c r="C9" s="44" t="s">
        <v>54</v>
      </c>
      <c r="D9" s="48" t="s">
        <v>55</v>
      </c>
      <c r="E9" s="39">
        <v>43236</v>
      </c>
      <c r="F9" s="46"/>
      <c r="G9" s="49">
        <v>9067404</v>
      </c>
      <c r="H9" s="16"/>
      <c r="I9" s="50"/>
    </row>
    <row r="10" spans="1:9" s="15" customFormat="1" ht="67.5" customHeight="1" x14ac:dyDescent="0.25">
      <c r="A10" s="42">
        <v>3</v>
      </c>
      <c r="B10" s="43" t="s">
        <v>56</v>
      </c>
      <c r="C10" s="44" t="s">
        <v>57</v>
      </c>
      <c r="D10" s="48" t="s">
        <v>58</v>
      </c>
      <c r="E10" s="39">
        <v>43242</v>
      </c>
      <c r="F10" s="46"/>
      <c r="G10" s="47">
        <v>17612000</v>
      </c>
      <c r="H10" s="16"/>
    </row>
    <row r="11" spans="1:9" s="15" customFormat="1" ht="67.5" customHeight="1" x14ac:dyDescent="0.25">
      <c r="A11" s="42">
        <v>4</v>
      </c>
      <c r="B11" s="43" t="s">
        <v>59</v>
      </c>
      <c r="C11" s="44" t="s">
        <v>60</v>
      </c>
      <c r="D11" s="45" t="s">
        <v>61</v>
      </c>
      <c r="E11" s="39">
        <v>43244</v>
      </c>
      <c r="F11" s="46"/>
      <c r="G11" s="47">
        <v>753999865</v>
      </c>
      <c r="H11" s="16"/>
    </row>
    <row r="12" spans="1:9" s="15" customFormat="1" ht="67.5" customHeight="1" x14ac:dyDescent="0.25">
      <c r="A12" s="42"/>
      <c r="B12" s="43"/>
      <c r="C12" s="44"/>
      <c r="D12" s="45"/>
      <c r="E12" s="53"/>
      <c r="F12" s="46"/>
      <c r="G12" s="47"/>
      <c r="H12" s="16"/>
    </row>
    <row r="13" spans="1:9" s="15" customFormat="1" ht="15.75" thickBot="1" x14ac:dyDescent="0.3">
      <c r="A13" s="30"/>
      <c r="B13" s="31"/>
      <c r="C13" s="32"/>
      <c r="D13" s="33"/>
      <c r="E13" s="34"/>
      <c r="F13" s="35"/>
      <c r="G13" s="41"/>
      <c r="H13" s="16"/>
    </row>
    <row r="14" spans="1:9" ht="15.75" thickTop="1" x14ac:dyDescent="0.25"/>
    <row r="16" spans="1:9" x14ac:dyDescent="0.25">
      <c r="C16" s="17" t="s">
        <v>10</v>
      </c>
      <c r="D16" s="18">
        <f>+COUNT(A8:A12)</f>
        <v>4</v>
      </c>
    </row>
    <row r="18" spans="1:8" s="22" customFormat="1" x14ac:dyDescent="0.25">
      <c r="A18" s="4"/>
      <c r="B18" s="5"/>
      <c r="C18" s="17" t="s">
        <v>11</v>
      </c>
      <c r="D18" s="20">
        <f>SUM(G8:G11)</f>
        <v>888432988</v>
      </c>
      <c r="F18" s="8"/>
      <c r="G18" s="9"/>
      <c r="H18"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70" zoomScaleNormal="70" workbookViewId="0">
      <selection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62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63</v>
      </c>
      <c r="C8" s="38" t="s">
        <v>64</v>
      </c>
      <c r="D8" s="51" t="s">
        <v>65</v>
      </c>
      <c r="E8" s="39">
        <v>43252</v>
      </c>
      <c r="F8" s="36"/>
      <c r="G8" s="52">
        <v>92969827</v>
      </c>
      <c r="H8" s="14" t="s">
        <v>9</v>
      </c>
      <c r="I8" s="50"/>
    </row>
    <row r="9" spans="1:9" s="15" customFormat="1" ht="67.5" customHeight="1" x14ac:dyDescent="0.25">
      <c r="A9" s="42">
        <v>2</v>
      </c>
      <c r="B9" s="43" t="s">
        <v>66</v>
      </c>
      <c r="C9" s="44" t="s">
        <v>67</v>
      </c>
      <c r="D9" s="48" t="s">
        <v>68</v>
      </c>
      <c r="E9" s="39">
        <v>43256</v>
      </c>
      <c r="F9" s="46"/>
      <c r="G9" s="49">
        <v>344976943</v>
      </c>
      <c r="H9" s="16"/>
      <c r="I9" s="50"/>
    </row>
    <row r="10" spans="1:9" s="15" customFormat="1" ht="67.5" customHeight="1" x14ac:dyDescent="0.25">
      <c r="A10" s="42">
        <v>3</v>
      </c>
      <c r="B10" s="43" t="s">
        <v>69</v>
      </c>
      <c r="C10" s="44" t="s">
        <v>70</v>
      </c>
      <c r="D10" s="48" t="s">
        <v>71</v>
      </c>
      <c r="E10" s="39">
        <v>43257</v>
      </c>
      <c r="F10" s="46"/>
      <c r="G10" s="47">
        <v>19608820</v>
      </c>
      <c r="H10" s="16"/>
    </row>
    <row r="11" spans="1:9" s="15" customFormat="1" ht="67.5" customHeight="1" x14ac:dyDescent="0.25">
      <c r="A11" s="42">
        <v>4</v>
      </c>
      <c r="B11" s="43" t="s">
        <v>72</v>
      </c>
      <c r="C11" s="44" t="s">
        <v>73</v>
      </c>
      <c r="D11" s="45" t="s">
        <v>74</v>
      </c>
      <c r="E11" s="39">
        <v>43257</v>
      </c>
      <c r="F11" s="46"/>
      <c r="G11" s="47">
        <v>77328933</v>
      </c>
      <c r="H11" s="16"/>
    </row>
    <row r="12" spans="1:9" s="15" customFormat="1" ht="67.5" customHeight="1" x14ac:dyDescent="0.25">
      <c r="A12" s="42">
        <v>5</v>
      </c>
      <c r="B12" s="43" t="s">
        <v>75</v>
      </c>
      <c r="C12" s="44" t="s">
        <v>76</v>
      </c>
      <c r="D12" s="45" t="s">
        <v>77</v>
      </c>
      <c r="E12" s="39">
        <v>43264</v>
      </c>
      <c r="F12" s="46"/>
      <c r="G12" s="47">
        <v>77827518</v>
      </c>
      <c r="H12" s="16"/>
    </row>
    <row r="13" spans="1:9" s="15" customFormat="1" ht="67.5" customHeight="1" x14ac:dyDescent="0.25">
      <c r="A13" s="42">
        <v>6</v>
      </c>
      <c r="B13" s="43" t="s">
        <v>78</v>
      </c>
      <c r="C13" s="44" t="s">
        <v>79</v>
      </c>
      <c r="D13" s="45" t="s">
        <v>80</v>
      </c>
      <c r="E13" s="39">
        <v>43264</v>
      </c>
      <c r="F13" s="46"/>
      <c r="G13" s="47">
        <v>6033300</v>
      </c>
      <c r="H13" s="16"/>
    </row>
    <row r="14" spans="1:9" s="15" customFormat="1" ht="67.5" customHeight="1" x14ac:dyDescent="0.25">
      <c r="A14" s="42">
        <v>7</v>
      </c>
      <c r="B14" s="43" t="s">
        <v>81</v>
      </c>
      <c r="C14" s="44" t="s">
        <v>82</v>
      </c>
      <c r="D14" s="45" t="s">
        <v>83</v>
      </c>
      <c r="E14" s="53">
        <v>43265</v>
      </c>
      <c r="F14" s="46"/>
      <c r="G14" s="47">
        <v>49385000</v>
      </c>
      <c r="H14" s="16"/>
    </row>
    <row r="15" spans="1:9" s="15" customFormat="1" ht="67.5" customHeight="1" x14ac:dyDescent="0.25">
      <c r="A15" s="42">
        <v>8</v>
      </c>
      <c r="B15" s="43" t="s">
        <v>84</v>
      </c>
      <c r="C15" s="44" t="s">
        <v>85</v>
      </c>
      <c r="D15" s="45" t="s">
        <v>86</v>
      </c>
      <c r="E15" s="53">
        <v>43263</v>
      </c>
      <c r="F15" s="46"/>
      <c r="G15" s="47">
        <v>525266000</v>
      </c>
      <c r="H15" s="16"/>
    </row>
    <row r="16" spans="1:9" s="15" customFormat="1" ht="67.5" customHeight="1" x14ac:dyDescent="0.25">
      <c r="A16" s="42">
        <v>9</v>
      </c>
      <c r="B16" s="43" t="s">
        <v>87</v>
      </c>
      <c r="C16" s="44" t="s">
        <v>88</v>
      </c>
      <c r="D16" s="45" t="s">
        <v>89</v>
      </c>
      <c r="E16" s="53">
        <v>43270</v>
      </c>
      <c r="F16" s="46"/>
      <c r="G16" s="47">
        <v>391291223</v>
      </c>
      <c r="H16" s="16"/>
    </row>
    <row r="17" spans="1:9" s="15" customFormat="1" ht="67.5" customHeight="1" x14ac:dyDescent="0.25">
      <c r="A17" s="42">
        <v>10</v>
      </c>
      <c r="B17" s="43" t="s">
        <v>90</v>
      </c>
      <c r="C17" s="44" t="s">
        <v>91</v>
      </c>
      <c r="D17" s="45" t="s">
        <v>92</v>
      </c>
      <c r="E17" s="53">
        <v>43276</v>
      </c>
      <c r="F17" s="46"/>
      <c r="G17" s="47">
        <v>78756818</v>
      </c>
      <c r="H17" s="16"/>
    </row>
    <row r="18" spans="1:9" s="15" customFormat="1" ht="67.5" customHeight="1" x14ac:dyDescent="0.25">
      <c r="A18" s="42">
        <v>11</v>
      </c>
      <c r="B18" s="43" t="s">
        <v>93</v>
      </c>
      <c r="C18" s="44" t="s">
        <v>94</v>
      </c>
      <c r="D18" s="45" t="s">
        <v>95</v>
      </c>
      <c r="E18" s="53">
        <v>43277</v>
      </c>
      <c r="F18" s="46"/>
      <c r="G18" s="47">
        <v>1234560204</v>
      </c>
      <c r="H18" s="16"/>
    </row>
    <row r="19" spans="1:9" s="15" customFormat="1" ht="67.5" customHeight="1" x14ac:dyDescent="0.25">
      <c r="A19" s="42">
        <v>12</v>
      </c>
      <c r="B19" s="43" t="s">
        <v>96</v>
      </c>
      <c r="C19" s="44" t="s">
        <v>97</v>
      </c>
      <c r="D19" s="48" t="s">
        <v>98</v>
      </c>
      <c r="E19" s="53">
        <v>43277</v>
      </c>
      <c r="F19" s="46"/>
      <c r="G19" s="49" t="s">
        <v>99</v>
      </c>
      <c r="H19" s="16"/>
      <c r="I19" s="50">
        <f>9143217543+11374123800</f>
        <v>20517341343</v>
      </c>
    </row>
    <row r="20" spans="1:9" s="15" customFormat="1" ht="67.5" customHeight="1" x14ac:dyDescent="0.25">
      <c r="A20" s="42">
        <v>13</v>
      </c>
      <c r="B20" s="43" t="s">
        <v>100</v>
      </c>
      <c r="C20" s="44" t="s">
        <v>101</v>
      </c>
      <c r="D20" s="45" t="s">
        <v>102</v>
      </c>
      <c r="E20" s="53">
        <v>43280</v>
      </c>
      <c r="F20" s="46"/>
      <c r="G20" s="47">
        <v>300000000</v>
      </c>
      <c r="H20" s="16"/>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+COUNT(A8:A20)</f>
        <v>13</v>
      </c>
    </row>
    <row r="26" spans="1:9" s="22" customFormat="1" x14ac:dyDescent="0.25">
      <c r="A26" s="4"/>
      <c r="B26" s="5"/>
      <c r="C26" s="17" t="s">
        <v>11</v>
      </c>
      <c r="D26" s="20">
        <f>SUM(G8:H20)+I19</f>
        <v>23715345929</v>
      </c>
      <c r="F26" s="8"/>
      <c r="G26" s="9"/>
      <c r="H26"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I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103</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104</v>
      </c>
      <c r="C8" s="38" t="s">
        <v>105</v>
      </c>
      <c r="D8" s="51" t="s">
        <v>106</v>
      </c>
      <c r="E8" s="39">
        <v>43287</v>
      </c>
      <c r="F8" s="36"/>
      <c r="G8" s="52">
        <v>13076791</v>
      </c>
      <c r="H8" s="14" t="s">
        <v>9</v>
      </c>
      <c r="I8" s="50"/>
    </row>
    <row r="9" spans="1:9" s="15" customFormat="1" ht="67.5" customHeight="1" x14ac:dyDescent="0.25">
      <c r="A9" s="42">
        <v>2</v>
      </c>
      <c r="B9" s="43" t="s">
        <v>107</v>
      </c>
      <c r="C9" s="44" t="s">
        <v>108</v>
      </c>
      <c r="D9" s="48" t="s">
        <v>109</v>
      </c>
      <c r="E9" s="39">
        <v>43291</v>
      </c>
      <c r="F9" s="46"/>
      <c r="G9" s="49" t="s">
        <v>110</v>
      </c>
      <c r="H9" s="16"/>
      <c r="I9" s="50">
        <f>1079610118+1559456806</f>
        <v>2639066924</v>
      </c>
    </row>
    <row r="10" spans="1:9" s="15" customFormat="1" ht="67.5" customHeight="1" x14ac:dyDescent="0.25">
      <c r="A10" s="42">
        <v>3</v>
      </c>
      <c r="B10" s="43" t="s">
        <v>111</v>
      </c>
      <c r="C10" s="44" t="s">
        <v>112</v>
      </c>
      <c r="D10" s="48" t="s">
        <v>113</v>
      </c>
      <c r="E10" s="39">
        <v>43291</v>
      </c>
      <c r="F10" s="46"/>
      <c r="G10" s="47">
        <v>138861135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+COUNT(A8:A10)</f>
        <v>3</v>
      </c>
    </row>
    <row r="16" spans="1:9" s="22" customFormat="1" x14ac:dyDescent="0.25">
      <c r="A16" s="4"/>
      <c r="B16" s="5"/>
      <c r="C16" s="17" t="s">
        <v>11</v>
      </c>
      <c r="D16" s="20">
        <f>SUM(G8:H10)+I9</f>
        <v>2791004850</v>
      </c>
      <c r="F16" s="8"/>
      <c r="G16" s="9"/>
      <c r="H16"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 zoomScale="70" zoomScaleNormal="70" workbookViewId="0">
      <selection activeCell="B8" sqref="B8:G16"/>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115</v>
      </c>
      <c r="C8" s="38" t="s">
        <v>116</v>
      </c>
      <c r="D8" s="51" t="s">
        <v>68</v>
      </c>
      <c r="E8" s="39">
        <v>43313</v>
      </c>
      <c r="F8" s="36"/>
      <c r="G8" s="52">
        <v>259420000</v>
      </c>
      <c r="H8" s="14" t="s">
        <v>9</v>
      </c>
      <c r="I8" s="50"/>
    </row>
    <row r="9" spans="1:9" s="15" customFormat="1" ht="67.5" customHeight="1" x14ac:dyDescent="0.25">
      <c r="A9" s="42">
        <v>2</v>
      </c>
      <c r="B9" s="43" t="s">
        <v>117</v>
      </c>
      <c r="C9" s="44" t="s">
        <v>118</v>
      </c>
      <c r="D9" s="48" t="s">
        <v>119</v>
      </c>
      <c r="E9" s="39">
        <v>43314</v>
      </c>
      <c r="F9" s="46"/>
      <c r="G9" s="49">
        <v>44216500</v>
      </c>
      <c r="H9" s="16"/>
      <c r="I9" s="50"/>
    </row>
    <row r="10" spans="1:9" s="15" customFormat="1" ht="67.5" customHeight="1" x14ac:dyDescent="0.25">
      <c r="A10" s="42">
        <v>3</v>
      </c>
      <c r="B10" s="43" t="s">
        <v>120</v>
      </c>
      <c r="C10" s="44" t="s">
        <v>121</v>
      </c>
      <c r="D10" s="48" t="s">
        <v>122</v>
      </c>
      <c r="E10" s="39">
        <v>43322</v>
      </c>
      <c r="F10" s="46"/>
      <c r="G10" s="47">
        <v>34344823</v>
      </c>
      <c r="H10" s="16"/>
    </row>
    <row r="11" spans="1:9" s="15" customFormat="1" ht="67.5" customHeight="1" x14ac:dyDescent="0.25">
      <c r="A11" s="42">
        <v>4</v>
      </c>
      <c r="B11" s="43" t="s">
        <v>123</v>
      </c>
      <c r="C11" s="44" t="s">
        <v>124</v>
      </c>
      <c r="D11" s="48" t="s">
        <v>125</v>
      </c>
      <c r="E11" s="53">
        <v>43325</v>
      </c>
      <c r="F11" s="46"/>
      <c r="G11" s="47">
        <v>18073125</v>
      </c>
      <c r="H11" s="16"/>
    </row>
    <row r="12" spans="1:9" s="15" customFormat="1" ht="67.5" customHeight="1" x14ac:dyDescent="0.25">
      <c r="A12" s="42">
        <v>5</v>
      </c>
      <c r="B12" s="43" t="s">
        <v>126</v>
      </c>
      <c r="C12" s="44" t="s">
        <v>127</v>
      </c>
      <c r="D12" s="48" t="s">
        <v>128</v>
      </c>
      <c r="E12" s="53">
        <v>43326</v>
      </c>
      <c r="F12" s="46"/>
      <c r="G12" s="47">
        <v>1414117</v>
      </c>
      <c r="H12" s="16"/>
    </row>
    <row r="13" spans="1:9" s="15" customFormat="1" ht="67.5" customHeight="1" x14ac:dyDescent="0.25">
      <c r="A13" s="42">
        <v>6</v>
      </c>
      <c r="B13" s="43" t="s">
        <v>129</v>
      </c>
      <c r="C13" s="44" t="s">
        <v>130</v>
      </c>
      <c r="D13" s="48" t="s">
        <v>131</v>
      </c>
      <c r="E13" s="53">
        <v>43329</v>
      </c>
      <c r="F13" s="46"/>
      <c r="G13" s="47">
        <v>81589268</v>
      </c>
      <c r="H13" s="16"/>
    </row>
    <row r="14" spans="1:9" s="15" customFormat="1" ht="67.5" customHeight="1" x14ac:dyDescent="0.25">
      <c r="A14" s="42">
        <v>7</v>
      </c>
      <c r="B14" s="43" t="s">
        <v>132</v>
      </c>
      <c r="C14" s="44" t="s">
        <v>133</v>
      </c>
      <c r="D14" s="48" t="s">
        <v>134</v>
      </c>
      <c r="E14" s="53">
        <v>43340</v>
      </c>
      <c r="F14" s="46"/>
      <c r="G14" s="47">
        <v>423530472</v>
      </c>
      <c r="H14" s="16"/>
    </row>
    <row r="15" spans="1:9" s="15" customFormat="1" ht="67.5" customHeight="1" x14ac:dyDescent="0.25">
      <c r="A15" s="42">
        <v>8</v>
      </c>
      <c r="B15" s="43" t="s">
        <v>135</v>
      </c>
      <c r="C15" s="44" t="s">
        <v>136</v>
      </c>
      <c r="D15" s="48" t="s">
        <v>137</v>
      </c>
      <c r="E15" s="53">
        <v>43343</v>
      </c>
      <c r="F15" s="46"/>
      <c r="G15" s="47">
        <v>762053180</v>
      </c>
      <c r="H15" s="16"/>
    </row>
    <row r="16" spans="1:9" s="15" customFormat="1" ht="67.5" customHeight="1" x14ac:dyDescent="0.25">
      <c r="A16" s="42">
        <v>9</v>
      </c>
      <c r="B16" s="43" t="s">
        <v>138</v>
      </c>
      <c r="C16" s="44" t="s">
        <v>139</v>
      </c>
      <c r="D16" s="48" t="s">
        <v>140</v>
      </c>
      <c r="E16" s="53">
        <v>43343</v>
      </c>
      <c r="F16" s="46"/>
      <c r="G16" s="47">
        <v>2753828499</v>
      </c>
      <c r="H16" s="16"/>
    </row>
    <row r="17" spans="1:8" s="15" customFormat="1" ht="15.75" thickBot="1" x14ac:dyDescent="0.3">
      <c r="A17" s="30"/>
      <c r="B17" s="31"/>
      <c r="C17" s="32"/>
      <c r="D17" s="33"/>
      <c r="E17" s="34"/>
      <c r="F17" s="35"/>
      <c r="G17" s="41"/>
      <c r="H17" s="16"/>
    </row>
    <row r="18" spans="1:8" ht="15.75" thickTop="1" x14ac:dyDescent="0.25"/>
    <row r="20" spans="1:8" x14ac:dyDescent="0.25">
      <c r="C20" s="17" t="s">
        <v>10</v>
      </c>
      <c r="D20" s="18">
        <f>+COUNT(A8:A16)</f>
        <v>9</v>
      </c>
    </row>
    <row r="22" spans="1:8" s="22" customFormat="1" x14ac:dyDescent="0.25">
      <c r="A22" s="4"/>
      <c r="B22" s="5"/>
      <c r="C22" s="17" t="s">
        <v>11</v>
      </c>
      <c r="D22" s="20">
        <f>SUM(G8:H16)</f>
        <v>4378469984</v>
      </c>
      <c r="F22" s="8"/>
      <c r="G22" s="9"/>
      <c r="H22"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ADJUDICADOS CONS</vt:lpstr>
      <vt:lpstr>ADJ ENERO</vt:lpstr>
      <vt:lpstr>ADJ FEBRERO</vt:lpstr>
      <vt:lpstr>ADJ MARZO</vt:lpstr>
      <vt:lpstr>ADJ ABRIL</vt:lpstr>
      <vt:lpstr>ADJ MAYO</vt:lpstr>
      <vt:lpstr>ADJ JUNIO</vt:lpstr>
      <vt:lpstr>ADJ JULIO</vt:lpstr>
      <vt:lpstr>ADJ AGOSTO</vt:lpstr>
      <vt:lpstr>ADJ SEPTIEMBRE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2018-10-02T15:46:31Z</dcterms:modified>
</cp:coreProperties>
</file>